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di-terminal\Desktop\"/>
    </mc:Choice>
  </mc:AlternateContent>
  <bookViews>
    <workbookView xWindow="0" yWindow="0" windowWidth="28800" windowHeight="12300" activeTab="3"/>
  </bookViews>
  <sheets>
    <sheet name="Arkusz1" sheetId="1" r:id="rId1"/>
    <sheet name="Arkusz2" sheetId="2" r:id="rId2"/>
    <sheet name="Arkusz4" sheetId="4" r:id="rId3"/>
    <sheet name="Arkusz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5" i="3" l="1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C94" i="3" s="1"/>
  <c r="B93" i="3"/>
  <c r="B94" i="3" s="1"/>
  <c r="U92" i="3"/>
  <c r="T92" i="3"/>
  <c r="S92" i="3"/>
  <c r="R92" i="3"/>
  <c r="Q92" i="3"/>
  <c r="P92" i="3"/>
  <c r="O92" i="3"/>
  <c r="N92" i="3"/>
  <c r="M92" i="3"/>
  <c r="L92" i="3"/>
  <c r="L94" i="3" s="1"/>
  <c r="K92" i="3"/>
  <c r="J92" i="3"/>
  <c r="I92" i="3"/>
  <c r="H92" i="3"/>
  <c r="G92" i="3"/>
  <c r="F92" i="3"/>
  <c r="E92" i="3"/>
  <c r="D92" i="3"/>
  <c r="C92" i="3"/>
  <c r="B92" i="3"/>
  <c r="K94" i="3" l="1"/>
  <c r="J94" i="3"/>
  <c r="D94" i="3"/>
  <c r="N94" i="3"/>
  <c r="H94" i="3"/>
  <c r="G94" i="3"/>
  <c r="O94" i="3"/>
  <c r="E94" i="3"/>
  <c r="M94" i="3"/>
  <c r="U94" i="3"/>
  <c r="P94" i="3"/>
  <c r="I94" i="3"/>
  <c r="Q94" i="3"/>
  <c r="R94" i="3"/>
  <c r="S94" i="3"/>
  <c r="T94" i="3"/>
  <c r="W15" i="3"/>
  <c r="G14" i="3"/>
  <c r="G13" i="3"/>
  <c r="U15" i="3"/>
  <c r="R15" i="3"/>
  <c r="S15" i="3"/>
  <c r="T15" i="3"/>
  <c r="C15" i="3"/>
  <c r="D15" i="3"/>
  <c r="E15" i="3"/>
  <c r="F15" i="3"/>
  <c r="H15" i="3"/>
  <c r="I15" i="3"/>
  <c r="J15" i="3"/>
  <c r="K15" i="3"/>
  <c r="L15" i="3"/>
  <c r="M15" i="3"/>
  <c r="N15" i="3"/>
  <c r="O15" i="3"/>
  <c r="P15" i="3"/>
  <c r="Q15" i="3"/>
  <c r="B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F14" i="3"/>
  <c r="E14" i="3"/>
  <c r="D14" i="3"/>
  <c r="C14" i="3"/>
  <c r="B14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F13" i="3"/>
  <c r="E13" i="3"/>
  <c r="D13" i="3"/>
  <c r="C13" i="3"/>
  <c r="B13" i="3"/>
  <c r="G15" i="3" l="1"/>
  <c r="B81" i="2" l="1"/>
  <c r="B50" i="2"/>
</calcChain>
</file>

<file path=xl/sharedStrings.xml><?xml version="1.0" encoding="utf-8"?>
<sst xmlns="http://schemas.openxmlformats.org/spreadsheetml/2006/main" count="368" uniqueCount="249">
  <si>
    <t>Zestaw 1</t>
  </si>
  <si>
    <t>nr przedmiotu</t>
  </si>
  <si>
    <t>waga</t>
  </si>
  <si>
    <t>wartość</t>
  </si>
  <si>
    <t>Zestaw 2</t>
  </si>
  <si>
    <t>Zestaw 3</t>
  </si>
  <si>
    <t>Zestaw 4</t>
  </si>
  <si>
    <t>Zestaw 5</t>
  </si>
  <si>
    <t>Zestaw 6</t>
  </si>
  <si>
    <t>Zestaw 7</t>
  </si>
  <si>
    <t>Zestaw 8</t>
  </si>
  <si>
    <t>Zestaw 9</t>
  </si>
  <si>
    <t>Zestaw 10</t>
  </si>
  <si>
    <t>Zestaw 11</t>
  </si>
  <si>
    <t>Zestaw 12</t>
  </si>
  <si>
    <t>Zestaw 13</t>
  </si>
  <si>
    <t>Zestaw 14</t>
  </si>
  <si>
    <t>Zestaw 15</t>
  </si>
  <si>
    <t>waga max = 89</t>
  </si>
  <si>
    <t>waga max = 63</t>
  </si>
  <si>
    <t>waga max = 79</t>
  </si>
  <si>
    <t>waga max = 68</t>
  </si>
  <si>
    <t>waga max = 59</t>
  </si>
  <si>
    <t>waga max = 73</t>
  </si>
  <si>
    <t>waga max = 53</t>
  </si>
  <si>
    <t>waga max = 78</t>
  </si>
  <si>
    <t>waga max = 69</t>
  </si>
  <si>
    <t>waga max = 62</t>
  </si>
  <si>
    <t>waga max = 71</t>
  </si>
  <si>
    <t>waga max = 52</t>
  </si>
  <si>
    <t>waga max = 60</t>
  </si>
  <si>
    <t>waga max = 65</t>
  </si>
  <si>
    <t>waga max = 58</t>
  </si>
  <si>
    <t>Należy wyraźnie opisać w jaki sposób algorytm poradzi sobie z osobnikiem stanowiącym przeładowany plecak (gdy dla danego osobnika waga plecaka przekracza wartość waga max)</t>
  </si>
  <si>
    <t>Wytyczne dla algorytmu: 20 osobników, prawdopodobieństwo krzyżowania 0,8, prawdopodobieństwo mutacji 0,1.</t>
  </si>
  <si>
    <t>Zadanie: Należy rozpisać 2 iteracje algorytmu genetycznego rozwiązujący problem plecakowy dla danych przedstawionych poniżej.</t>
  </si>
  <si>
    <t>Zestaw 16</t>
  </si>
  <si>
    <t>waga max = 80</t>
  </si>
  <si>
    <t>Zestaw 17</t>
  </si>
  <si>
    <t>waga max = 61</t>
  </si>
  <si>
    <t>Zestaw 18</t>
  </si>
  <si>
    <t>waga max = 72</t>
  </si>
  <si>
    <t>Zestaw 19</t>
  </si>
  <si>
    <t>Zestaw 20</t>
  </si>
  <si>
    <t>Zestaw 21</t>
  </si>
  <si>
    <t>Zestaw 22</t>
  </si>
  <si>
    <t>waga max = 51</t>
  </si>
  <si>
    <t>Zestaw 23</t>
  </si>
  <si>
    <t>waga max = 75</t>
  </si>
  <si>
    <t>Zestaw 24</t>
  </si>
  <si>
    <t>Zestaw 25</t>
  </si>
  <si>
    <t>Zestaw 26</t>
  </si>
  <si>
    <t>Zestaw 27</t>
  </si>
  <si>
    <t>waga max = 49</t>
  </si>
  <si>
    <t>Zestaw 28</t>
  </si>
  <si>
    <t>waga max = 57</t>
  </si>
  <si>
    <t>Zestaw 29</t>
  </si>
  <si>
    <t>Zestaw 30</t>
  </si>
  <si>
    <t>waga max = 56</t>
  </si>
  <si>
    <t>Rafał Popławski 81659</t>
  </si>
  <si>
    <t>zestaw 26</t>
  </si>
  <si>
    <t>Iteracja 1</t>
  </si>
  <si>
    <t>1. Losowanie populacji początkowej</t>
  </si>
  <si>
    <t>1. 0110100100</t>
  </si>
  <si>
    <t>2. 1011000011</t>
  </si>
  <si>
    <t>3. 1100100110</t>
  </si>
  <si>
    <t>4. 0011101011</t>
  </si>
  <si>
    <t>5. 0101101100</t>
  </si>
  <si>
    <t>6. 0001011101</t>
  </si>
  <si>
    <t>7. 0011100001</t>
  </si>
  <si>
    <t>8. 1100101100</t>
  </si>
  <si>
    <t>9. 1011000010</t>
  </si>
  <si>
    <t>10. 1001110111</t>
  </si>
  <si>
    <t>11. 0101101110</t>
  </si>
  <si>
    <t>12. 1101111000</t>
  </si>
  <si>
    <t>13. 1110100100</t>
  </si>
  <si>
    <t>14. 1010100100</t>
  </si>
  <si>
    <t>15. 0110011001</t>
  </si>
  <si>
    <t>16. 0101111010</t>
  </si>
  <si>
    <t>17. 1110110001</t>
  </si>
  <si>
    <t>18. 1100111010</t>
  </si>
  <si>
    <t>19. 1001011011</t>
  </si>
  <si>
    <t>20. 1010100101</t>
  </si>
  <si>
    <t>funkcja przystosowania dla danych chromosomów</t>
  </si>
  <si>
    <t>Następnie za pomocą koła ruletki wybieramy 10 najlepiej przystosowanych chromosomów z danej populacji</t>
  </si>
  <si>
    <t xml:space="preserve">na podstawie wzoru: </t>
  </si>
  <si>
    <t>oraz obliczamy wycinki koła ruletki</t>
  </si>
  <si>
    <t>v(ch1)=(46/876) ∙ 100% = 5,25%</t>
  </si>
  <si>
    <t>v(ch2)=5,47%</t>
  </si>
  <si>
    <t>v(ch3)=6,16%</t>
  </si>
  <si>
    <t>v(ch4)=3,65%</t>
  </si>
  <si>
    <t>v(ch5)=5,82%</t>
  </si>
  <si>
    <t>v(ch6)=3,76%</t>
  </si>
  <si>
    <t>v(ch7)=3,65%</t>
  </si>
  <si>
    <t>v(ch8)=6,27%</t>
  </si>
  <si>
    <t>v(ch9)=5,02%</t>
  </si>
  <si>
    <t>v(ch10)=7,3%</t>
  </si>
  <si>
    <t>v(ch11)=5,7%</t>
  </si>
  <si>
    <t>v(ch12)=6,39%</t>
  </si>
  <si>
    <t>v(ch13)=3,65%</t>
  </si>
  <si>
    <t>v(ch14)=3,31%</t>
  </si>
  <si>
    <t>v(ch15)=5,13%</t>
  </si>
  <si>
    <t>v(ch16)=6,16%</t>
  </si>
  <si>
    <t>v(ch17)=3,19%</t>
  </si>
  <si>
    <t>v(ch18)=5,36%</t>
  </si>
  <si>
    <t>v(ch19)=5,13%</t>
  </si>
  <si>
    <t>v(ch20)=3,53%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</si>
  <si>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</si>
  <si>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</si>
  <si>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</si>
  <si>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</si>
  <si>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</si>
  <si>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</si>
  <si>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</si>
  <si>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</si>
  <si>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</si>
  <si>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</si>
  <si>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</si>
  <si>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</si>
  <si>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</si>
  <si>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</si>
  <si>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</si>
  <si>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</si>
  <si>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</si>
  <si>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</si>
  <si>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</si>
  <si>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</si>
  <si>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Kolumna1</t>
  </si>
  <si>
    <t>Kolumna2</t>
  </si>
  <si>
    <t>Kolumna3</t>
  </si>
  <si>
    <t>Kolumna4</t>
  </si>
  <si>
    <t>Kolumna5</t>
  </si>
  <si>
    <t>Kolumna6</t>
  </si>
  <si>
    <t>Kolumna7</t>
  </si>
  <si>
    <t>Kolumna8</t>
  </si>
  <si>
    <t>Kolumna9</t>
  </si>
  <si>
    <t>Kolumna10</t>
  </si>
  <si>
    <t>Kolumna11</t>
  </si>
  <si>
    <t>nr osobnika</t>
  </si>
  <si>
    <t>genotyp</t>
  </si>
  <si>
    <t>ocena</t>
  </si>
  <si>
    <t>0000001001'</t>
  </si>
  <si>
    <t>1010001110'</t>
  </si>
  <si>
    <t>0100111000'</t>
  </si>
  <si>
    <t>0010010011'</t>
  </si>
  <si>
    <t>0010111011'</t>
  </si>
  <si>
    <t>1011100100'</t>
  </si>
  <si>
    <t>1001110000'</t>
  </si>
  <si>
    <t>0010100010'</t>
  </si>
  <si>
    <t>1000111110'</t>
  </si>
  <si>
    <t>0011000001'</t>
  </si>
  <si>
    <t>0110011110'</t>
  </si>
  <si>
    <t>0111010000'</t>
  </si>
  <si>
    <t>0001010100'</t>
  </si>
  <si>
    <t>1110110101'</t>
  </si>
  <si>
    <t>0011110110'</t>
  </si>
  <si>
    <t>1111010000'</t>
  </si>
  <si>
    <t>1000111101'</t>
  </si>
  <si>
    <t>0100111100'</t>
  </si>
  <si>
    <t>0010011011'</t>
  </si>
  <si>
    <t>7;10</t>
  </si>
  <si>
    <t>1;3;7;8;9</t>
  </si>
  <si>
    <t>2,5,6,7</t>
  </si>
  <si>
    <t>3,6,9;10</t>
  </si>
  <si>
    <t>3,5,6,7,9;10</t>
  </si>
  <si>
    <t>1,3,4,5,8</t>
  </si>
  <si>
    <t>1,4,5,6</t>
  </si>
  <si>
    <t>3,5,9</t>
  </si>
  <si>
    <t>1,5,6,7,8,9</t>
  </si>
  <si>
    <t>3,4;10</t>
  </si>
  <si>
    <t>2,3,6,7,8,9</t>
  </si>
  <si>
    <t>2,3,4,6</t>
  </si>
  <si>
    <t>4,6,8</t>
  </si>
  <si>
    <t>1,2,3,5,6,8;10</t>
  </si>
  <si>
    <t>3,4,5,6,8,9</t>
  </si>
  <si>
    <t>1,2,3,4,6</t>
  </si>
  <si>
    <t>1,5,6,7,8;10</t>
  </si>
  <si>
    <t>2,5,6,7,8</t>
  </si>
  <si>
    <t>3,6,7,9;10</t>
  </si>
  <si>
    <t xml:space="preserve">waga max = </t>
  </si>
  <si>
    <t>0001110111'</t>
  </si>
  <si>
    <t>4,5,6,8,9;10</t>
  </si>
  <si>
    <t>suma:</t>
  </si>
  <si>
    <t>osobniki:</t>
  </si>
  <si>
    <t>7% do 58</t>
  </si>
  <si>
    <t>wylosowane cyfry 72, 67, 98, 42, 12, 28, 65, 84, 99, 55, 30, 88, 70, 44, 95, 83, 74, 5, 24, 31</t>
  </si>
  <si>
    <t>15,14,20,10,4,6,14,17,20,12,7,19,15,11,20,18,15,2,6,7</t>
  </si>
  <si>
    <t>Prawdopodobieństwo krzyżowania = 0,8</t>
  </si>
  <si>
    <t>0,57;0,14;0,84;0,12;0,79;0,91;0,55;0,39;0,68;0,99</t>
  </si>
  <si>
    <t>Losowe prawdopodobieństwo</t>
  </si>
  <si>
    <t>1101010100</t>
  </si>
  <si>
    <t>0010110101</t>
  </si>
  <si>
    <t>0010111110</t>
  </si>
  <si>
    <t>1000011011</t>
  </si>
  <si>
    <t>0011110111</t>
  </si>
  <si>
    <t>0000010011</t>
  </si>
  <si>
    <t>0001010000</t>
  </si>
  <si>
    <t>1111010100</t>
  </si>
  <si>
    <t>0010011110</t>
  </si>
  <si>
    <t>0110011011</t>
  </si>
  <si>
    <t>1100111100</t>
  </si>
  <si>
    <t>0011100100</t>
  </si>
  <si>
    <t>1111000001</t>
  </si>
  <si>
    <t>0010011101</t>
  </si>
  <si>
    <t>1000111011</t>
  </si>
  <si>
    <t>1110001110</t>
  </si>
  <si>
    <t>1010110101</t>
  </si>
  <si>
    <t>1001110111</t>
  </si>
  <si>
    <t>1,2,4,6,8</t>
  </si>
  <si>
    <t>3,5,6,8;10</t>
  </si>
  <si>
    <t>3,5,6,7,8,9</t>
  </si>
  <si>
    <t>1,6,7,9;10</t>
  </si>
  <si>
    <t>3,4,5,6,8,9;10</t>
  </si>
  <si>
    <t>6,9;10</t>
  </si>
  <si>
    <t>1,2,3,4,6,8</t>
  </si>
  <si>
    <t>3,6,7,8,9</t>
  </si>
  <si>
    <t>2,3,6,7,9;10</t>
  </si>
  <si>
    <t>1,2,5,6,7,8</t>
  </si>
  <si>
    <t>3,4,5,8</t>
  </si>
  <si>
    <t>1,2,3,4;10</t>
  </si>
  <si>
    <t>3,6,7,8;10</t>
  </si>
  <si>
    <t>1,5,6,7,9;10</t>
  </si>
  <si>
    <t>1,2,3,7,8,9</t>
  </si>
  <si>
    <t>1,3,5,6,8;10</t>
  </si>
  <si>
    <t>1,4,5,6,8,9;10</t>
  </si>
  <si>
    <t>POMOC</t>
  </si>
  <si>
    <t>SUMA</t>
  </si>
  <si>
    <t>32, 43, 33, 11, 58, 46, 63, 76, 4, 90, 30, 41, 84, 35, 80, 54, 73, 51, 70, 50</t>
  </si>
  <si>
    <t>wylosowane cyfry:</t>
  </si>
  <si>
    <t>osobniki</t>
  </si>
  <si>
    <t>7% do 51</t>
  </si>
  <si>
    <t>7,9,7,3,12,10,13,16,1,19,6,9,17,8,17,11,15,10,15,11</t>
  </si>
  <si>
    <t>Chcoiaż algorytm nie napotkał problemu przeładowanego plecaka, to poradziłby sobie w sposób taki, że wyeliminowałby przedmiot przekraczający max wagę plecaka, oraz wyeliminowałby go z koła ruletki.</t>
  </si>
  <si>
    <t>ITERACJA 1</t>
  </si>
  <si>
    <t>ITERACJA 2</t>
  </si>
  <si>
    <t>2.Obliczanie funkcji przystosowania za pomocą wzoru: Fp= 100 * W - (Mwp - Wp)</t>
  </si>
  <si>
    <t>Fp=Ocena przystosowania</t>
  </si>
  <si>
    <t>W= Wartość</t>
  </si>
  <si>
    <t>Mwp= Max. Waga plecaka</t>
  </si>
  <si>
    <t>Wp= Waga przedmiotów w plecaku</t>
  </si>
  <si>
    <t>3. Selekcja chromosomów - ruletka</t>
  </si>
  <si>
    <t>1. Losowanie populacji początkowej oraz tworzymy genotyp mający 10 pól 01. Gdzie 0 oznacza, że przedmiot zostawiamy, a 1 oznacza, że przedmiot bierzemy do plecaka.</t>
  </si>
  <si>
    <t>W tym etapie algorytm selekcjonuje chromosomy w kole ruletki, dzięki niemu losujemy chromosomy które</t>
  </si>
  <si>
    <t>skrzyżują się parami.</t>
  </si>
  <si>
    <t>4.Krzyżowanie oraz mutacje: Na tym etapie algorytm krzyżuje wylosowane wcześniej pary oraz je mutuje. Dla dwóch par z puli rodzicielskiej losujemy</t>
  </si>
  <si>
    <t>liczbę z przedziału [0,1].Jeśli ta liczba będzie mniejsza od pk nastąpi krzyżowanie.</t>
  </si>
  <si>
    <t>5. Obliczanie funkcji przystosowania dla nowej populacji</t>
  </si>
  <si>
    <t>6. PODSUMOWANIE</t>
  </si>
  <si>
    <t>Osobnik piąty drugiego pokolenia jest najlepszym rozwiązaniem znalezionym przez algorytm z tych które zostały przeszukane. Mieści on przedmioty 3,4,5,6,8,9,10 o łącznej wartości 70, oraz wadze 45.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</si>
</sst>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0"/>
      <name val="Segoe UI"/>
      <family val="2"/>
      <charset val="238"/>
    </font>
    <font>
      <sz val="11"/>
      <color rgb="FF9C65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7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color rgb="FF4B5563"/>
      <name val="Segoe UI"/>
      <family val="2"/>
      <charset val="238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theme="8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2" borderId="0" xfId="1"/>
    <xf numFmtId="0" fontId="1" fillId="2" borderId="1" xfId="1" applyBorder="1"/>
    <xf numFmtId="0" fontId="2" fillId="0" borderId="0" xfId="0" applyFont="1" applyAlignment="1">
      <alignment horizontal="left" vertical="center" indent="1"/>
    </xf>
    <xf numFmtId="0" fontId="0" fillId="0" borderId="0" xfId="0" quotePrefix="1"/>
    <xf numFmtId="0" fontId="5" fillId="0" borderId="0" xfId="0" applyFont="1"/>
    <xf numFmtId="0" fontId="1" fillId="2" borderId="0" xfId="1" quotePrefix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4" borderId="2" xfId="0" applyFont="1" applyFill="1" applyBorder="1"/>
    <xf numFmtId="0" fontId="0" fillId="0" borderId="2" xfId="0" applyFont="1" applyBorder="1"/>
    <xf numFmtId="0" fontId="3" fillId="3" borderId="0" xfId="2"/>
    <xf numFmtId="0" fontId="4" fillId="0" borderId="0" xfId="0" applyFont="1"/>
    <xf numFmtId="0" fontId="7" fillId="3" borderId="0" xfId="2" applyFont="1" applyAlignment="1"/>
    <xf numFmtId="0" fontId="3" fillId="3" borderId="0" xfId="2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2" applyFont="1" applyAlignment="1">
      <alignment horizontal="center"/>
    </xf>
    <xf numFmtId="0" fontId="6" fillId="3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/>
  </cellXfs>
  <cellStyles count="3"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Ruletka</a:t>
            </a:r>
          </a:p>
        </c:rich>
      </c:tx>
      <c:layout>
        <c:manualLayout>
          <c:xMode val="edge"/>
          <c:yMode val="edge"/>
          <c:x val="0.4436874453193350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88-4F0D-BFBF-8013B31927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88-4F0D-BFBF-8013B31927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88-4F0D-BFBF-8013B31927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F88-4F0D-BFBF-8013B31927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F88-4F0D-BFBF-8013B31927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F88-4F0D-BFBF-8013B31927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F88-4F0D-BFBF-8013B31927B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F88-4F0D-BFBF-8013B31927B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F88-4F0D-BFBF-8013B31927B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F88-4F0D-BFBF-8013B31927B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F88-4F0D-BFBF-8013B31927B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F88-4F0D-BFBF-8013B31927B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F88-4F0D-BFBF-8013B31927B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F88-4F0D-BFBF-8013B31927B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F88-4F0D-BFBF-8013B31927B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F88-4F0D-BFBF-8013B31927B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F88-4F0D-BFBF-8013B31927B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F88-4F0D-BFBF-8013B31927B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F88-4F0D-BFBF-8013B31927B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F88-4F0D-BFBF-8013B31927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Arkusz3!$B$15:$U$15</c:f>
              <c:numCache>
                <c:formatCode>General</c:formatCode>
                <c:ptCount val="20"/>
                <c:pt idx="0">
                  <c:v>1664</c:v>
                </c:pt>
                <c:pt idx="1">
                  <c:v>4068</c:v>
                </c:pt>
                <c:pt idx="2">
                  <c:v>3378</c:v>
                </c:pt>
                <c:pt idx="3">
                  <c:v>4659</c:v>
                </c:pt>
                <c:pt idx="4">
                  <c:v>6182</c:v>
                </c:pt>
                <c:pt idx="5">
                  <c:v>5375</c:v>
                </c:pt>
                <c:pt idx="6">
                  <c:v>4064</c:v>
                </c:pt>
                <c:pt idx="7">
                  <c:v>3261</c:v>
                </c:pt>
                <c:pt idx="8">
                  <c:v>2345</c:v>
                </c:pt>
                <c:pt idx="9">
                  <c:v>4180</c:v>
                </c:pt>
                <c:pt idx="10">
                  <c:v>4155</c:v>
                </c:pt>
                <c:pt idx="11">
                  <c:v>5779</c:v>
                </c:pt>
                <c:pt idx="12">
                  <c:v>4860</c:v>
                </c:pt>
                <c:pt idx="13">
                  <c:v>3346</c:v>
                </c:pt>
                <c:pt idx="14">
                  <c:v>5802</c:v>
                </c:pt>
                <c:pt idx="15">
                  <c:v>4359</c:v>
                </c:pt>
                <c:pt idx="16">
                  <c:v>5072</c:v>
                </c:pt>
                <c:pt idx="17">
                  <c:v>4896</c:v>
                </c:pt>
                <c:pt idx="18">
                  <c:v>3984</c:v>
                </c:pt>
                <c:pt idx="19">
                  <c:v>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9-4CD7-B12E-9230B4D804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Ruletka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738-402A-B765-EAC3FB08F1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738-402A-B765-EAC3FB08F1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738-402A-B765-EAC3FB08F1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738-402A-B765-EAC3FB08F1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738-402A-B765-EAC3FB08F1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738-402A-B765-EAC3FB08F1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738-402A-B765-EAC3FB08F1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738-402A-B765-EAC3FB08F17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738-402A-B765-EAC3FB08F1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738-402A-B765-EAC3FB08F1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738-402A-B765-EAC3FB08F17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738-402A-B765-EAC3FB08F17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A738-402A-B765-EAC3FB08F17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A738-402A-B765-EAC3FB08F17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A738-402A-B765-EAC3FB08F17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A738-402A-B765-EAC3FB08F17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A738-402A-B765-EAC3FB08F17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A738-402A-B765-EAC3FB08F17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A738-402A-B765-EAC3FB08F17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A738-402A-B765-EAC3FB08F1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Arkusz3!$B$94:$U$94</c:f>
              <c:numCache>
                <c:formatCode>General</c:formatCode>
                <c:ptCount val="20"/>
                <c:pt idx="0">
                  <c:v>4076</c:v>
                </c:pt>
                <c:pt idx="1">
                  <c:v>5072</c:v>
                </c:pt>
                <c:pt idx="2">
                  <c:v>5570</c:v>
                </c:pt>
                <c:pt idx="3">
                  <c:v>4483</c:v>
                </c:pt>
                <c:pt idx="4">
                  <c:v>6577</c:v>
                </c:pt>
                <c:pt idx="5">
                  <c:v>3057</c:v>
                </c:pt>
                <c:pt idx="6">
                  <c:v>2740</c:v>
                </c:pt>
                <c:pt idx="7">
                  <c:v>5678</c:v>
                </c:pt>
                <c:pt idx="8">
                  <c:v>5261</c:v>
                </c:pt>
                <c:pt idx="9">
                  <c:v>6391</c:v>
                </c:pt>
                <c:pt idx="10">
                  <c:v>4196</c:v>
                </c:pt>
                <c:pt idx="11">
                  <c:v>3852</c:v>
                </c:pt>
                <c:pt idx="12">
                  <c:v>4885</c:v>
                </c:pt>
                <c:pt idx="13">
                  <c:v>5072</c:v>
                </c:pt>
                <c:pt idx="14">
                  <c:v>5977</c:v>
                </c:pt>
                <c:pt idx="15">
                  <c:v>4792</c:v>
                </c:pt>
                <c:pt idx="16">
                  <c:v>4586</c:v>
                </c:pt>
                <c:pt idx="17">
                  <c:v>5284</c:v>
                </c:pt>
                <c:pt idx="18">
                  <c:v>3852</c:v>
                </c:pt>
                <c:pt idx="19">
                  <c:v>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1BE-B8E6-1150DB0C999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hart" Target="../charts/chart3.xml"/><Relationship Id="rId18" Type="http://schemas.openxmlformats.org/officeDocument/2006/relationships/image" Target="../media/image16.png"/><Relationship Id="rId26" Type="http://schemas.openxmlformats.org/officeDocument/2006/relationships/image" Target="../media/image24.png"/><Relationship Id="rId3" Type="http://schemas.openxmlformats.org/officeDocument/2006/relationships/image" Target="../media/image2.png"/><Relationship Id="rId21" Type="http://schemas.openxmlformats.org/officeDocument/2006/relationships/image" Target="../media/image19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5.png"/><Relationship Id="rId25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22.png"/><Relationship Id="rId5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openxmlformats.org/officeDocument/2006/relationships/image" Target="../media/image9.png"/><Relationship Id="rId19" Type="http://schemas.openxmlformats.org/officeDocument/2006/relationships/image" Target="../media/image17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1143000</xdr:colOff>
      <xdr:row>54</xdr:row>
      <xdr:rowOff>11430</xdr:rowOff>
    </xdr:from>
    <xdr:ext cx="1195712" cy="516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/>
            <xdr:cNvSpPr txBox="1"/>
          </xdr:nvSpPr>
          <xdr:spPr>
            <a:xfrm>
              <a:off x="7467600" y="10039350"/>
              <a:ext cx="1195712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l-PL"/>
                      <m:t>𝑝</m:t>
                    </m:r>
                    <m:r>
                      <m:rPr>
                        <m:nor/>
                      </m:rPr>
                      <a:rPr lang="pl-PL"/>
                      <m:t>(</m:t>
                    </m:r>
                    <m:r>
                      <m:rPr>
                        <m:nor/>
                      </m:rPr>
                      <a:rPr lang="pl-PL"/>
                      <m:t>𝑐</m:t>
                    </m:r>
                    <m:r>
                      <m:rPr>
                        <m:nor/>
                      </m:rPr>
                      <a:rPr lang="pl-PL"/>
                      <m:t>h</m:t>
                    </m:r>
                    <m:r>
                      <m:rPr>
                        <m:nor/>
                      </m:rPr>
                      <a:rPr lang="pl-PL"/>
                      <m:t>𝑖</m:t>
                    </m:r>
                    <m:r>
                      <m:rPr>
                        <m:nor/>
                      </m:rPr>
                      <a:rPr lang="pl-PL"/>
                      <m:t> ) = </m:t>
                    </m:r>
                    <m:r>
                      <m:rPr>
                        <m:nor/>
                      </m:rPr>
                      <a:rPr lang="pl-PL"/>
                      <m:t>𝐹</m:t>
                    </m:r>
                    <m:r>
                      <m:rPr>
                        <m:nor/>
                      </m:rPr>
                      <a:rPr lang="pl-PL"/>
                      <m:t>(</m:t>
                    </m:r>
                    <m:r>
                      <m:rPr>
                        <m:nor/>
                      </m:rPr>
                      <a:rPr lang="pl-PL"/>
                      <m:t>𝑐</m:t>
                    </m:r>
                    <m:r>
                      <m:rPr>
                        <m:nor/>
                      </m:rPr>
                      <a:rPr lang="pl-PL"/>
                      <m:t>h</m:t>
                    </m:r>
                    <m:r>
                      <m:rPr>
                        <m:nor/>
                      </m:rPr>
                      <a:rPr lang="pl-PL"/>
                      <m:t>𝑖</m:t>
                    </m:r>
                    <m:r>
                      <m:rPr>
                        <m:nor/>
                      </m:rPr>
                      <a:rPr lang="pl-PL"/>
                      <m:t>)</m:t>
                    </m:r>
                  </m:oMath>
                </m:oMathPara>
              </a14:m>
              <a:endParaRPr lang="pl-PL"/>
            </a:p>
            <a:p>
              <a:r>
                <a:rPr lang="pl-PL"/>
                <a:t>      ----------------------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l-PL"/>
                      <m:t> ∑</m:t>
                    </m:r>
                    <m:r>
                      <m:rPr>
                        <m:nor/>
                      </m:rPr>
                      <a:rPr lang="pl-PL" b="0" i="0"/>
                      <m:t>ni</m:t>
                    </m:r>
                    <m:r>
                      <m:rPr>
                        <m:nor/>
                      </m:rPr>
                      <a:rPr lang="pl-PL" b="0" i="0"/>
                      <m:t>=1 </m:t>
                    </m:r>
                    <m:r>
                      <m:rPr>
                        <m:nor/>
                      </m:rPr>
                      <a:rPr lang="pl-PL"/>
                      <m:t>𝐹</m:t>
                    </m:r>
                    <m:r>
                      <m:rPr>
                        <m:nor/>
                      </m:rPr>
                      <a:rPr lang="pl-PL"/>
                      <m:t>(</m:t>
                    </m:r>
                    <m:r>
                      <m:rPr>
                        <m:nor/>
                      </m:rPr>
                      <a:rPr lang="pl-PL"/>
                      <m:t>𝑐</m:t>
                    </m:r>
                    <m:r>
                      <m:rPr>
                        <m:nor/>
                      </m:rPr>
                      <a:rPr lang="pl-PL"/>
                      <m:t>h</m:t>
                    </m:r>
                    <m:r>
                      <m:rPr>
                        <m:nor/>
                      </m:rPr>
                      <a:rPr lang="pl-PL"/>
                      <m:t>𝑖</m:t>
                    </m:r>
                    <m:r>
                      <m:rPr>
                        <m:nor/>
                      </m:rPr>
                      <a:rPr lang="pl-PL"/>
                      <m:t>) ∙ 100%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" name="pole tekstowe 1"/>
            <xdr:cNvSpPr txBox="1"/>
          </xdr:nvSpPr>
          <xdr:spPr>
            <a:xfrm>
              <a:off x="7467600" y="10039350"/>
              <a:ext cx="1195712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i="0">
                  <a:latin typeface="Cambria Math" panose="02040503050406030204" pitchFamily="18" charset="0"/>
                </a:rPr>
                <a:t>"𝑝(𝑐ℎ𝑖 ) = 𝐹(𝑐ℎ𝑖)</a:t>
              </a:r>
              <a:r>
                <a:rPr lang="pl-PL" i="0"/>
                <a:t>"</a:t>
              </a:r>
              <a:endParaRPr lang="pl-PL"/>
            </a:p>
            <a:p>
              <a:r>
                <a:rPr lang="pl-PL"/>
                <a:t>      ----------------------</a:t>
              </a:r>
            </a:p>
            <a:p>
              <a:r>
                <a:rPr lang="pl-PL" i="0">
                  <a:latin typeface="Cambria Math" panose="02040503050406030204" pitchFamily="18" charset="0"/>
                </a:rPr>
                <a:t>" ∑</a:t>
              </a:r>
              <a:r>
                <a:rPr lang="pl-PL" b="0" i="0">
                  <a:latin typeface="Cambria Math" panose="02040503050406030204" pitchFamily="18" charset="0"/>
                </a:rPr>
                <a:t>ni=1</a:t>
              </a:r>
              <a:r>
                <a:rPr lang="pl-PL" i="0">
                  <a:latin typeface="Cambria Math" panose="02040503050406030204" pitchFamily="18" charset="0"/>
                </a:rPr>
                <a:t> 𝐹(𝑐ℎ𝑖) ∙ 100%</a:t>
              </a:r>
              <a:r>
                <a:rPr lang="pl-PL" i="0"/>
                <a:t>"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1</xdr:col>
      <xdr:colOff>2758440</xdr:colOff>
      <xdr:row>60</xdr:row>
      <xdr:rowOff>156210</xdr:rowOff>
    </xdr:from>
    <xdr:to>
      <xdr:col>4</xdr:col>
      <xdr:colOff>3177540</xdr:colOff>
      <xdr:row>75</xdr:row>
      <xdr:rowOff>156210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17</xdr:row>
      <xdr:rowOff>38100</xdr:rowOff>
    </xdr:from>
    <xdr:to>
      <xdr:col>15</xdr:col>
      <xdr:colOff>426720</xdr:colOff>
      <xdr:row>33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746760</xdr:colOff>
      <xdr:row>46</xdr:row>
      <xdr:rowOff>0</xdr:rowOff>
    </xdr:from>
    <xdr:to>
      <xdr:col>7</xdr:col>
      <xdr:colOff>203465</xdr:colOff>
      <xdr:row>54</xdr:row>
      <xdr:rowOff>32198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3260" y="8412480"/>
          <a:ext cx="2961905" cy="1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746760</xdr:colOff>
      <xdr:row>54</xdr:row>
      <xdr:rowOff>7620</xdr:rowOff>
    </xdr:from>
    <xdr:to>
      <xdr:col>6</xdr:col>
      <xdr:colOff>759752</xdr:colOff>
      <xdr:row>61</xdr:row>
      <xdr:rowOff>108412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23260" y="9883140"/>
          <a:ext cx="2742857" cy="13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746760</xdr:colOff>
      <xdr:row>61</xdr:row>
      <xdr:rowOff>38100</xdr:rowOff>
    </xdr:from>
    <xdr:to>
      <xdr:col>6</xdr:col>
      <xdr:colOff>540706</xdr:colOff>
      <xdr:row>67</xdr:row>
      <xdr:rowOff>121772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23260" y="11193780"/>
          <a:ext cx="2514286" cy="1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7</xdr:col>
      <xdr:colOff>470136</xdr:colOff>
      <xdr:row>75</xdr:row>
      <xdr:rowOff>34126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61360" y="12435840"/>
          <a:ext cx="3190476" cy="1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746760</xdr:colOff>
      <xdr:row>75</xdr:row>
      <xdr:rowOff>129540</xdr:rowOff>
    </xdr:from>
    <xdr:to>
      <xdr:col>7</xdr:col>
      <xdr:colOff>174893</xdr:colOff>
      <xdr:row>82</xdr:row>
      <xdr:rowOff>87475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23260" y="13845540"/>
          <a:ext cx="2933333" cy="12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205740</xdr:colOff>
      <xdr:row>45</xdr:row>
      <xdr:rowOff>160020</xdr:rowOff>
    </xdr:from>
    <xdr:to>
      <xdr:col>10</xdr:col>
      <xdr:colOff>439723</xdr:colOff>
      <xdr:row>54</xdr:row>
      <xdr:rowOff>76005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87440" y="8389620"/>
          <a:ext cx="2657143" cy="1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10</xdr:col>
      <xdr:colOff>519697</xdr:colOff>
      <xdr:row>62</xdr:row>
      <xdr:rowOff>5554</xdr:rowOff>
    </xdr:to>
    <xdr:pic>
      <xdr:nvPicPr>
        <xdr:cNvPr id="9" name="Obraz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81700" y="10058400"/>
          <a:ext cx="2942857" cy="1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662940</xdr:colOff>
      <xdr:row>61</xdr:row>
      <xdr:rowOff>144780</xdr:rowOff>
    </xdr:from>
    <xdr:to>
      <xdr:col>10</xdr:col>
      <xdr:colOff>140634</xdr:colOff>
      <xdr:row>67</xdr:row>
      <xdr:rowOff>18929</xdr:rowOff>
    </xdr:to>
    <xdr:pic>
      <xdr:nvPicPr>
        <xdr:cNvPr id="10" name="Obraz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59780" y="11300460"/>
          <a:ext cx="2685714" cy="9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106680</xdr:colOff>
      <xdr:row>67</xdr:row>
      <xdr:rowOff>144780</xdr:rowOff>
    </xdr:from>
    <xdr:to>
      <xdr:col>10</xdr:col>
      <xdr:colOff>388282</xdr:colOff>
      <xdr:row>73</xdr:row>
      <xdr:rowOff>57024</xdr:rowOff>
    </xdr:to>
    <xdr:pic>
      <xdr:nvPicPr>
        <xdr:cNvPr id="11" name="Obraz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88380" y="12397740"/>
          <a:ext cx="2704762" cy="1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74</xdr:row>
      <xdr:rowOff>38100</xdr:rowOff>
    </xdr:from>
    <xdr:to>
      <xdr:col>10</xdr:col>
      <xdr:colOff>675909</xdr:colOff>
      <xdr:row>81</xdr:row>
      <xdr:rowOff>5559</xdr:rowOff>
    </xdr:to>
    <xdr:pic>
      <xdr:nvPicPr>
        <xdr:cNvPr id="12" name="Obraz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56960" y="13571220"/>
          <a:ext cx="2923809" cy="1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708660</xdr:colOff>
      <xdr:row>45</xdr:row>
      <xdr:rowOff>114300</xdr:rowOff>
    </xdr:from>
    <xdr:to>
      <xdr:col>16</xdr:col>
      <xdr:colOff>369016</xdr:colOff>
      <xdr:row>72</xdr:row>
      <xdr:rowOff>33683</xdr:rowOff>
    </xdr:to>
    <xdr:pic>
      <xdr:nvPicPr>
        <xdr:cNvPr id="13" name="Obraz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13520" y="8343900"/>
          <a:ext cx="4438095" cy="4857143"/>
        </a:xfrm>
        <a:prstGeom prst="rect">
          <a:avLst/>
        </a:prstGeom>
      </xdr:spPr>
    </xdr:pic>
    <xdr:clientData/>
  </xdr:twoCellAnchor>
  <xdr:twoCellAnchor>
    <xdr:from>
      <xdr:col>7</xdr:col>
      <xdr:colOff>753532</xdr:colOff>
      <xdr:row>100</xdr:row>
      <xdr:rowOff>148166</xdr:rowOff>
    </xdr:from>
    <xdr:to>
      <xdr:col>15</xdr:col>
      <xdr:colOff>626533</xdr:colOff>
      <xdr:row>117</xdr:row>
      <xdr:rowOff>118532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4</xdr:col>
      <xdr:colOff>372533</xdr:colOff>
      <xdr:row>62</xdr:row>
      <xdr:rowOff>169334</xdr:rowOff>
    </xdr:from>
    <xdr:to>
      <xdr:col>6</xdr:col>
      <xdr:colOff>1921</xdr:colOff>
      <xdr:row>64</xdr:row>
      <xdr:rowOff>82514</xdr:rowOff>
    </xdr:to>
    <xdr:pic>
      <xdr:nvPicPr>
        <xdr:cNvPr id="15" name="Obraz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725333" y="11717867"/>
          <a:ext cx="1561905" cy="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457199</xdr:colOff>
      <xdr:row>48</xdr:row>
      <xdr:rowOff>84667</xdr:rowOff>
    </xdr:from>
    <xdr:to>
      <xdr:col>9</xdr:col>
      <xdr:colOff>444304</xdr:colOff>
      <xdr:row>49</xdr:row>
      <xdr:rowOff>184114</xdr:rowOff>
    </xdr:to>
    <xdr:pic>
      <xdr:nvPicPr>
        <xdr:cNvPr id="16" name="Obraz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36266" y="9025467"/>
          <a:ext cx="1561905" cy="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660400</xdr:colOff>
      <xdr:row>79</xdr:row>
      <xdr:rowOff>169333</xdr:rowOff>
    </xdr:from>
    <xdr:to>
      <xdr:col>9</xdr:col>
      <xdr:colOff>647505</xdr:colOff>
      <xdr:row>81</xdr:row>
      <xdr:rowOff>82514</xdr:rowOff>
    </xdr:to>
    <xdr:pic>
      <xdr:nvPicPr>
        <xdr:cNvPr id="17" name="Obraz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739467" y="14884400"/>
          <a:ext cx="1561905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128</xdr:row>
      <xdr:rowOff>160867</xdr:rowOff>
    </xdr:from>
    <xdr:to>
      <xdr:col>4</xdr:col>
      <xdr:colOff>418667</xdr:colOff>
      <xdr:row>131</xdr:row>
      <xdr:rowOff>40162</xdr:rowOff>
    </xdr:to>
    <xdr:pic>
      <xdr:nvPicPr>
        <xdr:cNvPr id="18" name="Obraz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4800" y="24079200"/>
          <a:ext cx="3466667" cy="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4</xdr:col>
      <xdr:colOff>238847</xdr:colOff>
      <xdr:row>137</xdr:row>
      <xdr:rowOff>78191</xdr:rowOff>
    </xdr:to>
    <xdr:pic>
      <xdr:nvPicPr>
        <xdr:cNvPr id="19" name="Obraz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05933" y="24663400"/>
          <a:ext cx="2685714" cy="10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4</xdr:col>
      <xdr:colOff>752</xdr:colOff>
      <xdr:row>143</xdr:row>
      <xdr:rowOff>125810</xdr:rowOff>
    </xdr:to>
    <xdr:pic>
      <xdr:nvPicPr>
        <xdr:cNvPr id="20" name="Obraz 1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05933" y="25781000"/>
          <a:ext cx="2447619" cy="1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4</xdr:col>
      <xdr:colOff>276942</xdr:colOff>
      <xdr:row>150</xdr:row>
      <xdr:rowOff>34781</xdr:rowOff>
    </xdr:to>
    <xdr:pic>
      <xdr:nvPicPr>
        <xdr:cNvPr id="21" name="Obraz 2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05933" y="26898600"/>
          <a:ext cx="2723809" cy="1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4</xdr:col>
      <xdr:colOff>257895</xdr:colOff>
      <xdr:row>157</xdr:row>
      <xdr:rowOff>63352</xdr:rowOff>
    </xdr:to>
    <xdr:pic>
      <xdr:nvPicPr>
        <xdr:cNvPr id="22" name="Obraz 2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05933" y="28202467"/>
          <a:ext cx="2704762" cy="11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4</xdr:col>
      <xdr:colOff>67419</xdr:colOff>
      <xdr:row>163</xdr:row>
      <xdr:rowOff>59142</xdr:rowOff>
    </xdr:to>
    <xdr:pic>
      <xdr:nvPicPr>
        <xdr:cNvPr id="23" name="Obraz 2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05933" y="29506333"/>
          <a:ext cx="2514286" cy="9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131</xdr:row>
      <xdr:rowOff>59267</xdr:rowOff>
    </xdr:from>
    <xdr:to>
      <xdr:col>8</xdr:col>
      <xdr:colOff>136095</xdr:colOff>
      <xdr:row>138</xdr:row>
      <xdr:rowOff>107781</xdr:rowOff>
    </xdr:to>
    <xdr:pic>
      <xdr:nvPicPr>
        <xdr:cNvPr id="24" name="Obraz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564467" y="24536400"/>
          <a:ext cx="3438095" cy="13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8</xdr:col>
      <xdr:colOff>48238</xdr:colOff>
      <xdr:row>144</xdr:row>
      <xdr:rowOff>135334</xdr:rowOff>
    </xdr:to>
    <xdr:pic>
      <xdr:nvPicPr>
        <xdr:cNvPr id="25" name="Obraz 2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52800" y="25967267"/>
          <a:ext cx="3561905" cy="10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262467</xdr:colOff>
      <xdr:row>144</xdr:row>
      <xdr:rowOff>160867</xdr:rowOff>
    </xdr:from>
    <xdr:to>
      <xdr:col>7</xdr:col>
      <xdr:colOff>79057</xdr:colOff>
      <xdr:row>149</xdr:row>
      <xdr:rowOff>162867</xdr:rowOff>
    </xdr:to>
    <xdr:pic>
      <xdr:nvPicPr>
        <xdr:cNvPr id="26" name="Obraz 2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615267" y="27059467"/>
          <a:ext cx="2542857" cy="9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279400</xdr:colOff>
      <xdr:row>149</xdr:row>
      <xdr:rowOff>177800</xdr:rowOff>
    </xdr:from>
    <xdr:to>
      <xdr:col>7</xdr:col>
      <xdr:colOff>19800</xdr:colOff>
      <xdr:row>154</xdr:row>
      <xdr:rowOff>141704</xdr:rowOff>
    </xdr:to>
    <xdr:pic>
      <xdr:nvPicPr>
        <xdr:cNvPr id="27" name="Obraz 26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632200" y="28007733"/>
          <a:ext cx="2466667" cy="8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203200</xdr:colOff>
      <xdr:row>155</xdr:row>
      <xdr:rowOff>76201</xdr:rowOff>
    </xdr:from>
    <xdr:to>
      <xdr:col>6</xdr:col>
      <xdr:colOff>721476</xdr:colOff>
      <xdr:row>161</xdr:row>
      <xdr:rowOff>34791</xdr:rowOff>
    </xdr:to>
    <xdr:pic>
      <xdr:nvPicPr>
        <xdr:cNvPr id="28" name="Obraz 27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556000" y="29023734"/>
          <a:ext cx="2457143" cy="10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135</xdr:row>
      <xdr:rowOff>0</xdr:rowOff>
    </xdr:from>
    <xdr:to>
      <xdr:col>14</xdr:col>
      <xdr:colOff>137058</xdr:colOff>
      <xdr:row>162</xdr:row>
      <xdr:rowOff>56514</xdr:rowOff>
    </xdr:to>
    <xdr:pic>
      <xdr:nvPicPr>
        <xdr:cNvPr id="29" name="Obraz 28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53867" y="25222200"/>
          <a:ext cx="4209524" cy="50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ela3" displayName="Tabela3" ref="A2:K7" totalsRowShown="0">
  <autoFilter ref="A2:K7"/>
  <tableColumns count="11">
    <tableColumn id="1" name="Kolumna1"/>
    <tableColumn id="2" name="Kolumna2"/>
    <tableColumn id="3" name="Kolumna3"/>
    <tableColumn id="4" name="Kolumna4"/>
    <tableColumn id="5" name="Kolumna5"/>
    <tableColumn id="6" name="Kolumna6"/>
    <tableColumn id="7" name="Kolumna7"/>
    <tableColumn id="8" name="Kolumna8"/>
    <tableColumn id="9" name="Kolumna9"/>
    <tableColumn id="10" name="Kolumna10"/>
    <tableColumn id="11" name="Kolumna11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workbookViewId="0">
      <selection activeCell="K236" sqref="A232:K236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35</v>
      </c>
    </row>
    <row r="2" spans="1:11" x14ac:dyDescent="0.25">
      <c r="A2" t="s">
        <v>34</v>
      </c>
    </row>
    <row r="3" spans="1:11" x14ac:dyDescent="0.25">
      <c r="A3" t="s">
        <v>33</v>
      </c>
    </row>
    <row r="6" spans="1:11" x14ac:dyDescent="0.25">
      <c r="A6" t="s">
        <v>0</v>
      </c>
    </row>
    <row r="8" spans="1:11" x14ac:dyDescent="0.25">
      <c r="A8" s="1" t="s">
        <v>1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</row>
    <row r="9" spans="1:11" x14ac:dyDescent="0.25">
      <c r="A9" s="1" t="s">
        <v>2</v>
      </c>
      <c r="B9" s="1">
        <v>12</v>
      </c>
      <c r="C9" s="1">
        <v>8</v>
      </c>
      <c r="D9" s="1">
        <v>15</v>
      </c>
      <c r="E9" s="1">
        <v>2</v>
      </c>
      <c r="F9" s="1">
        <v>9</v>
      </c>
      <c r="G9" s="1">
        <v>17</v>
      </c>
      <c r="H9" s="1">
        <v>36</v>
      </c>
      <c r="I9" s="1">
        <v>8</v>
      </c>
      <c r="J9" s="1">
        <v>14</v>
      </c>
      <c r="K9" s="1">
        <v>9</v>
      </c>
    </row>
    <row r="10" spans="1:11" x14ac:dyDescent="0.25">
      <c r="A10" s="1" t="s">
        <v>3</v>
      </c>
      <c r="B10" s="1">
        <v>25</v>
      </c>
      <c r="C10" s="1">
        <v>32</v>
      </c>
      <c r="D10" s="1">
        <v>5</v>
      </c>
      <c r="E10" s="1">
        <v>8</v>
      </c>
      <c r="F10" s="1">
        <v>16</v>
      </c>
      <c r="G10" s="1">
        <v>12</v>
      </c>
      <c r="H10" s="1">
        <v>19</v>
      </c>
      <c r="I10" s="1">
        <v>2</v>
      </c>
      <c r="J10" s="1">
        <v>14</v>
      </c>
      <c r="K10" s="1">
        <v>3</v>
      </c>
    </row>
    <row r="12" spans="1:11" x14ac:dyDescent="0.25">
      <c r="A12" t="s">
        <v>18</v>
      </c>
    </row>
    <row r="15" spans="1:11" x14ac:dyDescent="0.25">
      <c r="A15" t="s">
        <v>4</v>
      </c>
    </row>
    <row r="17" spans="1:11" x14ac:dyDescent="0.25">
      <c r="A17" s="1" t="s">
        <v>1</v>
      </c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</row>
    <row r="18" spans="1:11" x14ac:dyDescent="0.25">
      <c r="A18" s="1" t="s">
        <v>2</v>
      </c>
      <c r="B18" s="1">
        <v>3</v>
      </c>
      <c r="C18" s="1">
        <v>8</v>
      </c>
      <c r="D18" s="1">
        <v>16</v>
      </c>
      <c r="E18" s="1">
        <v>14</v>
      </c>
      <c r="F18" s="1">
        <v>7</v>
      </c>
      <c r="G18" s="1">
        <v>2</v>
      </c>
      <c r="H18" s="1">
        <v>1</v>
      </c>
      <c r="I18" s="1">
        <v>16</v>
      </c>
      <c r="J18" s="1">
        <v>4</v>
      </c>
      <c r="K18" s="1">
        <v>3</v>
      </c>
    </row>
    <row r="19" spans="1:11" x14ac:dyDescent="0.25">
      <c r="A19" s="1" t="s">
        <v>3</v>
      </c>
      <c r="B19" s="1">
        <v>12</v>
      </c>
      <c r="C19" s="1">
        <v>6</v>
      </c>
      <c r="D19" s="1">
        <v>12</v>
      </c>
      <c r="E19" s="1">
        <v>7</v>
      </c>
      <c r="F19" s="1">
        <v>17</v>
      </c>
      <c r="G19" s="1">
        <v>12</v>
      </c>
      <c r="H19" s="1">
        <v>5</v>
      </c>
      <c r="I19" s="1">
        <v>1</v>
      </c>
      <c r="J19" s="1">
        <v>2</v>
      </c>
      <c r="K19" s="1">
        <v>1</v>
      </c>
    </row>
    <row r="21" spans="1:11" x14ac:dyDescent="0.25">
      <c r="A21" t="s">
        <v>19</v>
      </c>
    </row>
    <row r="24" spans="1:11" x14ac:dyDescent="0.25">
      <c r="A24" t="s">
        <v>5</v>
      </c>
    </row>
    <row r="26" spans="1:11" x14ac:dyDescent="0.25">
      <c r="A26" s="1" t="s">
        <v>1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</row>
    <row r="27" spans="1:11" x14ac:dyDescent="0.25">
      <c r="A27" s="1" t="s">
        <v>2</v>
      </c>
      <c r="B27" s="1">
        <v>5</v>
      </c>
      <c r="C27" s="1">
        <v>6</v>
      </c>
      <c r="D27" s="1">
        <v>13</v>
      </c>
      <c r="E27" s="1">
        <v>14</v>
      </c>
      <c r="F27" s="1">
        <v>7</v>
      </c>
      <c r="G27" s="1">
        <v>18</v>
      </c>
      <c r="H27" s="1">
        <v>23</v>
      </c>
      <c r="I27" s="1">
        <v>1</v>
      </c>
      <c r="J27" s="1">
        <v>15</v>
      </c>
      <c r="K27" s="1">
        <v>16</v>
      </c>
    </row>
    <row r="28" spans="1:11" x14ac:dyDescent="0.25">
      <c r="A28" s="1" t="s">
        <v>3</v>
      </c>
      <c r="B28" s="1">
        <v>12</v>
      </c>
      <c r="C28" s="1">
        <v>4</v>
      </c>
      <c r="D28" s="1">
        <v>6</v>
      </c>
      <c r="E28" s="1">
        <v>6</v>
      </c>
      <c r="F28" s="1">
        <v>12</v>
      </c>
      <c r="G28" s="1">
        <v>5</v>
      </c>
      <c r="H28" s="1">
        <v>16</v>
      </c>
      <c r="I28" s="1">
        <v>12</v>
      </c>
      <c r="J28" s="1">
        <v>12</v>
      </c>
      <c r="K28" s="1">
        <v>3</v>
      </c>
    </row>
    <row r="30" spans="1:11" x14ac:dyDescent="0.25">
      <c r="A30" t="s">
        <v>20</v>
      </c>
    </row>
    <row r="33" spans="1:11" x14ac:dyDescent="0.25">
      <c r="A33" t="s">
        <v>6</v>
      </c>
    </row>
    <row r="35" spans="1:11" x14ac:dyDescent="0.25">
      <c r="A35" s="1" t="s">
        <v>1</v>
      </c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  <c r="J35" s="1">
        <v>9</v>
      </c>
      <c r="K35" s="1">
        <v>10</v>
      </c>
    </row>
    <row r="36" spans="1:11" x14ac:dyDescent="0.25">
      <c r="A36" s="1" t="s">
        <v>2</v>
      </c>
      <c r="B36" s="1">
        <v>4</v>
      </c>
      <c r="C36" s="1">
        <v>6</v>
      </c>
      <c r="D36" s="1">
        <v>14</v>
      </c>
      <c r="E36" s="1">
        <v>2</v>
      </c>
      <c r="F36" s="1">
        <v>15</v>
      </c>
      <c r="G36" s="1">
        <v>3</v>
      </c>
      <c r="H36" s="1">
        <v>8</v>
      </c>
      <c r="I36" s="1">
        <v>16</v>
      </c>
      <c r="J36" s="1">
        <v>4</v>
      </c>
      <c r="K36" s="1">
        <v>12</v>
      </c>
    </row>
    <row r="37" spans="1:11" x14ac:dyDescent="0.25">
      <c r="A37" s="1" t="s">
        <v>3</v>
      </c>
      <c r="B37" s="1">
        <v>12</v>
      </c>
      <c r="C37" s="1">
        <v>3</v>
      </c>
      <c r="D37" s="1">
        <v>3</v>
      </c>
      <c r="E37" s="1">
        <v>12</v>
      </c>
      <c r="F37" s="1">
        <v>14</v>
      </c>
      <c r="G37" s="1">
        <v>15</v>
      </c>
      <c r="H37" s="1">
        <v>12</v>
      </c>
      <c r="I37" s="1">
        <v>3</v>
      </c>
      <c r="J37" s="1">
        <v>1</v>
      </c>
      <c r="K37" s="1">
        <v>10</v>
      </c>
    </row>
    <row r="39" spans="1:11" x14ac:dyDescent="0.25">
      <c r="A39" t="s">
        <v>21</v>
      </c>
    </row>
    <row r="42" spans="1:11" x14ac:dyDescent="0.25">
      <c r="A42" t="s">
        <v>7</v>
      </c>
    </row>
    <row r="44" spans="1:11" x14ac:dyDescent="0.25">
      <c r="A44" s="1" t="s">
        <v>1</v>
      </c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</row>
    <row r="45" spans="1:11" x14ac:dyDescent="0.25">
      <c r="A45" s="1" t="s">
        <v>2</v>
      </c>
      <c r="B45" s="1">
        <v>14</v>
      </c>
      <c r="C45" s="1">
        <v>3</v>
      </c>
      <c r="D45" s="1">
        <v>12</v>
      </c>
      <c r="E45" s="1">
        <v>5</v>
      </c>
      <c r="F45" s="1">
        <v>8</v>
      </c>
      <c r="G45" s="1">
        <v>11</v>
      </c>
      <c r="H45" s="1">
        <v>2</v>
      </c>
      <c r="I45" s="1">
        <v>10</v>
      </c>
      <c r="J45" s="1">
        <v>6</v>
      </c>
      <c r="K45" s="1">
        <v>7</v>
      </c>
    </row>
    <row r="46" spans="1:11" x14ac:dyDescent="0.25">
      <c r="A46" s="1" t="s">
        <v>3</v>
      </c>
      <c r="B46" s="1">
        <v>3</v>
      </c>
      <c r="C46" s="1">
        <v>12</v>
      </c>
      <c r="D46" s="1">
        <v>10</v>
      </c>
      <c r="E46" s="1">
        <v>14</v>
      </c>
      <c r="F46" s="1">
        <v>6</v>
      </c>
      <c r="G46" s="1">
        <v>2</v>
      </c>
      <c r="H46" s="1">
        <v>5</v>
      </c>
      <c r="I46" s="1">
        <v>8</v>
      </c>
      <c r="J46" s="1">
        <v>13</v>
      </c>
      <c r="K46" s="1">
        <v>2</v>
      </c>
    </row>
    <row r="48" spans="1:11" x14ac:dyDescent="0.25">
      <c r="A48" t="s">
        <v>22</v>
      </c>
    </row>
    <row r="51" spans="1:11" x14ac:dyDescent="0.25">
      <c r="A51" t="s">
        <v>8</v>
      </c>
    </row>
    <row r="53" spans="1:11" x14ac:dyDescent="0.25">
      <c r="A53" s="1" t="s">
        <v>1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</row>
    <row r="54" spans="1:11" x14ac:dyDescent="0.25">
      <c r="A54" s="1" t="s">
        <v>2</v>
      </c>
      <c r="B54" s="1">
        <v>5</v>
      </c>
      <c r="C54" s="1">
        <v>3</v>
      </c>
      <c r="D54" s="1">
        <v>11</v>
      </c>
      <c r="E54" s="1">
        <v>9</v>
      </c>
      <c r="F54" s="1">
        <v>14</v>
      </c>
      <c r="G54" s="1">
        <v>16</v>
      </c>
      <c r="H54" s="1">
        <v>3</v>
      </c>
      <c r="I54" s="1">
        <v>17</v>
      </c>
      <c r="J54" s="1">
        <v>9</v>
      </c>
      <c r="K54" s="1">
        <v>6</v>
      </c>
    </row>
    <row r="55" spans="1:11" x14ac:dyDescent="0.25">
      <c r="A55" s="1" t="s">
        <v>3</v>
      </c>
      <c r="B55" s="1">
        <v>4</v>
      </c>
      <c r="C55" s="1">
        <v>12</v>
      </c>
      <c r="D55" s="1">
        <v>9</v>
      </c>
      <c r="E55" s="1">
        <v>4</v>
      </c>
      <c r="F55" s="1">
        <v>12</v>
      </c>
      <c r="G55" s="1">
        <v>14</v>
      </c>
      <c r="H55" s="1">
        <v>12</v>
      </c>
      <c r="I55" s="1">
        <v>7</v>
      </c>
      <c r="J55" s="1">
        <v>9</v>
      </c>
      <c r="K55" s="1">
        <v>3</v>
      </c>
    </row>
    <row r="57" spans="1:11" x14ac:dyDescent="0.25">
      <c r="A57" t="s">
        <v>23</v>
      </c>
    </row>
    <row r="60" spans="1:11" x14ac:dyDescent="0.25">
      <c r="A60" t="s">
        <v>9</v>
      </c>
    </row>
    <row r="62" spans="1:11" x14ac:dyDescent="0.25">
      <c r="A62" s="1" t="s">
        <v>1</v>
      </c>
      <c r="B62" s="1">
        <v>1</v>
      </c>
      <c r="C62" s="1">
        <v>2</v>
      </c>
      <c r="D62" s="1">
        <v>3</v>
      </c>
      <c r="E62" s="1">
        <v>4</v>
      </c>
      <c r="F62" s="1">
        <v>5</v>
      </c>
      <c r="G62" s="1">
        <v>6</v>
      </c>
      <c r="H62" s="1">
        <v>7</v>
      </c>
      <c r="I62" s="1">
        <v>8</v>
      </c>
      <c r="J62" s="1">
        <v>9</v>
      </c>
      <c r="K62" s="1">
        <v>10</v>
      </c>
    </row>
    <row r="63" spans="1:11" x14ac:dyDescent="0.25">
      <c r="A63" s="1" t="s">
        <v>2</v>
      </c>
      <c r="B63" s="1">
        <v>3</v>
      </c>
      <c r="C63" s="1">
        <v>12</v>
      </c>
      <c r="D63" s="1">
        <v>8</v>
      </c>
      <c r="E63" s="1">
        <v>11</v>
      </c>
      <c r="F63" s="1">
        <v>10</v>
      </c>
      <c r="G63" s="1">
        <v>7</v>
      </c>
      <c r="H63" s="1">
        <v>6</v>
      </c>
      <c r="I63" s="1">
        <v>2</v>
      </c>
      <c r="J63" s="1">
        <v>14</v>
      </c>
      <c r="K63" s="1">
        <v>2</v>
      </c>
    </row>
    <row r="64" spans="1:11" x14ac:dyDescent="0.25">
      <c r="A64" s="1" t="s">
        <v>3</v>
      </c>
      <c r="B64" s="1">
        <v>5</v>
      </c>
      <c r="C64" s="1">
        <v>9</v>
      </c>
      <c r="D64" s="1">
        <v>1</v>
      </c>
      <c r="E64" s="1">
        <v>14</v>
      </c>
      <c r="F64" s="1">
        <v>8</v>
      </c>
      <c r="G64" s="1">
        <v>12</v>
      </c>
      <c r="H64" s="1">
        <v>5</v>
      </c>
      <c r="I64" s="1">
        <v>6</v>
      </c>
      <c r="J64" s="1">
        <v>3</v>
      </c>
      <c r="K64" s="1">
        <v>7</v>
      </c>
    </row>
    <row r="66" spans="1:11" x14ac:dyDescent="0.25">
      <c r="A66" t="s">
        <v>24</v>
      </c>
    </row>
    <row r="69" spans="1:11" x14ac:dyDescent="0.25">
      <c r="A69" t="s">
        <v>10</v>
      </c>
    </row>
    <row r="71" spans="1:11" x14ac:dyDescent="0.25">
      <c r="A71" s="1" t="s">
        <v>1</v>
      </c>
      <c r="B71" s="1">
        <v>1</v>
      </c>
      <c r="C71" s="1">
        <v>2</v>
      </c>
      <c r="D71" s="1">
        <v>3</v>
      </c>
      <c r="E71" s="1">
        <v>4</v>
      </c>
      <c r="F71" s="1">
        <v>5</v>
      </c>
      <c r="G71" s="1">
        <v>6</v>
      </c>
      <c r="H71" s="1">
        <v>7</v>
      </c>
      <c r="I71" s="1">
        <v>8</v>
      </c>
      <c r="J71" s="1">
        <v>9</v>
      </c>
      <c r="K71" s="1">
        <v>10</v>
      </c>
    </row>
    <row r="72" spans="1:11" x14ac:dyDescent="0.25">
      <c r="A72" s="1" t="s">
        <v>2</v>
      </c>
      <c r="B72" s="1">
        <v>13</v>
      </c>
      <c r="C72" s="1">
        <v>6</v>
      </c>
      <c r="D72" s="1">
        <v>9</v>
      </c>
      <c r="E72" s="1">
        <v>14</v>
      </c>
      <c r="F72" s="1">
        <v>12</v>
      </c>
      <c r="G72" s="1">
        <v>5</v>
      </c>
      <c r="H72" s="1">
        <v>7</v>
      </c>
      <c r="I72" s="1">
        <v>3</v>
      </c>
      <c r="J72" s="1">
        <v>10</v>
      </c>
      <c r="K72" s="1">
        <v>13</v>
      </c>
    </row>
    <row r="73" spans="1:11" x14ac:dyDescent="0.25">
      <c r="A73" s="1" t="s">
        <v>3</v>
      </c>
      <c r="B73" s="1">
        <v>4</v>
      </c>
      <c r="C73" s="1">
        <v>15</v>
      </c>
      <c r="D73" s="1">
        <v>12</v>
      </c>
      <c r="E73" s="1">
        <v>8</v>
      </c>
      <c r="F73" s="1">
        <v>6</v>
      </c>
      <c r="G73" s="1">
        <v>12</v>
      </c>
      <c r="H73" s="1">
        <v>3</v>
      </c>
      <c r="I73" s="1">
        <v>14</v>
      </c>
      <c r="J73" s="1">
        <v>3</v>
      </c>
      <c r="K73" s="1">
        <v>7</v>
      </c>
    </row>
    <row r="75" spans="1:11" x14ac:dyDescent="0.25">
      <c r="A75" t="s">
        <v>25</v>
      </c>
    </row>
    <row r="78" spans="1:11" x14ac:dyDescent="0.25">
      <c r="A78" t="s">
        <v>11</v>
      </c>
    </row>
    <row r="80" spans="1:11" x14ac:dyDescent="0.25">
      <c r="A80" s="1" t="s">
        <v>1</v>
      </c>
      <c r="B80" s="1">
        <v>1</v>
      </c>
      <c r="C80" s="1">
        <v>2</v>
      </c>
      <c r="D80" s="1">
        <v>3</v>
      </c>
      <c r="E80" s="1">
        <v>4</v>
      </c>
      <c r="F80" s="1">
        <v>5</v>
      </c>
      <c r="G80" s="1">
        <v>6</v>
      </c>
      <c r="H80" s="1">
        <v>7</v>
      </c>
      <c r="I80" s="1">
        <v>8</v>
      </c>
      <c r="J80" s="1">
        <v>9</v>
      </c>
      <c r="K80" s="1">
        <v>10</v>
      </c>
    </row>
    <row r="81" spans="1:11" x14ac:dyDescent="0.25">
      <c r="A81" s="1" t="s">
        <v>2</v>
      </c>
      <c r="B81" s="1">
        <v>6</v>
      </c>
      <c r="C81" s="1">
        <v>8</v>
      </c>
      <c r="D81" s="1">
        <v>15</v>
      </c>
      <c r="E81" s="1">
        <v>6</v>
      </c>
      <c r="F81" s="1">
        <v>13</v>
      </c>
      <c r="G81" s="1">
        <v>10</v>
      </c>
      <c r="H81" s="1">
        <v>14</v>
      </c>
      <c r="I81" s="1">
        <v>2</v>
      </c>
      <c r="J81" s="1">
        <v>7</v>
      </c>
      <c r="K81" s="1">
        <v>6</v>
      </c>
    </row>
    <row r="82" spans="1:11" x14ac:dyDescent="0.25">
      <c r="A82" s="1" t="s">
        <v>3</v>
      </c>
      <c r="B82" s="1">
        <v>3</v>
      </c>
      <c r="C82" s="1">
        <v>5</v>
      </c>
      <c r="D82" s="1">
        <v>4</v>
      </c>
      <c r="E82" s="1">
        <v>17</v>
      </c>
      <c r="F82" s="1">
        <v>12</v>
      </c>
      <c r="G82" s="1">
        <v>8</v>
      </c>
      <c r="H82" s="1">
        <v>4</v>
      </c>
      <c r="I82" s="1">
        <v>10</v>
      </c>
      <c r="J82" s="1">
        <v>11</v>
      </c>
      <c r="K82" s="1">
        <v>6</v>
      </c>
    </row>
    <row r="84" spans="1:11" x14ac:dyDescent="0.25">
      <c r="A84" t="s">
        <v>26</v>
      </c>
    </row>
    <row r="87" spans="1:11" x14ac:dyDescent="0.25">
      <c r="A87" t="s">
        <v>12</v>
      </c>
    </row>
    <row r="89" spans="1:11" x14ac:dyDescent="0.25">
      <c r="A89" s="1" t="s">
        <v>1</v>
      </c>
      <c r="B89" s="1">
        <v>1</v>
      </c>
      <c r="C89" s="1">
        <v>2</v>
      </c>
      <c r="D89" s="1">
        <v>3</v>
      </c>
      <c r="E89" s="1">
        <v>4</v>
      </c>
      <c r="F89" s="1">
        <v>5</v>
      </c>
      <c r="G89" s="1">
        <v>6</v>
      </c>
      <c r="H89" s="1">
        <v>7</v>
      </c>
      <c r="I89" s="1">
        <v>8</v>
      </c>
      <c r="J89" s="1">
        <v>9</v>
      </c>
      <c r="K89" s="1">
        <v>10</v>
      </c>
    </row>
    <row r="90" spans="1:11" x14ac:dyDescent="0.25">
      <c r="A90" s="1" t="s">
        <v>2</v>
      </c>
      <c r="B90" s="1">
        <v>2</v>
      </c>
      <c r="C90" s="1">
        <v>6</v>
      </c>
      <c r="D90" s="1">
        <v>13</v>
      </c>
      <c r="E90" s="1">
        <v>7</v>
      </c>
      <c r="F90" s="1">
        <v>9</v>
      </c>
      <c r="G90" s="1">
        <v>15</v>
      </c>
      <c r="H90" s="1">
        <v>16</v>
      </c>
      <c r="I90" s="1">
        <v>2</v>
      </c>
      <c r="J90" s="1">
        <v>1</v>
      </c>
      <c r="K90" s="1">
        <v>3</v>
      </c>
    </row>
    <row r="91" spans="1:11" x14ac:dyDescent="0.25">
      <c r="A91" s="1" t="s">
        <v>3</v>
      </c>
      <c r="B91" s="1">
        <v>13</v>
      </c>
      <c r="C91" s="1">
        <v>15</v>
      </c>
      <c r="D91" s="1">
        <v>2</v>
      </c>
      <c r="E91" s="1">
        <v>8</v>
      </c>
      <c r="F91" s="1">
        <v>12</v>
      </c>
      <c r="G91" s="1">
        <v>12</v>
      </c>
      <c r="H91" s="1">
        <v>4</v>
      </c>
      <c r="I91" s="1">
        <v>14</v>
      </c>
      <c r="J91" s="1">
        <v>3</v>
      </c>
      <c r="K91" s="1">
        <v>14</v>
      </c>
    </row>
    <row r="93" spans="1:11" x14ac:dyDescent="0.25">
      <c r="A93" t="s">
        <v>27</v>
      </c>
    </row>
    <row r="96" spans="1:11" x14ac:dyDescent="0.25">
      <c r="A96" t="s">
        <v>13</v>
      </c>
    </row>
    <row r="98" spans="1:11" x14ac:dyDescent="0.25">
      <c r="A98" s="1" t="s">
        <v>1</v>
      </c>
      <c r="B98" s="1">
        <v>1</v>
      </c>
      <c r="C98" s="1">
        <v>2</v>
      </c>
      <c r="D98" s="1">
        <v>3</v>
      </c>
      <c r="E98" s="1">
        <v>4</v>
      </c>
      <c r="F98" s="1">
        <v>5</v>
      </c>
      <c r="G98" s="1">
        <v>6</v>
      </c>
      <c r="H98" s="1">
        <v>7</v>
      </c>
      <c r="I98" s="1">
        <v>8</v>
      </c>
      <c r="J98" s="1">
        <v>9</v>
      </c>
      <c r="K98" s="1">
        <v>10</v>
      </c>
    </row>
    <row r="99" spans="1:11" x14ac:dyDescent="0.25">
      <c r="A99" s="1" t="s">
        <v>2</v>
      </c>
      <c r="B99" s="1">
        <v>12</v>
      </c>
      <c r="C99" s="1">
        <v>18</v>
      </c>
      <c r="D99" s="1">
        <v>2</v>
      </c>
      <c r="E99" s="1">
        <v>3</v>
      </c>
      <c r="F99" s="1">
        <v>9</v>
      </c>
      <c r="G99" s="1">
        <v>5</v>
      </c>
      <c r="H99" s="1">
        <v>14</v>
      </c>
      <c r="I99" s="1">
        <v>6</v>
      </c>
      <c r="J99" s="1">
        <v>2</v>
      </c>
      <c r="K99" s="1">
        <v>18</v>
      </c>
    </row>
    <row r="100" spans="1:11" x14ac:dyDescent="0.25">
      <c r="A100" s="1" t="s">
        <v>3</v>
      </c>
      <c r="B100" s="1">
        <v>2</v>
      </c>
      <c r="C100" s="1">
        <v>5</v>
      </c>
      <c r="D100" s="1">
        <v>16</v>
      </c>
      <c r="E100" s="1">
        <v>14</v>
      </c>
      <c r="F100" s="1">
        <v>3</v>
      </c>
      <c r="G100" s="1">
        <v>14</v>
      </c>
      <c r="H100" s="1">
        <v>12</v>
      </c>
      <c r="I100" s="1">
        <v>6</v>
      </c>
      <c r="J100" s="1">
        <v>5</v>
      </c>
      <c r="K100" s="1">
        <v>12</v>
      </c>
    </row>
    <row r="102" spans="1:11" x14ac:dyDescent="0.25">
      <c r="A102" t="s">
        <v>28</v>
      </c>
    </row>
    <row r="105" spans="1:11" x14ac:dyDescent="0.25">
      <c r="A105" t="s">
        <v>14</v>
      </c>
    </row>
    <row r="107" spans="1:11" x14ac:dyDescent="0.25">
      <c r="A107" s="1" t="s">
        <v>1</v>
      </c>
      <c r="B107" s="1">
        <v>1</v>
      </c>
      <c r="C107" s="1">
        <v>2</v>
      </c>
      <c r="D107" s="1">
        <v>3</v>
      </c>
      <c r="E107" s="1">
        <v>4</v>
      </c>
      <c r="F107" s="1">
        <v>5</v>
      </c>
      <c r="G107" s="1">
        <v>6</v>
      </c>
      <c r="H107" s="1">
        <v>7</v>
      </c>
      <c r="I107" s="1">
        <v>8</v>
      </c>
      <c r="J107" s="1">
        <v>9</v>
      </c>
      <c r="K107" s="1">
        <v>10</v>
      </c>
    </row>
    <row r="108" spans="1:11" x14ac:dyDescent="0.25">
      <c r="A108" s="1" t="s">
        <v>2</v>
      </c>
      <c r="B108" s="1">
        <v>7</v>
      </c>
      <c r="C108" s="1">
        <v>12</v>
      </c>
      <c r="D108" s="1">
        <v>3</v>
      </c>
      <c r="E108" s="1">
        <v>4</v>
      </c>
      <c r="F108" s="1">
        <v>9</v>
      </c>
      <c r="G108" s="1">
        <v>6</v>
      </c>
      <c r="H108" s="1">
        <v>11</v>
      </c>
      <c r="I108" s="1">
        <v>15</v>
      </c>
      <c r="J108" s="1">
        <v>6</v>
      </c>
      <c r="K108" s="1">
        <v>1</v>
      </c>
    </row>
    <row r="109" spans="1:11" x14ac:dyDescent="0.25">
      <c r="A109" s="1" t="s">
        <v>3</v>
      </c>
      <c r="B109" s="1">
        <v>14</v>
      </c>
      <c r="C109" s="1">
        <v>2</v>
      </c>
      <c r="D109" s="1">
        <v>12</v>
      </c>
      <c r="E109" s="1">
        <v>14</v>
      </c>
      <c r="F109" s="1">
        <v>8</v>
      </c>
      <c r="G109" s="1">
        <v>3</v>
      </c>
      <c r="H109" s="1">
        <v>10</v>
      </c>
      <c r="I109" s="1">
        <v>2</v>
      </c>
      <c r="J109" s="1">
        <v>8</v>
      </c>
      <c r="K109" s="1">
        <v>9</v>
      </c>
    </row>
    <row r="111" spans="1:11" x14ac:dyDescent="0.25">
      <c r="A111" t="s">
        <v>29</v>
      </c>
    </row>
    <row r="114" spans="1:11" x14ac:dyDescent="0.25">
      <c r="A114" t="s">
        <v>15</v>
      </c>
    </row>
    <row r="116" spans="1:11" x14ac:dyDescent="0.25">
      <c r="A116" s="1" t="s">
        <v>1</v>
      </c>
      <c r="B116" s="1">
        <v>1</v>
      </c>
      <c r="C116" s="1">
        <v>2</v>
      </c>
      <c r="D116" s="1">
        <v>3</v>
      </c>
      <c r="E116" s="1">
        <v>4</v>
      </c>
      <c r="F116" s="1">
        <v>5</v>
      </c>
      <c r="G116" s="1">
        <v>6</v>
      </c>
      <c r="H116" s="1">
        <v>7</v>
      </c>
      <c r="I116" s="1">
        <v>8</v>
      </c>
      <c r="J116" s="1">
        <v>9</v>
      </c>
      <c r="K116" s="1">
        <v>10</v>
      </c>
    </row>
    <row r="117" spans="1:11" x14ac:dyDescent="0.25">
      <c r="A117" s="1" t="s">
        <v>2</v>
      </c>
      <c r="B117" s="1">
        <v>4</v>
      </c>
      <c r="C117" s="1">
        <v>9</v>
      </c>
      <c r="D117" s="1">
        <v>12</v>
      </c>
      <c r="E117" s="1">
        <v>4</v>
      </c>
      <c r="F117" s="1">
        <v>6</v>
      </c>
      <c r="G117" s="1">
        <v>11</v>
      </c>
      <c r="H117" s="1">
        <v>8</v>
      </c>
      <c r="I117" s="1">
        <v>12</v>
      </c>
      <c r="J117" s="1">
        <v>6</v>
      </c>
      <c r="K117" s="1">
        <v>8</v>
      </c>
    </row>
    <row r="118" spans="1:11" x14ac:dyDescent="0.25">
      <c r="A118" s="1" t="s">
        <v>3</v>
      </c>
      <c r="B118" s="1">
        <v>12</v>
      </c>
      <c r="C118" s="1">
        <v>6</v>
      </c>
      <c r="D118" s="1">
        <v>10</v>
      </c>
      <c r="E118" s="1">
        <v>3</v>
      </c>
      <c r="F118" s="1">
        <v>3</v>
      </c>
      <c r="G118" s="1">
        <v>18</v>
      </c>
      <c r="H118" s="1">
        <v>12</v>
      </c>
      <c r="I118" s="1">
        <v>4</v>
      </c>
      <c r="J118" s="1">
        <v>8</v>
      </c>
      <c r="K118" s="1">
        <v>6</v>
      </c>
    </row>
    <row r="120" spans="1:11" x14ac:dyDescent="0.25">
      <c r="A120" t="s">
        <v>30</v>
      </c>
    </row>
    <row r="123" spans="1:11" x14ac:dyDescent="0.25">
      <c r="A123" t="s">
        <v>16</v>
      </c>
    </row>
    <row r="125" spans="1:11" x14ac:dyDescent="0.25">
      <c r="A125" s="1" t="s">
        <v>1</v>
      </c>
      <c r="B125" s="1">
        <v>1</v>
      </c>
      <c r="C125" s="1">
        <v>2</v>
      </c>
      <c r="D125" s="1">
        <v>3</v>
      </c>
      <c r="E125" s="1">
        <v>4</v>
      </c>
      <c r="F125" s="1">
        <v>5</v>
      </c>
      <c r="G125" s="1">
        <v>6</v>
      </c>
      <c r="H125" s="1">
        <v>7</v>
      </c>
      <c r="I125" s="1">
        <v>8</v>
      </c>
      <c r="J125" s="1">
        <v>9</v>
      </c>
      <c r="K125" s="1">
        <v>10</v>
      </c>
    </row>
    <row r="126" spans="1:11" x14ac:dyDescent="0.25">
      <c r="A126" s="1" t="s">
        <v>2</v>
      </c>
      <c r="B126" s="1">
        <v>6</v>
      </c>
      <c r="C126" s="1">
        <v>14</v>
      </c>
      <c r="D126" s="1">
        <v>3</v>
      </c>
      <c r="E126" s="1">
        <v>8</v>
      </c>
      <c r="F126" s="1">
        <v>17</v>
      </c>
      <c r="G126" s="1">
        <v>6</v>
      </c>
      <c r="H126" s="1">
        <v>4</v>
      </c>
      <c r="I126" s="1">
        <v>9</v>
      </c>
      <c r="J126" s="1">
        <v>15</v>
      </c>
      <c r="K126" s="1">
        <v>4</v>
      </c>
    </row>
    <row r="127" spans="1:11" x14ac:dyDescent="0.25">
      <c r="A127" s="1" t="s">
        <v>3</v>
      </c>
      <c r="B127" s="1">
        <v>12</v>
      </c>
      <c r="C127" s="1">
        <v>5</v>
      </c>
      <c r="D127" s="1">
        <v>8</v>
      </c>
      <c r="E127" s="1">
        <v>14</v>
      </c>
      <c r="F127" s="1">
        <v>12</v>
      </c>
      <c r="G127" s="1">
        <v>6</v>
      </c>
      <c r="H127" s="1">
        <v>8</v>
      </c>
      <c r="I127" s="1">
        <v>10</v>
      </c>
      <c r="J127" s="1">
        <v>8</v>
      </c>
      <c r="K127" s="1">
        <v>12</v>
      </c>
    </row>
    <row r="129" spans="1:11" x14ac:dyDescent="0.25">
      <c r="A129" t="s">
        <v>31</v>
      </c>
    </row>
    <row r="132" spans="1:11" x14ac:dyDescent="0.25">
      <c r="A132" t="s">
        <v>17</v>
      </c>
    </row>
    <row r="134" spans="1:11" x14ac:dyDescent="0.25">
      <c r="A134" s="1" t="s">
        <v>1</v>
      </c>
      <c r="B134" s="1">
        <v>1</v>
      </c>
      <c r="C134" s="1">
        <v>2</v>
      </c>
      <c r="D134" s="1">
        <v>3</v>
      </c>
      <c r="E134" s="1">
        <v>4</v>
      </c>
      <c r="F134" s="1">
        <v>5</v>
      </c>
      <c r="G134" s="1">
        <v>6</v>
      </c>
      <c r="H134" s="1">
        <v>7</v>
      </c>
      <c r="I134" s="1">
        <v>8</v>
      </c>
      <c r="J134" s="1">
        <v>9</v>
      </c>
      <c r="K134" s="1">
        <v>10</v>
      </c>
    </row>
    <row r="135" spans="1:11" x14ac:dyDescent="0.25">
      <c r="A135" s="1" t="s">
        <v>2</v>
      </c>
      <c r="B135" s="1">
        <v>8</v>
      </c>
      <c r="C135" s="1">
        <v>6</v>
      </c>
      <c r="D135" s="1">
        <v>2</v>
      </c>
      <c r="E135" s="1">
        <v>3</v>
      </c>
      <c r="F135" s="1">
        <v>14</v>
      </c>
      <c r="G135" s="1">
        <v>5</v>
      </c>
      <c r="H135" s="1">
        <v>12</v>
      </c>
      <c r="I135" s="1">
        <v>3</v>
      </c>
      <c r="J135" s="1">
        <v>10</v>
      </c>
      <c r="K135" s="1">
        <v>11</v>
      </c>
    </row>
    <row r="136" spans="1:11" x14ac:dyDescent="0.25">
      <c r="A136" s="1" t="s">
        <v>3</v>
      </c>
      <c r="B136" s="1">
        <v>14</v>
      </c>
      <c r="C136" s="1">
        <v>2</v>
      </c>
      <c r="D136" s="1">
        <v>1</v>
      </c>
      <c r="E136" s="1">
        <v>10</v>
      </c>
      <c r="F136" s="1">
        <v>2</v>
      </c>
      <c r="G136" s="1">
        <v>8</v>
      </c>
      <c r="H136" s="1">
        <v>8</v>
      </c>
      <c r="I136" s="1">
        <v>7</v>
      </c>
      <c r="J136" s="1">
        <v>4</v>
      </c>
      <c r="K136" s="1">
        <v>3</v>
      </c>
    </row>
    <row r="138" spans="1:11" x14ac:dyDescent="0.25">
      <c r="A138" t="s">
        <v>32</v>
      </c>
    </row>
    <row r="140" spans="1:11" x14ac:dyDescent="0.25">
      <c r="A140" t="s">
        <v>36</v>
      </c>
    </row>
    <row r="142" spans="1:11" x14ac:dyDescent="0.25">
      <c r="A142" s="1" t="s">
        <v>1</v>
      </c>
      <c r="B142" s="1">
        <v>1</v>
      </c>
      <c r="C142" s="1">
        <v>2</v>
      </c>
      <c r="D142" s="1">
        <v>3</v>
      </c>
      <c r="E142" s="1">
        <v>4</v>
      </c>
      <c r="F142" s="1">
        <v>5</v>
      </c>
      <c r="G142" s="1">
        <v>6</v>
      </c>
      <c r="H142" s="1">
        <v>7</v>
      </c>
      <c r="I142" s="1">
        <v>8</v>
      </c>
      <c r="J142" s="1">
        <v>9</v>
      </c>
      <c r="K142" s="1">
        <v>10</v>
      </c>
    </row>
    <row r="143" spans="1:11" x14ac:dyDescent="0.25">
      <c r="A143" s="1" t="s">
        <v>2</v>
      </c>
      <c r="B143" s="1">
        <v>12</v>
      </c>
      <c r="C143" s="1">
        <v>8</v>
      </c>
      <c r="D143" s="1">
        <v>15</v>
      </c>
      <c r="E143" s="1">
        <v>2</v>
      </c>
      <c r="F143" s="1">
        <v>9</v>
      </c>
      <c r="G143" s="1">
        <v>17</v>
      </c>
      <c r="H143" s="1">
        <v>36</v>
      </c>
      <c r="I143" s="1">
        <v>8</v>
      </c>
      <c r="J143" s="1">
        <v>14</v>
      </c>
      <c r="K143" s="1">
        <v>9</v>
      </c>
    </row>
    <row r="144" spans="1:11" x14ac:dyDescent="0.25">
      <c r="A144" s="1" t="s">
        <v>3</v>
      </c>
      <c r="B144" s="1">
        <v>25</v>
      </c>
      <c r="C144" s="1">
        <v>32</v>
      </c>
      <c r="D144" s="1">
        <v>5</v>
      </c>
      <c r="E144" s="1">
        <v>8</v>
      </c>
      <c r="F144" s="1">
        <v>16</v>
      </c>
      <c r="G144" s="1">
        <v>12</v>
      </c>
      <c r="H144" s="1">
        <v>19</v>
      </c>
      <c r="I144" s="1">
        <v>2</v>
      </c>
      <c r="J144" s="1">
        <v>14</v>
      </c>
      <c r="K144" s="1">
        <v>3</v>
      </c>
    </row>
    <row r="146" spans="1:11" x14ac:dyDescent="0.25">
      <c r="A146" t="s">
        <v>37</v>
      </c>
    </row>
    <row r="149" spans="1:11" x14ac:dyDescent="0.25">
      <c r="A149" t="s">
        <v>38</v>
      </c>
    </row>
    <row r="151" spans="1:11" x14ac:dyDescent="0.25">
      <c r="A151" s="1" t="s">
        <v>1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</row>
    <row r="152" spans="1:11" x14ac:dyDescent="0.25">
      <c r="A152" s="1" t="s">
        <v>2</v>
      </c>
      <c r="B152" s="1">
        <v>3</v>
      </c>
      <c r="C152" s="1">
        <v>8</v>
      </c>
      <c r="D152" s="1">
        <v>16</v>
      </c>
      <c r="E152" s="1">
        <v>14</v>
      </c>
      <c r="F152" s="1">
        <v>7</v>
      </c>
      <c r="G152" s="1">
        <v>2</v>
      </c>
      <c r="H152" s="1">
        <v>1</v>
      </c>
      <c r="I152" s="1">
        <v>16</v>
      </c>
      <c r="J152" s="1">
        <v>4</v>
      </c>
      <c r="K152" s="1">
        <v>3</v>
      </c>
    </row>
    <row r="153" spans="1:11" x14ac:dyDescent="0.25">
      <c r="A153" s="1" t="s">
        <v>3</v>
      </c>
      <c r="B153" s="1">
        <v>12</v>
      </c>
      <c r="C153" s="1">
        <v>6</v>
      </c>
      <c r="D153" s="1">
        <v>12</v>
      </c>
      <c r="E153" s="1">
        <v>7</v>
      </c>
      <c r="F153" s="1">
        <v>17</v>
      </c>
      <c r="G153" s="1">
        <v>12</v>
      </c>
      <c r="H153" s="1">
        <v>5</v>
      </c>
      <c r="I153" s="1">
        <v>1</v>
      </c>
      <c r="J153" s="1">
        <v>2</v>
      </c>
      <c r="K153" s="1">
        <v>1</v>
      </c>
    </row>
    <row r="155" spans="1:11" x14ac:dyDescent="0.25">
      <c r="A155" t="s">
        <v>39</v>
      </c>
    </row>
    <row r="158" spans="1:11" x14ac:dyDescent="0.25">
      <c r="A158" t="s">
        <v>40</v>
      </c>
    </row>
    <row r="160" spans="1:11" x14ac:dyDescent="0.25">
      <c r="A160" s="1" t="s">
        <v>1</v>
      </c>
      <c r="B160" s="1">
        <v>1</v>
      </c>
      <c r="C160" s="1">
        <v>2</v>
      </c>
      <c r="D160" s="1">
        <v>3</v>
      </c>
      <c r="E160" s="1">
        <v>4</v>
      </c>
      <c r="F160" s="1">
        <v>5</v>
      </c>
      <c r="G160" s="1">
        <v>6</v>
      </c>
      <c r="H160" s="1">
        <v>7</v>
      </c>
      <c r="I160" s="1">
        <v>8</v>
      </c>
      <c r="J160" s="1">
        <v>9</v>
      </c>
      <c r="K160" s="1">
        <v>10</v>
      </c>
    </row>
    <row r="161" spans="1:11" x14ac:dyDescent="0.25">
      <c r="A161" s="1" t="s">
        <v>2</v>
      </c>
      <c r="B161" s="1">
        <v>5</v>
      </c>
      <c r="C161" s="1">
        <v>6</v>
      </c>
      <c r="D161" s="1">
        <v>13</v>
      </c>
      <c r="E161" s="1">
        <v>14</v>
      </c>
      <c r="F161" s="1">
        <v>7</v>
      </c>
      <c r="G161" s="1">
        <v>18</v>
      </c>
      <c r="H161" s="1">
        <v>23</v>
      </c>
      <c r="I161" s="1">
        <v>1</v>
      </c>
      <c r="J161" s="1">
        <v>15</v>
      </c>
      <c r="K161" s="1">
        <v>16</v>
      </c>
    </row>
    <row r="162" spans="1:11" x14ac:dyDescent="0.25">
      <c r="A162" s="1" t="s">
        <v>3</v>
      </c>
      <c r="B162" s="1">
        <v>12</v>
      </c>
      <c r="C162" s="1">
        <v>4</v>
      </c>
      <c r="D162" s="1">
        <v>6</v>
      </c>
      <c r="E162" s="1">
        <v>6</v>
      </c>
      <c r="F162" s="1">
        <v>12</v>
      </c>
      <c r="G162" s="1">
        <v>5</v>
      </c>
      <c r="H162" s="1">
        <v>16</v>
      </c>
      <c r="I162" s="1">
        <v>12</v>
      </c>
      <c r="J162" s="1">
        <v>12</v>
      </c>
      <c r="K162" s="1">
        <v>3</v>
      </c>
    </row>
    <row r="164" spans="1:11" x14ac:dyDescent="0.25">
      <c r="A164" t="s">
        <v>41</v>
      </c>
    </row>
    <row r="167" spans="1:11" x14ac:dyDescent="0.25">
      <c r="A167" t="s">
        <v>42</v>
      </c>
    </row>
    <row r="169" spans="1:11" x14ac:dyDescent="0.25">
      <c r="A169" s="1" t="s">
        <v>1</v>
      </c>
      <c r="B169" s="1">
        <v>1</v>
      </c>
      <c r="C169" s="1">
        <v>2</v>
      </c>
      <c r="D169" s="1">
        <v>3</v>
      </c>
      <c r="E169" s="1">
        <v>4</v>
      </c>
      <c r="F169" s="1">
        <v>5</v>
      </c>
      <c r="G169" s="1">
        <v>6</v>
      </c>
      <c r="H169" s="1">
        <v>7</v>
      </c>
      <c r="I169" s="1">
        <v>8</v>
      </c>
      <c r="J169" s="1">
        <v>9</v>
      </c>
      <c r="K169" s="1">
        <v>10</v>
      </c>
    </row>
    <row r="170" spans="1:11" x14ac:dyDescent="0.25">
      <c r="A170" s="1" t="s">
        <v>2</v>
      </c>
      <c r="B170" s="1">
        <v>4</v>
      </c>
      <c r="C170" s="1">
        <v>6</v>
      </c>
      <c r="D170" s="1">
        <v>14</v>
      </c>
      <c r="E170" s="1">
        <v>2</v>
      </c>
      <c r="F170" s="1">
        <v>15</v>
      </c>
      <c r="G170" s="1">
        <v>3</v>
      </c>
      <c r="H170" s="1">
        <v>8</v>
      </c>
      <c r="I170" s="1">
        <v>16</v>
      </c>
      <c r="J170" s="1">
        <v>4</v>
      </c>
      <c r="K170" s="1">
        <v>12</v>
      </c>
    </row>
    <row r="171" spans="1:11" x14ac:dyDescent="0.25">
      <c r="A171" s="1" t="s">
        <v>3</v>
      </c>
      <c r="B171" s="1">
        <v>12</v>
      </c>
      <c r="C171" s="1">
        <v>3</v>
      </c>
      <c r="D171" s="1">
        <v>3</v>
      </c>
      <c r="E171" s="1">
        <v>12</v>
      </c>
      <c r="F171" s="1">
        <v>14</v>
      </c>
      <c r="G171" s="1">
        <v>15</v>
      </c>
      <c r="H171" s="1">
        <v>12</v>
      </c>
      <c r="I171" s="1">
        <v>3</v>
      </c>
      <c r="J171" s="1">
        <v>1</v>
      </c>
      <c r="K171" s="1">
        <v>10</v>
      </c>
    </row>
    <row r="173" spans="1:11" x14ac:dyDescent="0.25">
      <c r="A173" t="s">
        <v>31</v>
      </c>
    </row>
    <row r="176" spans="1:11" x14ac:dyDescent="0.25">
      <c r="A176" t="s">
        <v>43</v>
      </c>
    </row>
    <row r="178" spans="1:11" x14ac:dyDescent="0.25">
      <c r="A178" s="1" t="s">
        <v>1</v>
      </c>
      <c r="B178" s="1">
        <v>1</v>
      </c>
      <c r="C178" s="1">
        <v>2</v>
      </c>
      <c r="D178" s="1">
        <v>3</v>
      </c>
      <c r="E178" s="1">
        <v>4</v>
      </c>
      <c r="F178" s="1">
        <v>5</v>
      </c>
      <c r="G178" s="1">
        <v>6</v>
      </c>
      <c r="H178" s="1">
        <v>7</v>
      </c>
      <c r="I178" s="1">
        <v>8</v>
      </c>
      <c r="J178" s="1">
        <v>9</v>
      </c>
      <c r="K178" s="1">
        <v>10</v>
      </c>
    </row>
    <row r="179" spans="1:11" x14ac:dyDescent="0.25">
      <c r="A179" s="1" t="s">
        <v>2</v>
      </c>
      <c r="B179" s="1">
        <v>14</v>
      </c>
      <c r="C179" s="1">
        <v>3</v>
      </c>
      <c r="D179" s="1">
        <v>12</v>
      </c>
      <c r="E179" s="1">
        <v>5</v>
      </c>
      <c r="F179" s="1">
        <v>8</v>
      </c>
      <c r="G179" s="1">
        <v>11</v>
      </c>
      <c r="H179" s="1">
        <v>2</v>
      </c>
      <c r="I179" s="1">
        <v>10</v>
      </c>
      <c r="J179" s="1">
        <v>6</v>
      </c>
      <c r="K179" s="1">
        <v>7</v>
      </c>
    </row>
    <row r="180" spans="1:11" x14ac:dyDescent="0.25">
      <c r="A180" s="1" t="s">
        <v>3</v>
      </c>
      <c r="B180" s="1">
        <v>3</v>
      </c>
      <c r="C180" s="1">
        <v>12</v>
      </c>
      <c r="D180" s="1">
        <v>10</v>
      </c>
      <c r="E180" s="1">
        <v>14</v>
      </c>
      <c r="F180" s="1">
        <v>6</v>
      </c>
      <c r="G180" s="1">
        <v>2</v>
      </c>
      <c r="H180" s="1">
        <v>5</v>
      </c>
      <c r="I180" s="1">
        <v>8</v>
      </c>
      <c r="J180" s="1">
        <v>13</v>
      </c>
      <c r="K180" s="1">
        <v>2</v>
      </c>
    </row>
    <row r="182" spans="1:11" x14ac:dyDescent="0.25">
      <c r="A182" t="s">
        <v>24</v>
      </c>
    </row>
    <row r="185" spans="1:11" x14ac:dyDescent="0.25">
      <c r="A185" t="s">
        <v>44</v>
      </c>
    </row>
    <row r="187" spans="1:11" x14ac:dyDescent="0.25">
      <c r="A187" s="1" t="s">
        <v>1</v>
      </c>
      <c r="B187" s="1">
        <v>1</v>
      </c>
      <c r="C187" s="1">
        <v>2</v>
      </c>
      <c r="D187" s="1">
        <v>3</v>
      </c>
      <c r="E187" s="1">
        <v>4</v>
      </c>
      <c r="F187" s="1">
        <v>5</v>
      </c>
      <c r="G187" s="1">
        <v>6</v>
      </c>
      <c r="H187" s="1">
        <v>7</v>
      </c>
      <c r="I187" s="1">
        <v>8</v>
      </c>
      <c r="J187" s="1">
        <v>9</v>
      </c>
      <c r="K187" s="1">
        <v>10</v>
      </c>
    </row>
    <row r="188" spans="1:11" x14ac:dyDescent="0.25">
      <c r="A188" s="1" t="s">
        <v>2</v>
      </c>
      <c r="B188" s="1">
        <v>5</v>
      </c>
      <c r="C188" s="1">
        <v>3</v>
      </c>
      <c r="D188" s="1">
        <v>11</v>
      </c>
      <c r="E188" s="1">
        <v>9</v>
      </c>
      <c r="F188" s="1">
        <v>14</v>
      </c>
      <c r="G188" s="1">
        <v>16</v>
      </c>
      <c r="H188" s="1">
        <v>3</v>
      </c>
      <c r="I188" s="1">
        <v>17</v>
      </c>
      <c r="J188" s="1">
        <v>9</v>
      </c>
      <c r="K188" s="1">
        <v>6</v>
      </c>
    </row>
    <row r="189" spans="1:11" x14ac:dyDescent="0.25">
      <c r="A189" s="1" t="s">
        <v>3</v>
      </c>
      <c r="B189" s="1">
        <v>4</v>
      </c>
      <c r="C189" s="1">
        <v>12</v>
      </c>
      <c r="D189" s="1">
        <v>9</v>
      </c>
      <c r="E189" s="1">
        <v>4</v>
      </c>
      <c r="F189" s="1">
        <v>12</v>
      </c>
      <c r="G189" s="1">
        <v>14</v>
      </c>
      <c r="H189" s="1">
        <v>12</v>
      </c>
      <c r="I189" s="1">
        <v>7</v>
      </c>
      <c r="J189" s="1">
        <v>9</v>
      </c>
      <c r="K189" s="1">
        <v>3</v>
      </c>
    </row>
    <row r="191" spans="1:11" x14ac:dyDescent="0.25">
      <c r="A191" t="s">
        <v>28</v>
      </c>
    </row>
    <row r="194" spans="1:11" x14ac:dyDescent="0.25">
      <c r="A194" t="s">
        <v>45</v>
      </c>
    </row>
    <row r="196" spans="1:11" x14ac:dyDescent="0.25">
      <c r="A196" s="1" t="s">
        <v>1</v>
      </c>
      <c r="B196" s="1">
        <v>1</v>
      </c>
      <c r="C196" s="1">
        <v>2</v>
      </c>
      <c r="D196" s="1">
        <v>3</v>
      </c>
      <c r="E196" s="1">
        <v>4</v>
      </c>
      <c r="F196" s="1">
        <v>5</v>
      </c>
      <c r="G196" s="1">
        <v>6</v>
      </c>
      <c r="H196" s="1">
        <v>7</v>
      </c>
      <c r="I196" s="1">
        <v>8</v>
      </c>
      <c r="J196" s="1">
        <v>9</v>
      </c>
      <c r="K196" s="1">
        <v>10</v>
      </c>
    </row>
    <row r="197" spans="1:11" x14ac:dyDescent="0.25">
      <c r="A197" s="1" t="s">
        <v>2</v>
      </c>
      <c r="B197" s="1">
        <v>3</v>
      </c>
      <c r="C197" s="1">
        <v>12</v>
      </c>
      <c r="D197" s="1">
        <v>8</v>
      </c>
      <c r="E197" s="1">
        <v>11</v>
      </c>
      <c r="F197" s="1">
        <v>10</v>
      </c>
      <c r="G197" s="1">
        <v>7</v>
      </c>
      <c r="H197" s="1">
        <v>6</v>
      </c>
      <c r="I197" s="1">
        <v>2</v>
      </c>
      <c r="J197" s="1">
        <v>14</v>
      </c>
      <c r="K197" s="1">
        <v>2</v>
      </c>
    </row>
    <row r="198" spans="1:11" x14ac:dyDescent="0.25">
      <c r="A198" s="1" t="s">
        <v>3</v>
      </c>
      <c r="B198" s="1">
        <v>5</v>
      </c>
      <c r="C198" s="1">
        <v>9</v>
      </c>
      <c r="D198" s="1">
        <v>1</v>
      </c>
      <c r="E198" s="1">
        <v>14</v>
      </c>
      <c r="F198" s="1">
        <v>8</v>
      </c>
      <c r="G198" s="1">
        <v>12</v>
      </c>
      <c r="H198" s="1">
        <v>5</v>
      </c>
      <c r="I198" s="1">
        <v>6</v>
      </c>
      <c r="J198" s="1">
        <v>3</v>
      </c>
      <c r="K198" s="1">
        <v>7</v>
      </c>
    </row>
    <row r="200" spans="1:11" x14ac:dyDescent="0.25">
      <c r="A200" t="s">
        <v>46</v>
      </c>
    </row>
    <row r="203" spans="1:11" x14ac:dyDescent="0.25">
      <c r="A203" t="s">
        <v>47</v>
      </c>
    </row>
    <row r="205" spans="1:11" x14ac:dyDescent="0.25">
      <c r="A205" s="1" t="s">
        <v>1</v>
      </c>
      <c r="B205" s="1">
        <v>1</v>
      </c>
      <c r="C205" s="1">
        <v>2</v>
      </c>
      <c r="D205" s="1">
        <v>3</v>
      </c>
      <c r="E205" s="1">
        <v>4</v>
      </c>
      <c r="F205" s="1">
        <v>5</v>
      </c>
      <c r="G205" s="1">
        <v>6</v>
      </c>
      <c r="H205" s="1">
        <v>7</v>
      </c>
      <c r="I205" s="1">
        <v>8</v>
      </c>
      <c r="J205" s="1">
        <v>9</v>
      </c>
      <c r="K205" s="1">
        <v>10</v>
      </c>
    </row>
    <row r="206" spans="1:11" x14ac:dyDescent="0.25">
      <c r="A206" s="1" t="s">
        <v>2</v>
      </c>
      <c r="B206" s="1">
        <v>13</v>
      </c>
      <c r="C206" s="1">
        <v>6</v>
      </c>
      <c r="D206" s="1">
        <v>9</v>
      </c>
      <c r="E206" s="1">
        <v>14</v>
      </c>
      <c r="F206" s="1">
        <v>12</v>
      </c>
      <c r="G206" s="1">
        <v>5</v>
      </c>
      <c r="H206" s="1">
        <v>7</v>
      </c>
      <c r="I206" s="1">
        <v>3</v>
      </c>
      <c r="J206" s="1">
        <v>10</v>
      </c>
      <c r="K206" s="1">
        <v>13</v>
      </c>
    </row>
    <row r="207" spans="1:11" x14ac:dyDescent="0.25">
      <c r="A207" s="1" t="s">
        <v>3</v>
      </c>
      <c r="B207" s="1">
        <v>4</v>
      </c>
      <c r="C207" s="1">
        <v>15</v>
      </c>
      <c r="D207" s="1">
        <v>12</v>
      </c>
      <c r="E207" s="1">
        <v>8</v>
      </c>
      <c r="F207" s="1">
        <v>6</v>
      </c>
      <c r="G207" s="1">
        <v>12</v>
      </c>
      <c r="H207" s="1">
        <v>3</v>
      </c>
      <c r="I207" s="1">
        <v>14</v>
      </c>
      <c r="J207" s="1">
        <v>3</v>
      </c>
      <c r="K207" s="1">
        <v>7</v>
      </c>
    </row>
    <row r="209" spans="1:11" x14ac:dyDescent="0.25">
      <c r="A209" t="s">
        <v>48</v>
      </c>
    </row>
    <row r="212" spans="1:11" x14ac:dyDescent="0.25">
      <c r="A212" t="s">
        <v>49</v>
      </c>
    </row>
    <row r="214" spans="1:11" x14ac:dyDescent="0.25">
      <c r="A214" s="1" t="s">
        <v>1</v>
      </c>
      <c r="B214" s="1">
        <v>1</v>
      </c>
      <c r="C214" s="1">
        <v>2</v>
      </c>
      <c r="D214" s="1">
        <v>3</v>
      </c>
      <c r="E214" s="1">
        <v>4</v>
      </c>
      <c r="F214" s="1">
        <v>5</v>
      </c>
      <c r="G214" s="1">
        <v>6</v>
      </c>
      <c r="H214" s="1">
        <v>7</v>
      </c>
      <c r="I214" s="1">
        <v>8</v>
      </c>
      <c r="J214" s="1">
        <v>9</v>
      </c>
      <c r="K214" s="1">
        <v>10</v>
      </c>
    </row>
    <row r="215" spans="1:11" x14ac:dyDescent="0.25">
      <c r="A215" s="1" t="s">
        <v>2</v>
      </c>
      <c r="B215" s="1">
        <v>6</v>
      </c>
      <c r="C215" s="1">
        <v>8</v>
      </c>
      <c r="D215" s="1">
        <v>15</v>
      </c>
      <c r="E215" s="1">
        <v>6</v>
      </c>
      <c r="F215" s="1">
        <v>13</v>
      </c>
      <c r="G215" s="1">
        <v>10</v>
      </c>
      <c r="H215" s="1">
        <v>14</v>
      </c>
      <c r="I215" s="1">
        <v>2</v>
      </c>
      <c r="J215" s="1">
        <v>7</v>
      </c>
      <c r="K215" s="1">
        <v>6</v>
      </c>
    </row>
    <row r="216" spans="1:11" x14ac:dyDescent="0.25">
      <c r="A216" s="1" t="s">
        <v>3</v>
      </c>
      <c r="B216" s="1">
        <v>3</v>
      </c>
      <c r="C216" s="1">
        <v>5</v>
      </c>
      <c r="D216" s="1">
        <v>4</v>
      </c>
      <c r="E216" s="1">
        <v>17</v>
      </c>
      <c r="F216" s="1">
        <v>12</v>
      </c>
      <c r="G216" s="1">
        <v>8</v>
      </c>
      <c r="H216" s="1">
        <v>4</v>
      </c>
      <c r="I216" s="1">
        <v>10</v>
      </c>
      <c r="J216" s="1">
        <v>11</v>
      </c>
      <c r="K216" s="1">
        <v>6</v>
      </c>
    </row>
    <row r="218" spans="1:11" x14ac:dyDescent="0.25">
      <c r="A218" t="s">
        <v>31</v>
      </c>
    </row>
    <row r="221" spans="1:11" x14ac:dyDescent="0.25">
      <c r="A221" t="s">
        <v>50</v>
      </c>
    </row>
    <row r="223" spans="1:11" x14ac:dyDescent="0.25">
      <c r="A223" s="1" t="s">
        <v>1</v>
      </c>
      <c r="B223" s="1">
        <v>1</v>
      </c>
      <c r="C223" s="1">
        <v>2</v>
      </c>
      <c r="D223" s="1">
        <v>3</v>
      </c>
      <c r="E223" s="1">
        <v>4</v>
      </c>
      <c r="F223" s="1">
        <v>5</v>
      </c>
      <c r="G223" s="1">
        <v>6</v>
      </c>
      <c r="H223" s="1">
        <v>7</v>
      </c>
      <c r="I223" s="1">
        <v>8</v>
      </c>
      <c r="J223" s="1">
        <v>9</v>
      </c>
      <c r="K223" s="1">
        <v>10</v>
      </c>
    </row>
    <row r="224" spans="1:11" x14ac:dyDescent="0.25">
      <c r="A224" s="1" t="s">
        <v>2</v>
      </c>
      <c r="B224" s="1">
        <v>2</v>
      </c>
      <c r="C224" s="1">
        <v>6</v>
      </c>
      <c r="D224" s="1">
        <v>13</v>
      </c>
      <c r="E224" s="1">
        <v>7</v>
      </c>
      <c r="F224" s="1">
        <v>9</v>
      </c>
      <c r="G224" s="1">
        <v>15</v>
      </c>
      <c r="H224" s="1">
        <v>16</v>
      </c>
      <c r="I224" s="1">
        <v>2</v>
      </c>
      <c r="J224" s="1">
        <v>1</v>
      </c>
      <c r="K224" s="1">
        <v>3</v>
      </c>
    </row>
    <row r="225" spans="1:11" x14ac:dyDescent="0.25">
      <c r="A225" s="1" t="s">
        <v>3</v>
      </c>
      <c r="B225" s="1">
        <v>13</v>
      </c>
      <c r="C225" s="1">
        <v>15</v>
      </c>
      <c r="D225" s="1">
        <v>2</v>
      </c>
      <c r="E225" s="1">
        <v>8</v>
      </c>
      <c r="F225" s="1">
        <v>12</v>
      </c>
      <c r="G225" s="1">
        <v>12</v>
      </c>
      <c r="H225" s="1">
        <v>4</v>
      </c>
      <c r="I225" s="1">
        <v>14</v>
      </c>
      <c r="J225" s="1">
        <v>3</v>
      </c>
      <c r="K225" s="1">
        <v>14</v>
      </c>
    </row>
    <row r="227" spans="1:11" x14ac:dyDescent="0.25">
      <c r="A227" t="s">
        <v>22</v>
      </c>
    </row>
    <row r="230" spans="1:11" x14ac:dyDescent="0.25">
      <c r="A230" s="2" t="s">
        <v>51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x14ac:dyDescent="0.25">
      <c r="A232" s="3" t="s">
        <v>1</v>
      </c>
      <c r="B232" s="3">
        <v>1</v>
      </c>
      <c r="C232" s="3">
        <v>2</v>
      </c>
      <c r="D232" s="3">
        <v>3</v>
      </c>
      <c r="E232" s="3">
        <v>4</v>
      </c>
      <c r="F232" s="3">
        <v>5</v>
      </c>
      <c r="G232" s="3">
        <v>6</v>
      </c>
      <c r="H232" s="3">
        <v>7</v>
      </c>
      <c r="I232" s="3">
        <v>8</v>
      </c>
      <c r="J232" s="3">
        <v>9</v>
      </c>
      <c r="K232" s="3">
        <v>10</v>
      </c>
    </row>
    <row r="233" spans="1:11" x14ac:dyDescent="0.25">
      <c r="A233" s="3" t="s">
        <v>2</v>
      </c>
      <c r="B233" s="3">
        <v>12</v>
      </c>
      <c r="C233" s="3">
        <v>18</v>
      </c>
      <c r="D233" s="3">
        <v>2</v>
      </c>
      <c r="E233" s="3">
        <v>3</v>
      </c>
      <c r="F233" s="3">
        <v>9</v>
      </c>
      <c r="G233" s="3">
        <v>5</v>
      </c>
      <c r="H233" s="3">
        <v>14</v>
      </c>
      <c r="I233" s="3">
        <v>6</v>
      </c>
      <c r="J233" s="3">
        <v>2</v>
      </c>
      <c r="K233" s="3">
        <v>18</v>
      </c>
    </row>
    <row r="234" spans="1:11" x14ac:dyDescent="0.25">
      <c r="A234" s="3" t="s">
        <v>3</v>
      </c>
      <c r="B234" s="3">
        <v>2</v>
      </c>
      <c r="C234" s="3">
        <v>5</v>
      </c>
      <c r="D234" s="3">
        <v>16</v>
      </c>
      <c r="E234" s="3">
        <v>14</v>
      </c>
      <c r="F234" s="3">
        <v>3</v>
      </c>
      <c r="G234" s="3">
        <v>14</v>
      </c>
      <c r="H234" s="3">
        <v>12</v>
      </c>
      <c r="I234" s="3">
        <v>6</v>
      </c>
      <c r="J234" s="3">
        <v>5</v>
      </c>
      <c r="K234" s="3">
        <v>12</v>
      </c>
    </row>
    <row r="235" spans="1:1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x14ac:dyDescent="0.25">
      <c r="A236" s="2" t="s">
        <v>21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9" spans="1:11" x14ac:dyDescent="0.25">
      <c r="A239" t="s">
        <v>52</v>
      </c>
    </row>
    <row r="241" spans="1:11" x14ac:dyDescent="0.25">
      <c r="A241" s="1" t="s">
        <v>1</v>
      </c>
      <c r="B241" s="1">
        <v>1</v>
      </c>
      <c r="C241" s="1">
        <v>2</v>
      </c>
      <c r="D241" s="1">
        <v>3</v>
      </c>
      <c r="E241" s="1">
        <v>4</v>
      </c>
      <c r="F241" s="1">
        <v>5</v>
      </c>
      <c r="G241" s="1">
        <v>6</v>
      </c>
      <c r="H241" s="1">
        <v>7</v>
      </c>
      <c r="I241" s="1">
        <v>8</v>
      </c>
      <c r="J241" s="1">
        <v>9</v>
      </c>
      <c r="K241" s="1">
        <v>10</v>
      </c>
    </row>
    <row r="242" spans="1:11" x14ac:dyDescent="0.25">
      <c r="A242" s="1" t="s">
        <v>2</v>
      </c>
      <c r="B242" s="1">
        <v>7</v>
      </c>
      <c r="C242" s="1">
        <v>12</v>
      </c>
      <c r="D242" s="1">
        <v>3</v>
      </c>
      <c r="E242" s="1">
        <v>4</v>
      </c>
      <c r="F242" s="1">
        <v>9</v>
      </c>
      <c r="G242" s="1">
        <v>6</v>
      </c>
      <c r="H242" s="1">
        <v>11</v>
      </c>
      <c r="I242" s="1">
        <v>15</v>
      </c>
      <c r="J242" s="1">
        <v>6</v>
      </c>
      <c r="K242" s="1">
        <v>1</v>
      </c>
    </row>
    <row r="243" spans="1:11" x14ac:dyDescent="0.25">
      <c r="A243" s="1" t="s">
        <v>3</v>
      </c>
      <c r="B243" s="1">
        <v>14</v>
      </c>
      <c r="C243" s="1">
        <v>2</v>
      </c>
      <c r="D243" s="1">
        <v>12</v>
      </c>
      <c r="E243" s="1">
        <v>14</v>
      </c>
      <c r="F243" s="1">
        <v>8</v>
      </c>
      <c r="G243" s="1">
        <v>3</v>
      </c>
      <c r="H243" s="1">
        <v>10</v>
      </c>
      <c r="I243" s="1">
        <v>2</v>
      </c>
      <c r="J243" s="1">
        <v>8</v>
      </c>
      <c r="K243" s="1">
        <v>9</v>
      </c>
    </row>
    <row r="245" spans="1:11" x14ac:dyDescent="0.25">
      <c r="A245" t="s">
        <v>53</v>
      </c>
    </row>
    <row r="248" spans="1:11" x14ac:dyDescent="0.25">
      <c r="A248" t="s">
        <v>54</v>
      </c>
    </row>
    <row r="250" spans="1:11" x14ac:dyDescent="0.25">
      <c r="A250" s="1" t="s">
        <v>1</v>
      </c>
      <c r="B250" s="1">
        <v>1</v>
      </c>
      <c r="C250" s="1">
        <v>2</v>
      </c>
      <c r="D250" s="1">
        <v>3</v>
      </c>
      <c r="E250" s="1">
        <v>4</v>
      </c>
      <c r="F250" s="1">
        <v>5</v>
      </c>
      <c r="G250" s="1">
        <v>6</v>
      </c>
      <c r="H250" s="1">
        <v>7</v>
      </c>
      <c r="I250" s="1">
        <v>8</v>
      </c>
      <c r="J250" s="1">
        <v>9</v>
      </c>
      <c r="K250" s="1">
        <v>10</v>
      </c>
    </row>
    <row r="251" spans="1:11" x14ac:dyDescent="0.25">
      <c r="A251" s="1" t="s">
        <v>2</v>
      </c>
      <c r="B251" s="1">
        <v>4</v>
      </c>
      <c r="C251" s="1">
        <v>9</v>
      </c>
      <c r="D251" s="1">
        <v>12</v>
      </c>
      <c r="E251" s="1">
        <v>4</v>
      </c>
      <c r="F251" s="1">
        <v>6</v>
      </c>
      <c r="G251" s="1">
        <v>11</v>
      </c>
      <c r="H251" s="1">
        <v>8</v>
      </c>
      <c r="I251" s="1">
        <v>12</v>
      </c>
      <c r="J251" s="1">
        <v>6</v>
      </c>
      <c r="K251" s="1">
        <v>8</v>
      </c>
    </row>
    <row r="252" spans="1:11" x14ac:dyDescent="0.25">
      <c r="A252" s="1" t="s">
        <v>3</v>
      </c>
      <c r="B252" s="1">
        <v>12</v>
      </c>
      <c r="C252" s="1">
        <v>6</v>
      </c>
      <c r="D252" s="1">
        <v>10</v>
      </c>
      <c r="E252" s="1">
        <v>3</v>
      </c>
      <c r="F252" s="1">
        <v>3</v>
      </c>
      <c r="G252" s="1">
        <v>18</v>
      </c>
      <c r="H252" s="1">
        <v>12</v>
      </c>
      <c r="I252" s="1">
        <v>4</v>
      </c>
      <c r="J252" s="1">
        <v>8</v>
      </c>
      <c r="K252" s="1">
        <v>6</v>
      </c>
    </row>
    <row r="254" spans="1:11" x14ac:dyDescent="0.25">
      <c r="A254" t="s">
        <v>55</v>
      </c>
    </row>
    <row r="257" spans="1:11" x14ac:dyDescent="0.25">
      <c r="A257" t="s">
        <v>56</v>
      </c>
    </row>
    <row r="259" spans="1:11" x14ac:dyDescent="0.25">
      <c r="A259" s="1" t="s">
        <v>1</v>
      </c>
      <c r="B259" s="1">
        <v>1</v>
      </c>
      <c r="C259" s="1">
        <v>2</v>
      </c>
      <c r="D259" s="1">
        <v>3</v>
      </c>
      <c r="E259" s="1">
        <v>4</v>
      </c>
      <c r="F259" s="1">
        <v>5</v>
      </c>
      <c r="G259" s="1">
        <v>6</v>
      </c>
      <c r="H259" s="1">
        <v>7</v>
      </c>
      <c r="I259" s="1">
        <v>8</v>
      </c>
      <c r="J259" s="1">
        <v>9</v>
      </c>
      <c r="K259" s="1">
        <v>10</v>
      </c>
    </row>
    <row r="260" spans="1:11" x14ac:dyDescent="0.25">
      <c r="A260" s="1" t="s">
        <v>2</v>
      </c>
      <c r="B260" s="1">
        <v>6</v>
      </c>
      <c r="C260" s="1">
        <v>14</v>
      </c>
      <c r="D260" s="1">
        <v>3</v>
      </c>
      <c r="E260" s="1">
        <v>8</v>
      </c>
      <c r="F260" s="1">
        <v>17</v>
      </c>
      <c r="G260" s="1">
        <v>6</v>
      </c>
      <c r="H260" s="1">
        <v>4</v>
      </c>
      <c r="I260" s="1">
        <v>9</v>
      </c>
      <c r="J260" s="1">
        <v>15</v>
      </c>
      <c r="K260" s="1">
        <v>4</v>
      </c>
    </row>
    <row r="261" spans="1:11" x14ac:dyDescent="0.25">
      <c r="A261" s="1" t="s">
        <v>3</v>
      </c>
      <c r="B261" s="1">
        <v>12</v>
      </c>
      <c r="C261" s="1">
        <v>5</v>
      </c>
      <c r="D261" s="1">
        <v>8</v>
      </c>
      <c r="E261" s="1">
        <v>14</v>
      </c>
      <c r="F261" s="1">
        <v>12</v>
      </c>
      <c r="G261" s="1">
        <v>6</v>
      </c>
      <c r="H261" s="1">
        <v>8</v>
      </c>
      <c r="I261" s="1">
        <v>10</v>
      </c>
      <c r="J261" s="1">
        <v>8</v>
      </c>
      <c r="K261" s="1">
        <v>12</v>
      </c>
    </row>
    <row r="263" spans="1:11" x14ac:dyDescent="0.25">
      <c r="A263" t="s">
        <v>19</v>
      </c>
    </row>
    <row r="266" spans="1:11" x14ac:dyDescent="0.25">
      <c r="A266" t="s">
        <v>57</v>
      </c>
    </row>
    <row r="268" spans="1:11" x14ac:dyDescent="0.25">
      <c r="A268" s="1" t="s">
        <v>1</v>
      </c>
      <c r="B268" s="1">
        <v>1</v>
      </c>
      <c r="C268" s="1">
        <v>2</v>
      </c>
      <c r="D268" s="1">
        <v>3</v>
      </c>
      <c r="E268" s="1">
        <v>4</v>
      </c>
      <c r="F268" s="1">
        <v>5</v>
      </c>
      <c r="G268" s="1">
        <v>6</v>
      </c>
      <c r="H268" s="1">
        <v>7</v>
      </c>
      <c r="I268" s="1">
        <v>8</v>
      </c>
      <c r="J268" s="1">
        <v>9</v>
      </c>
      <c r="K268" s="1">
        <v>10</v>
      </c>
    </row>
    <row r="269" spans="1:11" x14ac:dyDescent="0.25">
      <c r="A269" s="1" t="s">
        <v>2</v>
      </c>
      <c r="B269" s="1">
        <v>8</v>
      </c>
      <c r="C269" s="1">
        <v>6</v>
      </c>
      <c r="D269" s="1">
        <v>2</v>
      </c>
      <c r="E269" s="1">
        <v>3</v>
      </c>
      <c r="F269" s="1">
        <v>14</v>
      </c>
      <c r="G269" s="1">
        <v>5</v>
      </c>
      <c r="H269" s="1">
        <v>12</v>
      </c>
      <c r="I269" s="1">
        <v>3</v>
      </c>
      <c r="J269" s="1">
        <v>10</v>
      </c>
      <c r="K269" s="1">
        <v>11</v>
      </c>
    </row>
    <row r="270" spans="1:11" x14ac:dyDescent="0.25">
      <c r="A270" s="1" t="s">
        <v>3</v>
      </c>
      <c r="B270" s="1">
        <v>14</v>
      </c>
      <c r="C270" s="1">
        <v>2</v>
      </c>
      <c r="D270" s="1">
        <v>1</v>
      </c>
      <c r="E270" s="1">
        <v>10</v>
      </c>
      <c r="F270" s="1">
        <v>2</v>
      </c>
      <c r="G270" s="1">
        <v>8</v>
      </c>
      <c r="H270" s="1">
        <v>8</v>
      </c>
      <c r="I270" s="1">
        <v>7</v>
      </c>
      <c r="J270" s="1">
        <v>4</v>
      </c>
      <c r="K270" s="1">
        <v>3</v>
      </c>
    </row>
    <row r="272" spans="1:11" x14ac:dyDescent="0.25">
      <c r="A27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A48" workbookViewId="0">
      <selection activeCell="E1" sqref="E1"/>
    </sheetView>
  </sheetViews>
  <sheetFormatPr defaultRowHeight="15" x14ac:dyDescent="0.25"/>
  <cols>
    <col min="1" max="1" width="31.7109375" customWidth="1"/>
    <col min="2" max="2" width="42.7109375" bestFit="1" customWidth="1"/>
    <col min="5" max="5" width="90.28515625" bestFit="1" customWidth="1"/>
  </cols>
  <sheetData>
    <row r="1" spans="1:11" x14ac:dyDescent="0.25">
      <c r="A1" t="s">
        <v>59</v>
      </c>
      <c r="B1" t="s">
        <v>60</v>
      </c>
    </row>
    <row r="3" spans="1:11" x14ac:dyDescent="0.25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2</v>
      </c>
      <c r="B4">
        <v>12</v>
      </c>
      <c r="C4">
        <v>18</v>
      </c>
      <c r="D4">
        <v>2</v>
      </c>
      <c r="E4">
        <v>3</v>
      </c>
      <c r="F4">
        <v>9</v>
      </c>
      <c r="G4">
        <v>5</v>
      </c>
      <c r="H4">
        <v>14</v>
      </c>
      <c r="I4">
        <v>6</v>
      </c>
      <c r="J4">
        <v>2</v>
      </c>
      <c r="K4">
        <v>18</v>
      </c>
    </row>
    <row r="5" spans="1:11" x14ac:dyDescent="0.25">
      <c r="A5" t="s">
        <v>3</v>
      </c>
      <c r="B5">
        <v>2</v>
      </c>
      <c r="C5">
        <v>5</v>
      </c>
      <c r="D5">
        <v>16</v>
      </c>
      <c r="E5">
        <v>14</v>
      </c>
      <c r="F5">
        <v>3</v>
      </c>
      <c r="G5">
        <v>14</v>
      </c>
      <c r="H5">
        <v>12</v>
      </c>
      <c r="I5">
        <v>6</v>
      </c>
      <c r="J5">
        <v>5</v>
      </c>
      <c r="K5">
        <v>12</v>
      </c>
    </row>
    <row r="7" spans="1:11" x14ac:dyDescent="0.25">
      <c r="A7" t="s">
        <v>21</v>
      </c>
    </row>
    <row r="15" spans="1:11" x14ac:dyDescent="0.25">
      <c r="F15" t="s">
        <v>35</v>
      </c>
    </row>
    <row r="16" spans="1:11" x14ac:dyDescent="0.25">
      <c r="F16" t="s">
        <v>34</v>
      </c>
    </row>
    <row r="17" spans="1:6" x14ac:dyDescent="0.25">
      <c r="F17" t="s">
        <v>33</v>
      </c>
    </row>
    <row r="24" spans="1:6" x14ac:dyDescent="0.25">
      <c r="A24" t="s">
        <v>61</v>
      </c>
    </row>
    <row r="28" spans="1:6" x14ac:dyDescent="0.25">
      <c r="A28" t="s">
        <v>62</v>
      </c>
      <c r="B28" t="s">
        <v>83</v>
      </c>
    </row>
    <row r="30" spans="1:6" x14ac:dyDescent="0.25">
      <c r="A30" s="4" t="s">
        <v>63</v>
      </c>
      <c r="B30">
        <v>46</v>
      </c>
    </row>
    <row r="31" spans="1:6" x14ac:dyDescent="0.25">
      <c r="A31" s="4" t="s">
        <v>64</v>
      </c>
      <c r="B31">
        <v>48</v>
      </c>
    </row>
    <row r="32" spans="1:6" x14ac:dyDescent="0.25">
      <c r="A32" s="4" t="s">
        <v>65</v>
      </c>
      <c r="B32">
        <v>54</v>
      </c>
    </row>
    <row r="33" spans="1:2" x14ac:dyDescent="0.25">
      <c r="A33" s="4" t="s">
        <v>66</v>
      </c>
      <c r="B33">
        <v>32</v>
      </c>
    </row>
    <row r="34" spans="1:2" x14ac:dyDescent="0.25">
      <c r="A34" s="4" t="s">
        <v>67</v>
      </c>
      <c r="B34">
        <v>51</v>
      </c>
    </row>
    <row r="35" spans="1:2" x14ac:dyDescent="0.25">
      <c r="A35" s="4" t="s">
        <v>68</v>
      </c>
      <c r="B35">
        <v>33</v>
      </c>
    </row>
    <row r="36" spans="1:2" x14ac:dyDescent="0.25">
      <c r="A36" s="4" t="s">
        <v>69</v>
      </c>
      <c r="B36">
        <v>32</v>
      </c>
    </row>
    <row r="37" spans="1:2" x14ac:dyDescent="0.25">
      <c r="A37" s="4" t="s">
        <v>70</v>
      </c>
      <c r="B37">
        <v>55</v>
      </c>
    </row>
    <row r="38" spans="1:2" x14ac:dyDescent="0.25">
      <c r="A38" s="4" t="s">
        <v>71</v>
      </c>
      <c r="B38">
        <v>44</v>
      </c>
    </row>
    <row r="39" spans="1:2" x14ac:dyDescent="0.25">
      <c r="A39" s="4" t="s">
        <v>72</v>
      </c>
      <c r="B39">
        <v>64</v>
      </c>
    </row>
    <row r="40" spans="1:2" x14ac:dyDescent="0.25">
      <c r="A40" s="4" t="s">
        <v>73</v>
      </c>
      <c r="B40">
        <v>50</v>
      </c>
    </row>
    <row r="41" spans="1:2" x14ac:dyDescent="0.25">
      <c r="A41" s="4" t="s">
        <v>74</v>
      </c>
      <c r="B41">
        <v>56</v>
      </c>
    </row>
    <row r="42" spans="1:2" x14ac:dyDescent="0.25">
      <c r="A42" s="4" t="s">
        <v>75</v>
      </c>
      <c r="B42">
        <v>32</v>
      </c>
    </row>
    <row r="43" spans="1:2" x14ac:dyDescent="0.25">
      <c r="A43" s="4" t="s">
        <v>76</v>
      </c>
      <c r="B43">
        <v>29</v>
      </c>
    </row>
    <row r="44" spans="1:2" x14ac:dyDescent="0.25">
      <c r="A44" s="4" t="s">
        <v>77</v>
      </c>
      <c r="B44">
        <v>45</v>
      </c>
    </row>
    <row r="45" spans="1:2" x14ac:dyDescent="0.25">
      <c r="A45" s="4" t="s">
        <v>78</v>
      </c>
      <c r="B45">
        <v>54</v>
      </c>
    </row>
    <row r="46" spans="1:2" x14ac:dyDescent="0.25">
      <c r="A46" s="4" t="s">
        <v>79</v>
      </c>
      <c r="B46">
        <v>28</v>
      </c>
    </row>
    <row r="47" spans="1:2" x14ac:dyDescent="0.25">
      <c r="A47" s="4" t="s">
        <v>80</v>
      </c>
      <c r="B47">
        <v>47</v>
      </c>
    </row>
    <row r="48" spans="1:2" x14ac:dyDescent="0.25">
      <c r="A48" s="4" t="s">
        <v>81</v>
      </c>
      <c r="B48">
        <v>45</v>
      </c>
    </row>
    <row r="49" spans="1:5" x14ac:dyDescent="0.25">
      <c r="A49" s="4" t="s">
        <v>82</v>
      </c>
      <c r="B49">
        <v>31</v>
      </c>
    </row>
    <row r="50" spans="1:5" x14ac:dyDescent="0.25">
      <c r="B50">
        <f>SUM(B30:B49)</f>
        <v>876</v>
      </c>
    </row>
    <row r="54" spans="1:5" x14ac:dyDescent="0.25">
      <c r="E54" t="s">
        <v>84</v>
      </c>
    </row>
    <row r="55" spans="1:5" x14ac:dyDescent="0.25">
      <c r="E55" t="s">
        <v>85</v>
      </c>
    </row>
    <row r="59" spans="1:5" x14ac:dyDescent="0.25">
      <c r="E59" t="s">
        <v>86</v>
      </c>
    </row>
    <row r="61" spans="1:5" x14ac:dyDescent="0.25">
      <c r="A61" t="s">
        <v>87</v>
      </c>
      <c r="B61">
        <v>46</v>
      </c>
      <c r="C61" t="s">
        <v>107</v>
      </c>
    </row>
    <row r="62" spans="1:5" x14ac:dyDescent="0.25">
      <c r="A62" t="s">
        <v>88</v>
      </c>
      <c r="B62">
        <v>48</v>
      </c>
      <c r="C62" t="s">
        <v>108</v>
      </c>
    </row>
    <row r="63" spans="1:5" x14ac:dyDescent="0.25">
      <c r="A63" t="s">
        <v>89</v>
      </c>
      <c r="B63">
        <v>54</v>
      </c>
      <c r="C63" t="s">
        <v>109</v>
      </c>
    </row>
    <row r="64" spans="1:5" x14ac:dyDescent="0.25">
      <c r="A64" t="s">
        <v>90</v>
      </c>
      <c r="B64">
        <v>32</v>
      </c>
      <c r="C64" t="s">
        <v>110</v>
      </c>
    </row>
    <row r="65" spans="1:3" x14ac:dyDescent="0.25">
      <c r="A65" t="s">
        <v>91</v>
      </c>
      <c r="B65">
        <v>51</v>
      </c>
      <c r="C65" t="s">
        <v>111</v>
      </c>
    </row>
    <row r="66" spans="1:3" x14ac:dyDescent="0.25">
      <c r="A66" t="s">
        <v>92</v>
      </c>
      <c r="B66">
        <v>33</v>
      </c>
      <c r="C66" t="s">
        <v>112</v>
      </c>
    </row>
    <row r="67" spans="1:3" x14ac:dyDescent="0.25">
      <c r="A67" t="s">
        <v>93</v>
      </c>
      <c r="B67">
        <v>32</v>
      </c>
      <c r="C67" t="s">
        <v>113</v>
      </c>
    </row>
    <row r="68" spans="1:3" x14ac:dyDescent="0.25">
      <c r="A68" t="s">
        <v>94</v>
      </c>
      <c r="B68">
        <v>55</v>
      </c>
      <c r="C68" t="s">
        <v>114</v>
      </c>
    </row>
    <row r="69" spans="1:3" x14ac:dyDescent="0.25">
      <c r="A69" t="s">
        <v>95</v>
      </c>
      <c r="B69">
        <v>44</v>
      </c>
      <c r="C69" t="s">
        <v>115</v>
      </c>
    </row>
    <row r="70" spans="1:3" x14ac:dyDescent="0.25">
      <c r="A70" t="s">
        <v>96</v>
      </c>
      <c r="B70">
        <v>64</v>
      </c>
      <c r="C70" t="s">
        <v>116</v>
      </c>
    </row>
    <row r="71" spans="1:3" x14ac:dyDescent="0.25">
      <c r="A71" t="s">
        <v>97</v>
      </c>
      <c r="B71">
        <v>50</v>
      </c>
      <c r="C71" t="s">
        <v>117</v>
      </c>
    </row>
    <row r="72" spans="1:3" x14ac:dyDescent="0.25">
      <c r="A72" t="s">
        <v>98</v>
      </c>
      <c r="B72">
        <v>56</v>
      </c>
      <c r="C72" t="s">
        <v>118</v>
      </c>
    </row>
    <row r="73" spans="1:3" x14ac:dyDescent="0.25">
      <c r="A73" t="s">
        <v>99</v>
      </c>
      <c r="B73">
        <v>32</v>
      </c>
      <c r="C73" t="s">
        <v>119</v>
      </c>
    </row>
    <row r="74" spans="1:3" x14ac:dyDescent="0.25">
      <c r="A74" t="s">
        <v>100</v>
      </c>
      <c r="B74">
        <v>29</v>
      </c>
      <c r="C74" t="s">
        <v>120</v>
      </c>
    </row>
    <row r="75" spans="1:3" x14ac:dyDescent="0.25">
      <c r="A75" t="s">
        <v>101</v>
      </c>
      <c r="B75">
        <v>45</v>
      </c>
      <c r="C75" t="s">
        <v>121</v>
      </c>
    </row>
    <row r="76" spans="1:3" x14ac:dyDescent="0.25">
      <c r="A76" t="s">
        <v>102</v>
      </c>
      <c r="B76">
        <v>54</v>
      </c>
      <c r="C76" t="s">
        <v>122</v>
      </c>
    </row>
    <row r="77" spans="1:3" x14ac:dyDescent="0.25">
      <c r="A77" t="s">
        <v>103</v>
      </c>
      <c r="B77">
        <v>28</v>
      </c>
      <c r="C77" t="s">
        <v>123</v>
      </c>
    </row>
    <row r="78" spans="1:3" x14ac:dyDescent="0.25">
      <c r="A78" t="s">
        <v>104</v>
      </c>
      <c r="B78">
        <v>47</v>
      </c>
      <c r="C78" t="s">
        <v>124</v>
      </c>
    </row>
    <row r="79" spans="1:3" x14ac:dyDescent="0.25">
      <c r="A79" t="s">
        <v>105</v>
      </c>
      <c r="B79">
        <v>45</v>
      </c>
      <c r="C79" t="s">
        <v>125</v>
      </c>
    </row>
    <row r="80" spans="1:3" x14ac:dyDescent="0.25">
      <c r="A80" t="s">
        <v>106</v>
      </c>
      <c r="B80">
        <v>31</v>
      </c>
      <c r="C80" t="s">
        <v>126</v>
      </c>
    </row>
    <row r="81" spans="2:2" x14ac:dyDescent="0.25">
      <c r="B81">
        <f>SUM(B61:B80)</f>
        <v>876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abSelected="1" topLeftCell="A145" zoomScale="90" zoomScaleNormal="90" workbookViewId="0">
      <selection activeCell="J186" sqref="J186"/>
    </sheetView>
  </sheetViews>
  <sheetFormatPr defaultRowHeight="15" x14ac:dyDescent="0.25"/>
  <cols>
    <col min="1" max="1" width="13.28515625" bestFit="1" customWidth="1"/>
    <col min="2" max="2" width="11.42578125" customWidth="1"/>
    <col min="3" max="3" width="12.7109375" bestFit="1" customWidth="1"/>
    <col min="4" max="4" width="11.42578125" customWidth="1"/>
    <col min="5" max="5" width="16.7109375" bestFit="1" customWidth="1"/>
    <col min="6" max="9" width="11.42578125" customWidth="1"/>
    <col min="10" max="11" width="12.42578125" customWidth="1"/>
    <col min="12" max="21" width="11.42578125" bestFit="1" customWidth="1"/>
  </cols>
  <sheetData>
    <row r="1" spans="1:23" x14ac:dyDescent="0.25">
      <c r="A1" t="s">
        <v>51</v>
      </c>
      <c r="I1" s="13" t="s">
        <v>233</v>
      </c>
    </row>
    <row r="2" spans="1:23" x14ac:dyDescent="0.25">
      <c r="A2" t="s">
        <v>127</v>
      </c>
      <c r="B2" t="s">
        <v>128</v>
      </c>
      <c r="C2" t="s">
        <v>129</v>
      </c>
      <c r="D2" t="s">
        <v>130</v>
      </c>
      <c r="E2" t="s">
        <v>131</v>
      </c>
      <c r="F2" t="s">
        <v>132</v>
      </c>
      <c r="G2" t="s">
        <v>133</v>
      </c>
      <c r="H2" t="s">
        <v>134</v>
      </c>
      <c r="I2" t="s">
        <v>135</v>
      </c>
      <c r="J2" t="s">
        <v>136</v>
      </c>
      <c r="K2" t="s">
        <v>137</v>
      </c>
    </row>
    <row r="3" spans="1:23" x14ac:dyDescent="0.25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23" x14ac:dyDescent="0.25">
      <c r="A4" t="s">
        <v>2</v>
      </c>
      <c r="B4">
        <v>12</v>
      </c>
      <c r="C4">
        <v>18</v>
      </c>
      <c r="D4">
        <v>2</v>
      </c>
      <c r="E4">
        <v>3</v>
      </c>
      <c r="F4">
        <v>9</v>
      </c>
      <c r="G4">
        <v>5</v>
      </c>
      <c r="H4">
        <v>14</v>
      </c>
      <c r="I4">
        <v>6</v>
      </c>
      <c r="J4">
        <v>2</v>
      </c>
      <c r="K4">
        <v>18</v>
      </c>
    </row>
    <row r="5" spans="1:23" x14ac:dyDescent="0.25">
      <c r="A5" t="s">
        <v>3</v>
      </c>
      <c r="B5">
        <v>2</v>
      </c>
      <c r="C5">
        <v>5</v>
      </c>
      <c r="D5">
        <v>16</v>
      </c>
      <c r="E5">
        <v>14</v>
      </c>
      <c r="F5">
        <v>3</v>
      </c>
      <c r="G5">
        <v>14</v>
      </c>
      <c r="H5">
        <v>12</v>
      </c>
      <c r="I5">
        <v>6</v>
      </c>
      <c r="J5">
        <v>5</v>
      </c>
      <c r="K5">
        <v>12</v>
      </c>
      <c r="N5" s="22" t="s">
        <v>241</v>
      </c>
      <c r="O5" s="22"/>
      <c r="P5" s="22"/>
    </row>
    <row r="6" spans="1:23" x14ac:dyDescent="0.25">
      <c r="A6" t="s">
        <v>179</v>
      </c>
    </row>
    <row r="7" spans="1:23" x14ac:dyDescent="0.25">
      <c r="A7">
        <v>68</v>
      </c>
    </row>
    <row r="10" spans="1:23" x14ac:dyDescent="0.25">
      <c r="B10" s="6" t="s">
        <v>160</v>
      </c>
      <c r="C10" s="6" t="s">
        <v>161</v>
      </c>
      <c r="D10" s="6" t="s">
        <v>162</v>
      </c>
      <c r="E10" s="6" t="s">
        <v>163</v>
      </c>
      <c r="F10" s="6" t="s">
        <v>164</v>
      </c>
      <c r="G10" s="6" t="s">
        <v>181</v>
      </c>
      <c r="H10" s="6" t="s">
        <v>165</v>
      </c>
      <c r="I10" s="6" t="s">
        <v>166</v>
      </c>
      <c r="J10" s="6" t="s">
        <v>167</v>
      </c>
      <c r="K10" s="6" t="s">
        <v>168</v>
      </c>
      <c r="L10" s="6" t="s">
        <v>169</v>
      </c>
      <c r="M10" s="6" t="s">
        <v>170</v>
      </c>
      <c r="N10" s="6" t="s">
        <v>171</v>
      </c>
      <c r="O10" s="6" t="s">
        <v>172</v>
      </c>
      <c r="P10" s="6" t="s">
        <v>173</v>
      </c>
      <c r="Q10" s="6" t="s">
        <v>174</v>
      </c>
      <c r="R10" s="6" t="s">
        <v>175</v>
      </c>
      <c r="S10" s="6" t="s">
        <v>176</v>
      </c>
      <c r="T10" s="6" t="s">
        <v>177</v>
      </c>
      <c r="U10" s="6" t="s">
        <v>178</v>
      </c>
    </row>
    <row r="11" spans="1:23" x14ac:dyDescent="0.25">
      <c r="A11" t="s">
        <v>138</v>
      </c>
      <c r="B11">
        <v>1</v>
      </c>
      <c r="C11">
        <v>2</v>
      </c>
      <c r="D11">
        <v>3</v>
      </c>
      <c r="E11">
        <v>4</v>
      </c>
      <c r="F11" s="2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</row>
    <row r="12" spans="1:23" x14ac:dyDescent="0.25">
      <c r="A12" t="s">
        <v>139</v>
      </c>
      <c r="B12" s="5" t="s">
        <v>141</v>
      </c>
      <c r="C12" s="5" t="s">
        <v>142</v>
      </c>
      <c r="D12" s="5" t="s">
        <v>143</v>
      </c>
      <c r="E12" s="5" t="s">
        <v>144</v>
      </c>
      <c r="F12" s="7" t="s">
        <v>145</v>
      </c>
      <c r="G12" s="5" t="s">
        <v>180</v>
      </c>
      <c r="H12" s="5" t="s">
        <v>146</v>
      </c>
      <c r="I12" s="5" t="s">
        <v>147</v>
      </c>
      <c r="J12" s="5" t="s">
        <v>148</v>
      </c>
      <c r="K12" s="5" t="s">
        <v>149</v>
      </c>
      <c r="L12" s="5" t="s">
        <v>150</v>
      </c>
      <c r="M12" s="5" t="s">
        <v>151</v>
      </c>
      <c r="N12" s="5" t="s">
        <v>152</v>
      </c>
      <c r="O12" s="5" t="s">
        <v>153</v>
      </c>
      <c r="P12" s="5" t="s">
        <v>154</v>
      </c>
      <c r="Q12" s="5" t="s">
        <v>155</v>
      </c>
      <c r="R12" s="5" t="s">
        <v>156</v>
      </c>
      <c r="S12" s="5" t="s">
        <v>157</v>
      </c>
      <c r="T12" s="5" t="s">
        <v>158</v>
      </c>
      <c r="U12" s="5" t="s">
        <v>159</v>
      </c>
    </row>
    <row r="13" spans="1:23" x14ac:dyDescent="0.25">
      <c r="A13" t="s">
        <v>2</v>
      </c>
      <c r="B13">
        <f>SUM(H4,K4)</f>
        <v>32</v>
      </c>
      <c r="C13">
        <f>SUM(B4,D4,H4,I4,J4)</f>
        <v>36</v>
      </c>
      <c r="D13">
        <f>SUM(C4,F4,G4,H4)</f>
        <v>46</v>
      </c>
      <c r="E13">
        <f>SUM(D4,G4,J4,K4)</f>
        <v>27</v>
      </c>
      <c r="F13" s="2">
        <f>SUM(D4,F4,G4,H4,J4,K4)</f>
        <v>50</v>
      </c>
      <c r="G13">
        <f>SUM(E4,F4,G4,I4,J4,K4)</f>
        <v>43</v>
      </c>
      <c r="H13">
        <f>SUM(B4,D4,E4,F4,I4)</f>
        <v>32</v>
      </c>
      <c r="I13">
        <f>SUM(B4,E4,F4,G4)</f>
        <v>29</v>
      </c>
      <c r="J13">
        <f>SUM(D4,F4,J4)</f>
        <v>13</v>
      </c>
      <c r="K13">
        <f>SUM(B4,F4,G4,H4,I4,J4)</f>
        <v>48</v>
      </c>
      <c r="L13">
        <f>SUM(D4,E4,K4)</f>
        <v>23</v>
      </c>
      <c r="M13">
        <f>SUM(C4,D4,G4,H4,I4,J4)</f>
        <v>47</v>
      </c>
      <c r="N13">
        <f>SUM(C4,D4,E4,G4)</f>
        <v>28</v>
      </c>
      <c r="O13">
        <f>SUM(E4,G4,I4)</f>
        <v>14</v>
      </c>
      <c r="P13">
        <f>SUM(B4,C4,D4,F4,G4,I4,K4)</f>
        <v>70</v>
      </c>
      <c r="Q13">
        <f>SUM(D4,E4,F4,G4,I4,J4)</f>
        <v>27</v>
      </c>
      <c r="R13">
        <f>SUM(B4,C4,D4,E4,G4)</f>
        <v>40</v>
      </c>
      <c r="S13">
        <f>SUM(B4,F4,G4,H4,I4,K4)</f>
        <v>64</v>
      </c>
      <c r="T13">
        <f>SUM(C4,F4,G4,H4,I4)</f>
        <v>52</v>
      </c>
      <c r="U13">
        <f>SUM(D4,G4,H4,J4,K4)</f>
        <v>41</v>
      </c>
    </row>
    <row r="14" spans="1:23" x14ac:dyDescent="0.25">
      <c r="A14" t="s">
        <v>3</v>
      </c>
      <c r="B14">
        <f>SUM(H5,J5)</f>
        <v>17</v>
      </c>
      <c r="C14">
        <f>SUM(B5,D5,H5,I5,J5)</f>
        <v>41</v>
      </c>
      <c r="D14">
        <f>SUM(C5,F5,G5,H5)</f>
        <v>34</v>
      </c>
      <c r="E14">
        <f>SUM(D5,G5,J5,K5)</f>
        <v>47</v>
      </c>
      <c r="F14" s="2">
        <f>SUM(D5,F5,G5,H5,J5,K5)</f>
        <v>62</v>
      </c>
      <c r="G14">
        <f>SUM(E5,F5,G5,I5,J5,K5)</f>
        <v>54</v>
      </c>
      <c r="H14">
        <f>SUM(B5,D5,E5,F5,I5)</f>
        <v>41</v>
      </c>
      <c r="I14">
        <f>SUM(B5,E5,F5,G5)</f>
        <v>33</v>
      </c>
      <c r="J14">
        <f>SUM(D5,F5,J5)</f>
        <v>24</v>
      </c>
      <c r="K14">
        <f>SUM(B5,F5,G5,H5,I5,J5)</f>
        <v>42</v>
      </c>
      <c r="L14">
        <f>SUM(D5,E5,K5)</f>
        <v>42</v>
      </c>
      <c r="M14">
        <f>SUM(C5,D5,G5,H5,I5,J5)</f>
        <v>58</v>
      </c>
      <c r="N14">
        <f>SUM(C5,D5,E5,G5)</f>
        <v>49</v>
      </c>
      <c r="O14">
        <f>SUM(E5,G5,I5)</f>
        <v>34</v>
      </c>
      <c r="P14">
        <f>SUM(B5,C5,D5,F5,G5,I5,K5)</f>
        <v>58</v>
      </c>
      <c r="Q14">
        <f>SUM(D5,E5,F5,I5,J5)</f>
        <v>44</v>
      </c>
      <c r="R14">
        <f>SUM(B5,C5:D5,E5,G5)</f>
        <v>51</v>
      </c>
      <c r="S14">
        <f>SUM(B5,F5,G5,H5,I5,K5)</f>
        <v>49</v>
      </c>
      <c r="T14">
        <f>SUM(C5,F5,G5,H5,I5)</f>
        <v>40</v>
      </c>
      <c r="U14">
        <f>SUM(D5,G5,H5,J5,K5)</f>
        <v>59</v>
      </c>
      <c r="W14" t="s">
        <v>182</v>
      </c>
    </row>
    <row r="15" spans="1:23" x14ac:dyDescent="0.25">
      <c r="A15" t="s">
        <v>140</v>
      </c>
      <c r="B15">
        <f>100*B14-($A$7-B13)</f>
        <v>1664</v>
      </c>
      <c r="C15">
        <f>100*C14-($A$7-C13)</f>
        <v>4068</v>
      </c>
      <c r="D15">
        <f t="shared" ref="D15:Q15" si="0">100*D14-($A$7-D13)</f>
        <v>3378</v>
      </c>
      <c r="E15">
        <f t="shared" si="0"/>
        <v>4659</v>
      </c>
      <c r="F15" s="2">
        <f t="shared" si="0"/>
        <v>6182</v>
      </c>
      <c r="G15">
        <f t="shared" si="0"/>
        <v>5375</v>
      </c>
      <c r="H15">
        <f t="shared" si="0"/>
        <v>4064</v>
      </c>
      <c r="I15">
        <f t="shared" si="0"/>
        <v>3261</v>
      </c>
      <c r="J15">
        <f t="shared" si="0"/>
        <v>2345</v>
      </c>
      <c r="K15">
        <f t="shared" si="0"/>
        <v>4180</v>
      </c>
      <c r="L15">
        <f t="shared" si="0"/>
        <v>4155</v>
      </c>
      <c r="M15">
        <f t="shared" si="0"/>
        <v>5779</v>
      </c>
      <c r="N15">
        <f t="shared" si="0"/>
        <v>4860</v>
      </c>
      <c r="O15">
        <f t="shared" si="0"/>
        <v>3346</v>
      </c>
      <c r="P15">
        <f t="shared" si="0"/>
        <v>5802</v>
      </c>
      <c r="Q15">
        <f t="shared" si="0"/>
        <v>4359</v>
      </c>
      <c r="R15">
        <f t="shared" ref="R15" si="1">100*R14-($A$7-R13)</f>
        <v>5072</v>
      </c>
      <c r="S15">
        <f t="shared" ref="S15" si="2">100*S14-($A$7-S13)</f>
        <v>4896</v>
      </c>
      <c r="T15">
        <f t="shared" ref="T15" si="3">100*T14-($A$7-T13)</f>
        <v>3984</v>
      </c>
      <c r="U15">
        <f>100*U14-($A$7-U13)</f>
        <v>5873</v>
      </c>
      <c r="W15">
        <f>SUM(B15:U15)</f>
        <v>87302</v>
      </c>
    </row>
    <row r="19" spans="1:26" x14ac:dyDescent="0.25">
      <c r="A19" s="21" t="s">
        <v>235</v>
      </c>
      <c r="B19" s="21"/>
      <c r="C19" s="21"/>
      <c r="D19" s="21"/>
      <c r="E19" s="21"/>
      <c r="F19" s="21"/>
    </row>
    <row r="20" spans="1:26" x14ac:dyDescent="0.25">
      <c r="A20" s="21" t="s">
        <v>236</v>
      </c>
      <c r="B20" s="21"/>
      <c r="C20" s="22"/>
      <c r="D20" s="22"/>
      <c r="E20" s="22"/>
      <c r="F20" s="22"/>
    </row>
    <row r="21" spans="1:26" x14ac:dyDescent="0.25">
      <c r="A21" s="22" t="s">
        <v>237</v>
      </c>
      <c r="B21" s="22"/>
      <c r="C21" s="22"/>
      <c r="D21" s="22"/>
      <c r="E21" s="22"/>
      <c r="F21" s="22"/>
      <c r="R21" s="23" t="s">
        <v>240</v>
      </c>
      <c r="S21" s="23"/>
      <c r="T21" s="23"/>
      <c r="U21" s="23"/>
      <c r="V21" s="23"/>
      <c r="W21" s="23"/>
      <c r="X21" s="23"/>
      <c r="Y21" s="23"/>
      <c r="Z21" s="23"/>
    </row>
    <row r="22" spans="1:26" x14ac:dyDescent="0.25">
      <c r="A22" s="21" t="s">
        <v>238</v>
      </c>
      <c r="B22" s="21"/>
      <c r="C22" s="23"/>
      <c r="D22" s="23"/>
      <c r="E22" s="23"/>
      <c r="F22" s="23"/>
      <c r="R22" s="22" t="s">
        <v>242</v>
      </c>
      <c r="S22" s="22"/>
      <c r="T22" s="22"/>
      <c r="U22" s="22"/>
      <c r="V22" s="22"/>
      <c r="W22" s="22"/>
      <c r="X22" s="22"/>
      <c r="Y22" s="22"/>
      <c r="Z22" s="22"/>
    </row>
    <row r="23" spans="1:26" x14ac:dyDescent="0.25">
      <c r="A23" s="21" t="s">
        <v>239</v>
      </c>
      <c r="B23" s="21"/>
      <c r="C23" s="21"/>
      <c r="D23" s="23"/>
      <c r="E23" s="23"/>
      <c r="F23" s="23"/>
      <c r="R23" s="23" t="s">
        <v>243</v>
      </c>
      <c r="S23" s="23"/>
      <c r="T23" s="23"/>
      <c r="U23" s="23"/>
      <c r="V23" s="23"/>
      <c r="W23" s="23"/>
      <c r="X23" s="23"/>
      <c r="Y23" s="23"/>
      <c r="Z23" s="23"/>
    </row>
    <row r="31" spans="1:26" x14ac:dyDescent="0.25">
      <c r="R31" t="s">
        <v>184</v>
      </c>
    </row>
    <row r="39" spans="2:25" x14ac:dyDescent="0.25">
      <c r="E39" s="14" t="s">
        <v>185</v>
      </c>
      <c r="F39" s="15"/>
      <c r="G39" s="15"/>
      <c r="H39" s="15"/>
      <c r="I39" s="15"/>
      <c r="J39" s="15"/>
      <c r="K39" s="12"/>
    </row>
    <row r="40" spans="2:25" x14ac:dyDescent="0.25">
      <c r="E40" s="9" t="s">
        <v>183</v>
      </c>
      <c r="F40" s="8"/>
      <c r="G40" s="8"/>
      <c r="H40" s="8"/>
      <c r="I40" s="8"/>
      <c r="J40" s="8"/>
      <c r="N40" s="22" t="s">
        <v>244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</row>
    <row r="41" spans="2:25" x14ac:dyDescent="0.25">
      <c r="E41" s="19" t="s">
        <v>186</v>
      </c>
      <c r="F41" s="20"/>
      <c r="G41" s="20"/>
      <c r="H41" s="20"/>
      <c r="I41" s="20"/>
      <c r="J41" s="20"/>
      <c r="N41" s="21" t="s">
        <v>245</v>
      </c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4" spans="2:25" x14ac:dyDescent="0.25">
      <c r="E44" s="17" t="s">
        <v>187</v>
      </c>
      <c r="F44" s="17"/>
      <c r="G44" s="17"/>
    </row>
    <row r="45" spans="2:25" x14ac:dyDescent="0.25">
      <c r="B45" s="16" t="s">
        <v>189</v>
      </c>
      <c r="C45" s="16"/>
      <c r="D45" s="16"/>
      <c r="E45" s="17" t="s">
        <v>188</v>
      </c>
      <c r="F45" s="17"/>
      <c r="G45" s="17"/>
      <c r="H45" s="17"/>
      <c r="I45" s="17"/>
    </row>
    <row r="75" spans="19:23" x14ac:dyDescent="0.25">
      <c r="S75" s="23" t="s">
        <v>246</v>
      </c>
      <c r="T75" s="23"/>
      <c r="U75" s="23"/>
      <c r="V75" s="23"/>
      <c r="W75" s="23"/>
    </row>
    <row r="85" spans="1:23" x14ac:dyDescent="0.25">
      <c r="I85" s="13" t="s">
        <v>234</v>
      </c>
    </row>
    <row r="89" spans="1:23" x14ac:dyDescent="0.25">
      <c r="B89" s="6" t="s">
        <v>208</v>
      </c>
      <c r="C89" s="6" t="s">
        <v>209</v>
      </c>
      <c r="D89" s="6" t="s">
        <v>210</v>
      </c>
      <c r="E89" s="6" t="s">
        <v>211</v>
      </c>
      <c r="F89" s="6" t="s">
        <v>212</v>
      </c>
      <c r="G89" s="6" t="s">
        <v>213</v>
      </c>
      <c r="H89" s="6">
        <v>4.5999999999999996</v>
      </c>
      <c r="I89" s="6" t="s">
        <v>214</v>
      </c>
      <c r="J89" s="6" t="s">
        <v>215</v>
      </c>
      <c r="K89" s="6" t="s">
        <v>216</v>
      </c>
      <c r="L89" s="6" t="s">
        <v>217</v>
      </c>
      <c r="M89" s="6" t="s">
        <v>218</v>
      </c>
      <c r="N89" s="6" t="s">
        <v>219</v>
      </c>
      <c r="O89" s="6" t="s">
        <v>209</v>
      </c>
      <c r="P89" s="6" t="s">
        <v>220</v>
      </c>
      <c r="Q89" s="6" t="s">
        <v>221</v>
      </c>
      <c r="R89" s="6" t="s">
        <v>222</v>
      </c>
      <c r="S89" s="6" t="s">
        <v>223</v>
      </c>
      <c r="T89" s="6" t="s">
        <v>218</v>
      </c>
      <c r="U89" s="6" t="s">
        <v>224</v>
      </c>
    </row>
    <row r="90" spans="1:23" x14ac:dyDescent="0.25">
      <c r="A90" t="s">
        <v>138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  <c r="M90">
        <v>12</v>
      </c>
      <c r="N90">
        <v>13</v>
      </c>
      <c r="O90">
        <v>14</v>
      </c>
      <c r="P90">
        <v>15</v>
      </c>
      <c r="Q90">
        <v>16</v>
      </c>
      <c r="R90">
        <v>17</v>
      </c>
      <c r="S90">
        <v>18</v>
      </c>
      <c r="T90">
        <v>19</v>
      </c>
      <c r="U90">
        <v>20</v>
      </c>
    </row>
    <row r="91" spans="1:23" x14ac:dyDescent="0.25">
      <c r="A91" t="s">
        <v>139</v>
      </c>
      <c r="B91" s="5" t="s">
        <v>190</v>
      </c>
      <c r="C91" s="5" t="s">
        <v>191</v>
      </c>
      <c r="D91" s="5" t="s">
        <v>192</v>
      </c>
      <c r="E91" s="5" t="s">
        <v>193</v>
      </c>
      <c r="F91" s="7" t="s">
        <v>194</v>
      </c>
      <c r="G91" s="5" t="s">
        <v>195</v>
      </c>
      <c r="H91" s="5" t="s">
        <v>196</v>
      </c>
      <c r="I91" s="5" t="s">
        <v>197</v>
      </c>
      <c r="J91" s="5" t="s">
        <v>198</v>
      </c>
      <c r="K91" s="5" t="s">
        <v>199</v>
      </c>
      <c r="L91" s="5" t="s">
        <v>200</v>
      </c>
      <c r="M91" s="5" t="s">
        <v>201</v>
      </c>
      <c r="N91" s="5" t="s">
        <v>202</v>
      </c>
      <c r="O91" s="5" t="s">
        <v>191</v>
      </c>
      <c r="P91" s="5" t="s">
        <v>203</v>
      </c>
      <c r="Q91" s="5" t="s">
        <v>204</v>
      </c>
      <c r="R91" s="5" t="s">
        <v>205</v>
      </c>
      <c r="S91" s="5" t="s">
        <v>206</v>
      </c>
      <c r="T91" s="5" t="s">
        <v>201</v>
      </c>
      <c r="U91" s="5" t="s">
        <v>207</v>
      </c>
    </row>
    <row r="92" spans="1:23" x14ac:dyDescent="0.25">
      <c r="A92" t="s">
        <v>2</v>
      </c>
      <c r="B92">
        <f>SUM(B4,C4,E4,G4,I4)</f>
        <v>44</v>
      </c>
      <c r="C92">
        <f>SUM(D99,F99,G99,I99,K99)</f>
        <v>40</v>
      </c>
      <c r="D92">
        <f>SUM(D99,F99,G99,H99,I99,J99)</f>
        <v>38</v>
      </c>
      <c r="E92">
        <f>SUM(B99,G99:H99,J99:K99)</f>
        <v>51</v>
      </c>
      <c r="F92" s="2">
        <f>SUM(D99,E99:F99,G99,I99,J99:K99)</f>
        <v>45</v>
      </c>
      <c r="G92">
        <f>SUM(G99,J99,K99)</f>
        <v>25</v>
      </c>
      <c r="H92">
        <f>SUM(E99,G99)</f>
        <v>8</v>
      </c>
      <c r="I92">
        <f>SUM(B99,C99:D99,E99,G99,I99)</f>
        <v>46</v>
      </c>
      <c r="J92">
        <f>SUM(D99,G99,H99:J99)</f>
        <v>29</v>
      </c>
      <c r="K92">
        <f>SUM(C99:D99,G99:H99,J99:K99)</f>
        <v>59</v>
      </c>
      <c r="L92">
        <f>SUM(B99:C99,F99:I99)</f>
        <v>64</v>
      </c>
      <c r="M92">
        <f>SUM(D99:F99,I99)</f>
        <v>20</v>
      </c>
      <c r="N92">
        <f>SUM(B99,C99:E99,K99)</f>
        <v>53</v>
      </c>
      <c r="O92">
        <f>SUM(D99,F99:G99,I99,K99)</f>
        <v>40</v>
      </c>
      <c r="P92">
        <f>SUM(D99,G99:H99,I99,K99)</f>
        <v>45</v>
      </c>
      <c r="Q92">
        <f>SUM(B99,F99:H99,J99,K99)</f>
        <v>60</v>
      </c>
      <c r="R92">
        <f>SUM(B99:D99,H99,I99:J99)</f>
        <v>54</v>
      </c>
      <c r="S92">
        <f>SUM(B99,D99,F99:G99,I99,K99)</f>
        <v>52</v>
      </c>
      <c r="T92">
        <f>SUM(D99,E99,F99,I99)</f>
        <v>20</v>
      </c>
      <c r="U92">
        <f>SUM(B99,E99:G99,I99,J99,K99)</f>
        <v>55</v>
      </c>
    </row>
    <row r="93" spans="1:23" x14ac:dyDescent="0.25">
      <c r="A93" t="s">
        <v>3</v>
      </c>
      <c r="B93">
        <f>SUM(B100,C100,E100,G100,I100)</f>
        <v>41</v>
      </c>
      <c r="C93">
        <f>SUM(D100,F100,G100,I100,K100)</f>
        <v>51</v>
      </c>
      <c r="D93">
        <f>SUM(D100,F100,G100:J100)</f>
        <v>56</v>
      </c>
      <c r="E93">
        <f>SUM(B100,G100,H100,J100:K100)</f>
        <v>45</v>
      </c>
      <c r="F93" s="2">
        <f>SUM(D100:G100,I100:K100)</f>
        <v>70</v>
      </c>
      <c r="G93">
        <f>SUM(G100,J100:K100)</f>
        <v>31</v>
      </c>
      <c r="H93">
        <f>SUM(E100,G100)</f>
        <v>28</v>
      </c>
      <c r="I93">
        <f>SUM(B100,C100,D100:E100,G100,I100)</f>
        <v>57</v>
      </c>
      <c r="J93">
        <f>SUM(D100,G100,H100:J100)</f>
        <v>53</v>
      </c>
      <c r="K93">
        <f>SUM(C100:D100,G100:H100,J100:K100)</f>
        <v>64</v>
      </c>
      <c r="L93">
        <f>SUM(B100:C100,F100,G100:I100)</f>
        <v>42</v>
      </c>
      <c r="M93">
        <f>SUM(D100,E100:F100,I100)</f>
        <v>39</v>
      </c>
      <c r="N93">
        <f>SUM(B100:E100,K100)</f>
        <v>49</v>
      </c>
      <c r="O93">
        <f>SUM(D100,F100:G100,I100,K100)</f>
        <v>51</v>
      </c>
      <c r="P93">
        <f>SUM(D100,G100:I100,K100)</f>
        <v>60</v>
      </c>
      <c r="Q93">
        <f>SUM(B100,F100,G100:H100,J100,K100)</f>
        <v>48</v>
      </c>
      <c r="R93">
        <f>SUM(B100:C100,D100,H100,I100:J100)</f>
        <v>46</v>
      </c>
      <c r="S93">
        <f>SUM(B100,D100,F100:G100,I100,K100)</f>
        <v>53</v>
      </c>
      <c r="T93">
        <f>SUM(D100:F100,I100)</f>
        <v>39</v>
      </c>
      <c r="U93">
        <f>SUM(B100,E100:G100,I100,J100:K100)</f>
        <v>56</v>
      </c>
    </row>
    <row r="94" spans="1:23" x14ac:dyDescent="0.25">
      <c r="A94" t="s">
        <v>140</v>
      </c>
      <c r="B94">
        <f>100*B93-($A$7-B92)</f>
        <v>4076</v>
      </c>
      <c r="C94">
        <f>100*C93-($A$7-C92)</f>
        <v>5072</v>
      </c>
      <c r="D94">
        <f t="shared" ref="D94:T94" si="4">100*D93-($A$7-D92)</f>
        <v>5570</v>
      </c>
      <c r="E94">
        <f t="shared" si="4"/>
        <v>4483</v>
      </c>
      <c r="F94" s="2">
        <v>6577</v>
      </c>
      <c r="G94">
        <f t="shared" si="4"/>
        <v>3057</v>
      </c>
      <c r="H94">
        <f t="shared" si="4"/>
        <v>2740</v>
      </c>
      <c r="I94">
        <f t="shared" si="4"/>
        <v>5678</v>
      </c>
      <c r="J94">
        <f t="shared" si="4"/>
        <v>5261</v>
      </c>
      <c r="K94">
        <f t="shared" si="4"/>
        <v>6391</v>
      </c>
      <c r="L94">
        <f t="shared" si="4"/>
        <v>4196</v>
      </c>
      <c r="M94">
        <f t="shared" si="4"/>
        <v>3852</v>
      </c>
      <c r="N94">
        <f t="shared" si="4"/>
        <v>4885</v>
      </c>
      <c r="O94">
        <f t="shared" si="4"/>
        <v>5072</v>
      </c>
      <c r="P94">
        <f t="shared" si="4"/>
        <v>5977</v>
      </c>
      <c r="Q94">
        <f t="shared" si="4"/>
        <v>4792</v>
      </c>
      <c r="R94">
        <f t="shared" si="4"/>
        <v>4586</v>
      </c>
      <c r="S94">
        <f t="shared" si="4"/>
        <v>5284</v>
      </c>
      <c r="T94">
        <f t="shared" si="4"/>
        <v>3852</v>
      </c>
      <c r="U94">
        <f>100*U93-($A$7-U92)</f>
        <v>5587</v>
      </c>
      <c r="W94" t="s">
        <v>226</v>
      </c>
    </row>
    <row r="95" spans="1:23" x14ac:dyDescent="0.25">
      <c r="W95">
        <f>SUM(B94:U94)</f>
        <v>96988</v>
      </c>
    </row>
    <row r="98" spans="1:13" x14ac:dyDescent="0.25">
      <c r="A98" s="10" t="s">
        <v>1</v>
      </c>
      <c r="B98" s="10">
        <v>1</v>
      </c>
      <c r="C98" s="10">
        <v>2</v>
      </c>
      <c r="D98" s="10">
        <v>3</v>
      </c>
      <c r="E98" s="10">
        <v>4</v>
      </c>
      <c r="F98" s="10">
        <v>5</v>
      </c>
      <c r="G98" s="10">
        <v>6</v>
      </c>
      <c r="H98" s="10">
        <v>7</v>
      </c>
      <c r="I98" s="10">
        <v>8</v>
      </c>
      <c r="J98" s="10">
        <v>9</v>
      </c>
      <c r="K98" s="10">
        <v>10</v>
      </c>
    </row>
    <row r="99" spans="1:13" x14ac:dyDescent="0.25">
      <c r="A99" s="11" t="s">
        <v>2</v>
      </c>
      <c r="B99" s="11">
        <v>12</v>
      </c>
      <c r="C99" s="11">
        <v>18</v>
      </c>
      <c r="D99" s="11">
        <v>2</v>
      </c>
      <c r="E99" s="11">
        <v>3</v>
      </c>
      <c r="F99" s="11">
        <v>9</v>
      </c>
      <c r="G99" s="11">
        <v>5</v>
      </c>
      <c r="H99" s="11">
        <v>14</v>
      </c>
      <c r="I99" s="11">
        <v>6</v>
      </c>
      <c r="J99" s="11">
        <v>2</v>
      </c>
      <c r="K99" s="11">
        <v>18</v>
      </c>
      <c r="M99" t="s">
        <v>225</v>
      </c>
    </row>
    <row r="100" spans="1:13" x14ac:dyDescent="0.25">
      <c r="A100" s="10" t="s">
        <v>3</v>
      </c>
      <c r="B100" s="10">
        <v>2</v>
      </c>
      <c r="C100" s="10">
        <v>5</v>
      </c>
      <c r="D100" s="10">
        <v>16</v>
      </c>
      <c r="E100" s="10">
        <v>14</v>
      </c>
      <c r="F100" s="10">
        <v>3</v>
      </c>
      <c r="G100" s="10">
        <v>14</v>
      </c>
      <c r="H100" s="10">
        <v>12</v>
      </c>
      <c r="I100" s="10">
        <v>6</v>
      </c>
      <c r="J100" s="10">
        <v>5</v>
      </c>
      <c r="K100" s="10">
        <v>12</v>
      </c>
    </row>
    <row r="116" spans="1:17" x14ac:dyDescent="0.25">
      <c r="Q116" t="s">
        <v>230</v>
      </c>
    </row>
    <row r="124" spans="1:17" x14ac:dyDescent="0.25">
      <c r="A124" s="17" t="s">
        <v>228</v>
      </c>
      <c r="B124" s="17"/>
    </row>
    <row r="125" spans="1:17" ht="20.25" x14ac:dyDescent="0.35">
      <c r="A125" s="18" t="s">
        <v>227</v>
      </c>
      <c r="B125" s="18"/>
      <c r="C125" s="18"/>
      <c r="D125" s="18"/>
      <c r="E125" s="18"/>
      <c r="F125" s="18"/>
      <c r="G125" s="18"/>
    </row>
    <row r="126" spans="1:17" x14ac:dyDescent="0.25">
      <c r="A126" s="13" t="s">
        <v>229</v>
      </c>
    </row>
    <row r="127" spans="1:17" x14ac:dyDescent="0.25">
      <c r="A127" s="17" t="s">
        <v>231</v>
      </c>
      <c r="B127" s="17"/>
      <c r="C127" s="17"/>
      <c r="D127" s="17"/>
      <c r="E127" s="17"/>
    </row>
    <row r="171" spans="2:16" x14ac:dyDescent="0.25">
      <c r="F171" s="21" t="s">
        <v>247</v>
      </c>
      <c r="G171" s="21"/>
    </row>
    <row r="174" spans="2:16" x14ac:dyDescent="0.25">
      <c r="B174" s="21" t="s">
        <v>248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</row>
    <row r="175" spans="2:16" x14ac:dyDescent="0.25">
      <c r="B175" s="21" t="s">
        <v>232</v>
      </c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</row>
    <row r="177" spans="2:16" x14ac:dyDescent="0.25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</row>
  </sheetData>
  <mergeCells count="16">
    <mergeCell ref="N41:Y41"/>
    <mergeCell ref="B177:P177"/>
    <mergeCell ref="F171:G171"/>
    <mergeCell ref="B174:P174"/>
    <mergeCell ref="E41:J41"/>
    <mergeCell ref="E44:G44"/>
    <mergeCell ref="E45:I45"/>
    <mergeCell ref="A23:C23"/>
    <mergeCell ref="A22:B22"/>
    <mergeCell ref="A20:B20"/>
    <mergeCell ref="A19:F19"/>
    <mergeCell ref="B45:D45"/>
    <mergeCell ref="A124:B124"/>
    <mergeCell ref="A125:G125"/>
    <mergeCell ref="A127:E127"/>
    <mergeCell ref="B175:P175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Arkusz4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Esp410</dc:creator>
  <cp:lastModifiedBy>vdi-terminal</cp:lastModifiedBy>
  <dcterms:created xsi:type="dcterms:W3CDTF">2018-12-13T11:57:09Z</dcterms:created>
  <dcterms:modified xsi:type="dcterms:W3CDTF">2023-03-29T08:06:13Z</dcterms:modified>
</cp:coreProperties>
</file>