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TAMU\Spring_2023\final_proj\"/>
    </mc:Choice>
  </mc:AlternateContent>
  <xr:revisionPtr revIDLastSave="0" documentId="13_ncr:1_{F4E74594-DA01-403A-A739-4C515486309B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velocity" sheetId="1" r:id="rId1"/>
    <sheet name="wide" sheetId="2" r:id="rId2"/>
    <sheet name="summary table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3" l="1"/>
  <c r="T16" i="3"/>
  <c r="T17" i="3"/>
  <c r="T14" i="3"/>
  <c r="S16" i="3"/>
  <c r="U16" i="3"/>
  <c r="U17" i="3"/>
  <c r="S17" i="3"/>
  <c r="R17" i="3"/>
  <c r="U15" i="3"/>
  <c r="S15" i="3"/>
  <c r="R15" i="3"/>
  <c r="S14" i="3"/>
  <c r="R14" i="3"/>
  <c r="U14" i="3"/>
  <c r="R16" i="3"/>
  <c r="U6" i="3"/>
  <c r="T6" i="3"/>
  <c r="S6" i="3"/>
  <c r="T10" i="3"/>
  <c r="U9" i="3"/>
  <c r="U8" i="3"/>
  <c r="U7" i="3"/>
  <c r="U5" i="3"/>
  <c r="U4" i="3"/>
  <c r="U3" i="3"/>
  <c r="U2" i="3"/>
  <c r="T9" i="3"/>
  <c r="T8" i="3"/>
  <c r="T7" i="3"/>
  <c r="T5" i="3"/>
  <c r="T4" i="3"/>
  <c r="T3" i="3"/>
  <c r="T2" i="3"/>
  <c r="S5" i="3"/>
  <c r="S4" i="3"/>
  <c r="S3" i="3"/>
  <c r="S2" i="3"/>
  <c r="S9" i="3"/>
  <c r="S8" i="3"/>
  <c r="S7" i="3"/>
  <c r="U10" i="3" l="1"/>
  <c r="S10" i="3"/>
</calcChain>
</file>

<file path=xl/sharedStrings.xml><?xml version="1.0" encoding="utf-8"?>
<sst xmlns="http://schemas.openxmlformats.org/spreadsheetml/2006/main" count="219" uniqueCount="41">
  <si>
    <t>cnt</t>
  </si>
  <si>
    <t>rfl</t>
  </si>
  <si>
    <t>amo</t>
  </si>
  <si>
    <t>vel</t>
  </si>
  <si>
    <t>A</t>
  </si>
  <si>
    <t>B</t>
  </si>
  <si>
    <t>C</t>
  </si>
  <si>
    <t>D</t>
  </si>
  <si>
    <t>Ammo</t>
  </si>
  <si>
    <t>Rifle 1</t>
  </si>
  <si>
    <t>Rifle 2</t>
  </si>
  <si>
    <t>Shot #</t>
  </si>
  <si>
    <t>Velocity (fps)</t>
  </si>
  <si>
    <t>Rifle</t>
  </si>
  <si>
    <t>n</t>
  </si>
  <si>
    <t>µ</t>
  </si>
  <si>
    <t>σ</t>
  </si>
  <si>
    <t>Total</t>
  </si>
  <si>
    <t>W Statistic</t>
  </si>
  <si>
    <t>P-value</t>
  </si>
  <si>
    <t>Shapiro-Wilk Test Normality</t>
  </si>
  <si>
    <t>Brown-Forsythe Test (alpha = 0.05)</t>
  </si>
  <si>
    <t>Ammunition</t>
  </si>
  <si>
    <t>Statistic W</t>
  </si>
  <si>
    <t>Result</t>
  </si>
  <si>
    <t>Df</t>
  </si>
  <si>
    <t>Pr(&gt;F)</t>
  </si>
  <si>
    <t>&lt;2e-16</t>
  </si>
  <si>
    <t>Residuals</t>
  </si>
  <si>
    <t>Count</t>
  </si>
  <si>
    <t>Ammo:Count</t>
  </si>
  <si>
    <t>SS</t>
  </si>
  <si>
    <t>SSM</t>
  </si>
  <si>
    <t>F-Value</t>
  </si>
  <si>
    <t>-</t>
  </si>
  <si>
    <t>Significance</t>
  </si>
  <si>
    <t>&gt;99%</t>
  </si>
  <si>
    <t>Not Sig</t>
  </si>
  <si>
    <r>
      <rPr>
        <b/>
        <u/>
        <sz val="11"/>
        <color theme="1"/>
        <rFont val="Calibri"/>
        <family val="2"/>
        <scheme val="minor"/>
      </rPr>
      <t>Shapiro–Wilk Test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</rPr>
      <t>(H˳: Ammo Velocities are normal)</t>
    </r>
  </si>
  <si>
    <t>Accept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</si>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</sst>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16" fillId="35" borderId="10" xfId="0" applyFont="1" applyFill="1" applyBorder="1" applyAlignment="1">
      <alignment horizontal="center" vertical="center"/>
    </xf>
    <xf numFmtId="0" fontId="19" fillId="0" borderId="0" xfId="0" applyFont="1"/>
    <xf numFmtId="3" fontId="16" fillId="34" borderId="10" xfId="0" applyNumberFormat="1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19" fillId="33" borderId="11" xfId="0" applyFont="1" applyFill="1" applyBorder="1"/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/>
    </xf>
    <xf numFmtId="3" fontId="18" fillId="34" borderId="10" xfId="0" applyNumberFormat="1" applyFont="1" applyFill="1" applyBorder="1"/>
    <xf numFmtId="164" fontId="18" fillId="34" borderId="10" xfId="0" applyNumberFormat="1" applyFont="1" applyFill="1" applyBorder="1"/>
    <xf numFmtId="3" fontId="18" fillId="34" borderId="16" xfId="0" applyNumberFormat="1" applyFont="1" applyFill="1" applyBorder="1"/>
    <xf numFmtId="3" fontId="18" fillId="34" borderId="18" xfId="0" applyNumberFormat="1" applyFont="1" applyFill="1" applyBorder="1"/>
    <xf numFmtId="164" fontId="18" fillId="34" borderId="18" xfId="0" applyNumberFormat="1" applyFont="1" applyFill="1" applyBorder="1"/>
    <xf numFmtId="3" fontId="18" fillId="34" borderId="19" xfId="0" applyNumberFormat="1" applyFont="1" applyFill="1" applyBorder="1"/>
    <xf numFmtId="0" fontId="18" fillId="35" borderId="20" xfId="0" applyFont="1" applyFill="1" applyBorder="1" applyAlignment="1">
      <alignment horizontal="center" vertical="center"/>
    </xf>
    <xf numFmtId="0" fontId="18" fillId="35" borderId="21" xfId="0" applyFont="1" applyFill="1" applyBorder="1" applyAlignment="1">
      <alignment horizontal="center" vertical="center"/>
    </xf>
    <xf numFmtId="0" fontId="20" fillId="35" borderId="21" xfId="0" applyFont="1" applyFill="1" applyBorder="1" applyAlignment="1">
      <alignment horizontal="center" vertical="center"/>
    </xf>
    <xf numFmtId="0" fontId="18" fillId="35" borderId="22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/>
    </xf>
    <xf numFmtId="3" fontId="18" fillId="34" borderId="14" xfId="0" applyNumberFormat="1" applyFont="1" applyFill="1" applyBorder="1"/>
    <xf numFmtId="164" fontId="18" fillId="34" borderId="14" xfId="0" applyNumberFormat="1" applyFont="1" applyFill="1" applyBorder="1"/>
    <xf numFmtId="3" fontId="18" fillId="34" borderId="15" xfId="0" applyNumberFormat="1" applyFont="1" applyFill="1" applyBorder="1"/>
    <xf numFmtId="0" fontId="18" fillId="35" borderId="18" xfId="0" applyFont="1" applyFill="1" applyBorder="1" applyAlignment="1">
      <alignment horizontal="center"/>
    </xf>
    <xf numFmtId="3" fontId="18" fillId="34" borderId="24" xfId="0" applyNumberFormat="1" applyFont="1" applyFill="1" applyBorder="1"/>
    <xf numFmtId="164" fontId="18" fillId="34" borderId="24" xfId="0" applyNumberFormat="1" applyFont="1" applyFill="1" applyBorder="1"/>
    <xf numFmtId="3" fontId="18" fillId="34" borderId="25" xfId="0" applyNumberFormat="1" applyFont="1" applyFill="1" applyBorder="1"/>
    <xf numFmtId="3" fontId="21" fillId="34" borderId="10" xfId="0" applyNumberFormat="1" applyFont="1" applyFill="1" applyBorder="1" applyAlignment="1">
      <alignment horizontal="center" vertical="center"/>
    </xf>
    <xf numFmtId="0" fontId="18" fillId="34" borderId="10" xfId="0" applyFont="1" applyFill="1" applyBorder="1"/>
    <xf numFmtId="165" fontId="18" fillId="34" borderId="10" xfId="0" applyNumberFormat="1" applyFont="1" applyFill="1" applyBorder="1"/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3" fontId="16" fillId="34" borderId="16" xfId="0" applyNumberFormat="1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3" fontId="16" fillId="34" borderId="18" xfId="0" applyNumberFormat="1" applyFont="1" applyFill="1" applyBorder="1" applyAlignment="1">
      <alignment horizontal="center" vertical="center"/>
    </xf>
    <xf numFmtId="0" fontId="0" fillId="33" borderId="24" xfId="0" applyFill="1" applyBorder="1"/>
    <xf numFmtId="3" fontId="16" fillId="34" borderId="19" xfId="0" applyNumberFormat="1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/>
    </xf>
    <xf numFmtId="0" fontId="18" fillId="34" borderId="16" xfId="0" applyFont="1" applyFill="1" applyBorder="1"/>
    <xf numFmtId="0" fontId="18" fillId="35" borderId="31" xfId="0" applyFont="1" applyFill="1" applyBorder="1" applyAlignment="1">
      <alignment horizontal="center"/>
    </xf>
    <xf numFmtId="0" fontId="18" fillId="34" borderId="18" xfId="0" applyFont="1" applyFill="1" applyBorder="1"/>
    <xf numFmtId="0" fontId="18" fillId="34" borderId="19" xfId="0" applyFont="1" applyFill="1" applyBorder="1"/>
    <xf numFmtId="166" fontId="16" fillId="34" borderId="10" xfId="0" applyNumberFormat="1" applyFont="1" applyFill="1" applyBorder="1"/>
    <xf numFmtId="0" fontId="16" fillId="35" borderId="10" xfId="0" applyFont="1" applyFill="1" applyBorder="1"/>
    <xf numFmtId="0" fontId="24" fillId="0" borderId="0" xfId="0" applyFont="1" applyAlignment="1">
      <alignment horizontal="center" vertical="center"/>
    </xf>
    <xf numFmtId="0" fontId="24" fillId="35" borderId="10" xfId="0" applyFont="1" applyFill="1" applyBorder="1" applyAlignment="1">
      <alignment horizontal="center" vertical="center"/>
    </xf>
    <xf numFmtId="0" fontId="24" fillId="35" borderId="10" xfId="0" applyFont="1" applyFill="1" applyBorder="1"/>
    <xf numFmtId="0" fontId="24" fillId="37" borderId="10" xfId="0" applyFont="1" applyFill="1" applyBorder="1"/>
    <xf numFmtId="3" fontId="24" fillId="37" borderId="10" xfId="0" applyNumberFormat="1" applyFont="1" applyFill="1" applyBorder="1"/>
    <xf numFmtId="4" fontId="24" fillId="37" borderId="10" xfId="0" applyNumberFormat="1" applyFont="1" applyFill="1" applyBorder="1"/>
    <xf numFmtId="166" fontId="24" fillId="37" borderId="10" xfId="0" applyNumberFormat="1" applyFont="1" applyFill="1" applyBorder="1" applyAlignment="1">
      <alignment horizontal="right"/>
    </xf>
    <xf numFmtId="9" fontId="24" fillId="37" borderId="10" xfId="0" applyNumberFormat="1" applyFont="1" applyFill="1" applyBorder="1" applyAlignment="1">
      <alignment horizontal="right"/>
    </xf>
    <xf numFmtId="0" fontId="24" fillId="36" borderId="10" xfId="0" applyFont="1" applyFill="1" applyBorder="1"/>
    <xf numFmtId="3" fontId="24" fillId="36" borderId="10" xfId="0" applyNumberFormat="1" applyFont="1" applyFill="1" applyBorder="1"/>
    <xf numFmtId="4" fontId="24" fillId="36" borderId="10" xfId="0" applyNumberFormat="1" applyFont="1" applyFill="1" applyBorder="1"/>
    <xf numFmtId="0" fontId="24" fillId="36" borderId="10" xfId="0" applyFont="1" applyFill="1" applyBorder="1" applyAlignment="1">
      <alignment horizontal="right"/>
    </xf>
    <xf numFmtId="0" fontId="24" fillId="34" borderId="10" xfId="0" applyFont="1" applyFill="1" applyBorder="1"/>
    <xf numFmtId="3" fontId="24" fillId="34" borderId="10" xfId="0" applyNumberFormat="1" applyFont="1" applyFill="1" applyBorder="1"/>
    <xf numFmtId="4" fontId="24" fillId="34" borderId="10" xfId="0" applyNumberFormat="1" applyFont="1" applyFill="1" applyBorder="1"/>
    <xf numFmtId="166" fontId="24" fillId="34" borderId="10" xfId="0" applyNumberFormat="1" applyFont="1" applyFill="1" applyBorder="1" applyAlignment="1">
      <alignment horizontal="right"/>
    </xf>
    <xf numFmtId="4" fontId="24" fillId="34" borderId="10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right"/>
    </xf>
    <xf numFmtId="0" fontId="18" fillId="35" borderId="26" xfId="0" applyFont="1" applyFill="1" applyBorder="1" applyAlignment="1">
      <alignment horizontal="center"/>
    </xf>
    <xf numFmtId="0" fontId="16" fillId="36" borderId="10" xfId="0" applyFont="1" applyFill="1" applyBorder="1"/>
    <xf numFmtId="0" fontId="18" fillId="35" borderId="11" xfId="0" applyFont="1" applyFill="1" applyBorder="1" applyAlignment="1">
      <alignment horizontal="center" vertical="center"/>
    </xf>
    <xf numFmtId="0" fontId="18" fillId="35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18" fillId="35" borderId="20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/>
    </xf>
    <xf numFmtId="0" fontId="18" fillId="35" borderId="24" xfId="0" applyFont="1" applyFill="1" applyBorder="1" applyAlignment="1">
      <alignment horizontal="center"/>
    </xf>
    <xf numFmtId="0" fontId="18" fillId="35" borderId="26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5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31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top" wrapText="1"/>
    </xf>
    <xf numFmtId="0" fontId="16" fillId="35" borderId="10" xfId="0" applyFont="1" applyFill="1" applyBorder="1" applyAlignment="1">
      <alignment horizontal="center" vertical="top"/>
    </xf>
    <xf numFmtId="0" fontId="18" fillId="35" borderId="32" xfId="0" applyFont="1" applyFill="1" applyBorder="1" applyAlignment="1">
      <alignment horizontal="center" vertical="center"/>
    </xf>
    <xf numFmtId="3" fontId="18" fillId="34" borderId="33" xfId="0" applyNumberFormat="1" applyFont="1" applyFill="1" applyBorder="1"/>
    <xf numFmtId="3" fontId="18" fillId="34" borderId="34" xfId="0" applyNumberFormat="1" applyFont="1" applyFill="1" applyBorder="1"/>
    <xf numFmtId="3" fontId="18" fillId="34" borderId="35" xfId="0" applyNumberFormat="1" applyFont="1" applyFill="1" applyBorder="1"/>
    <xf numFmtId="0" fontId="20" fillId="35" borderId="22" xfId="0" applyFont="1" applyFill="1" applyBorder="1" applyAlignment="1">
      <alignment horizontal="center" vertical="center"/>
    </xf>
    <xf numFmtId="164" fontId="18" fillId="36" borderId="15" xfId="0" applyNumberFormat="1" applyFont="1" applyFill="1" applyBorder="1"/>
    <xf numFmtId="164" fontId="18" fillId="36" borderId="16" xfId="0" applyNumberFormat="1" applyFont="1" applyFill="1" applyBorder="1"/>
    <xf numFmtId="164" fontId="18" fillId="36" borderId="19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table'!$R$14:$R$17</c:f>
              <c:numCache>
                <c:formatCode>#,##0</c:formatCode>
                <c:ptCount val="4"/>
                <c:pt idx="0">
                  <c:v>2406.0740740740739</c:v>
                </c:pt>
                <c:pt idx="1">
                  <c:v>2433.9259259259261</c:v>
                </c:pt>
                <c:pt idx="2">
                  <c:v>2569.8461538461538</c:v>
                </c:pt>
                <c:pt idx="3">
                  <c:v>2726.7037037037039</c:v>
                </c:pt>
              </c:numCache>
            </c:numRef>
          </c:xVal>
          <c:yVal>
            <c:numRef>
              <c:f>'summary table'!$T$14:$T$17</c:f>
              <c:numCache>
                <c:formatCode>#,##0.0</c:formatCode>
                <c:ptCount val="4"/>
                <c:pt idx="0">
                  <c:v>299.22507122507136</c:v>
                </c:pt>
                <c:pt idx="1">
                  <c:v>361.68660968660981</c:v>
                </c:pt>
                <c:pt idx="2">
                  <c:v>726.24153846153854</c:v>
                </c:pt>
                <c:pt idx="3">
                  <c:v>1546.0626780626783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6-4797-B2FA-4412A6FB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64080"/>
        <c:axId val="1585072208"/>
      </c:scatterChart>
      <c:valAx>
        <c:axId val="15807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72208"/>
        <c:crosses val="autoZero"/>
        <c:crossBetween val="midCat"/>
      </c:valAx>
      <c:valAx>
        <c:axId val="1585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477</xdr:colOff>
      <xdr:row>3</xdr:row>
      <xdr:rowOff>58102</xdr:rowOff>
    </xdr:from>
    <xdr:to>
      <xdr:col>40</xdr:col>
      <xdr:colOff>515924</xdr:colOff>
      <xdr:row>21</xdr:row>
      <xdr:rowOff>174869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F8EE0E-DC66-4853-77B5-6F1C64281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48133" y="748665"/>
          <a:ext cx="7837791" cy="3993918"/>
        </a:xfrm>
        <a:prstGeom prst="rect">
          <a:avLst/>
        </a:prstGeom>
      </xdr:spPr>
    </xdr:pic>
    <xdr:clientData/>
  </xdr:twoCellAnchor>
  <xdr:twoCellAnchor editAs="oneCell">
    <xdr:from>
      <xdr:col>22</xdr:col>
      <xdr:colOff>766286</xdr:colOff>
      <xdr:row>20</xdr:row>
      <xdr:rowOff>90012</xdr:rowOff>
    </xdr:from>
    <xdr:to>
      <xdr:col>33</xdr:col>
      <xdr:colOff>210085</xdr:colOff>
      <xdr:row>48</xdr:row>
      <xdr:rowOff>92147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FC24E-B937-38AD-A01E-80CFC6573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37255" y="4197668"/>
          <a:ext cx="7239059" cy="5017048"/>
        </a:xfrm>
        <a:prstGeom prst="rect">
          <a:avLst/>
        </a:prstGeom>
      </xdr:spPr>
    </xdr:pic>
    <xdr:clientData/>
  </xdr:twoCellAnchor>
  <xdr:twoCellAnchor>
    <xdr:from>
      <xdr:col>2</xdr:col>
      <xdr:colOff>533637</xdr:colOff>
      <xdr:row>4</xdr:row>
      <xdr:rowOff>36908</xdr:rowOff>
    </xdr:from>
    <xdr:to>
      <xdr:col>15</xdr:col>
      <xdr:colOff>25716</xdr:colOff>
      <xdr:row>29</xdr:row>
      <xdr:rowOff>123349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12A7E-43E1-1186-FABF-96E30D446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 t="s">
        <v>4</v>
      </c>
      <c r="D2">
        <v>2565</v>
      </c>
    </row>
    <row r="3" spans="1:4" x14ac:dyDescent="0.3">
      <c r="A3">
        <v>2</v>
      </c>
      <c r="B3">
        <v>1</v>
      </c>
      <c r="C3" t="s">
        <v>5</v>
      </c>
      <c r="D3">
        <v>2438</v>
      </c>
    </row>
    <row r="4" spans="1:4" x14ac:dyDescent="0.3">
      <c r="A4">
        <v>3</v>
      </c>
      <c r="B4">
        <v>1</v>
      </c>
      <c r="C4" t="s">
        <v>6</v>
      </c>
      <c r="D4">
        <v>2441</v>
      </c>
    </row>
    <row r="5" spans="1:4" x14ac:dyDescent="0.3">
      <c r="A5">
        <v>4</v>
      </c>
      <c r="B5">
        <v>1</v>
      </c>
      <c r="C5" t="s">
        <v>7</v>
      </c>
      <c r="D5">
        <v>2779</v>
      </c>
    </row>
    <row r="6" spans="1:4" x14ac:dyDescent="0.3">
      <c r="A6">
        <v>5</v>
      </c>
      <c r="B6">
        <v>1</v>
      </c>
      <c r="C6" t="s">
        <v>4</v>
      </c>
      <c r="D6">
        <v>2532</v>
      </c>
    </row>
    <row r="7" spans="1:4" x14ac:dyDescent="0.3">
      <c r="A7">
        <v>6</v>
      </c>
      <c r="B7">
        <v>1</v>
      </c>
      <c r="C7" t="s">
        <v>5</v>
      </c>
      <c r="D7">
        <v>2411</v>
      </c>
    </row>
    <row r="8" spans="1:4" x14ac:dyDescent="0.3">
      <c r="A8">
        <v>7</v>
      </c>
      <c r="B8">
        <v>1</v>
      </c>
      <c r="C8" t="s">
        <v>6</v>
      </c>
      <c r="D8">
        <v>2436</v>
      </c>
    </row>
    <row r="9" spans="1:4" x14ac:dyDescent="0.3">
      <c r="A9">
        <v>8</v>
      </c>
      <c r="B9">
        <v>1</v>
      </c>
      <c r="C9" t="s">
        <v>7</v>
      </c>
      <c r="D9">
        <v>2681</v>
      </c>
    </row>
    <row r="10" spans="1:4" x14ac:dyDescent="0.3">
      <c r="A10">
        <v>9</v>
      </c>
      <c r="B10">
        <v>1</v>
      </c>
      <c r="C10" t="s">
        <v>4</v>
      </c>
      <c r="D10">
        <v>2566</v>
      </c>
    </row>
    <row r="11" spans="1:4" x14ac:dyDescent="0.3">
      <c r="A11">
        <v>10</v>
      </c>
      <c r="B11">
        <v>1</v>
      </c>
      <c r="C11" t="s">
        <v>5</v>
      </c>
      <c r="D11">
        <v>2384</v>
      </c>
    </row>
    <row r="12" spans="1:4" x14ac:dyDescent="0.3">
      <c r="A12">
        <v>11</v>
      </c>
      <c r="B12">
        <v>1</v>
      </c>
      <c r="C12" t="s">
        <v>6</v>
      </c>
      <c r="D12">
        <v>2441</v>
      </c>
    </row>
    <row r="13" spans="1:4" x14ac:dyDescent="0.3">
      <c r="A13">
        <v>12</v>
      </c>
      <c r="B13">
        <v>1</v>
      </c>
      <c r="C13" t="s">
        <v>7</v>
      </c>
      <c r="D13">
        <v>2667</v>
      </c>
    </row>
    <row r="14" spans="1:4" x14ac:dyDescent="0.3">
      <c r="A14">
        <v>13</v>
      </c>
      <c r="B14">
        <v>1</v>
      </c>
      <c r="C14" t="s">
        <v>4</v>
      </c>
      <c r="D14">
        <v>2586</v>
      </c>
    </row>
    <row r="15" spans="1:4" x14ac:dyDescent="0.3">
      <c r="A15">
        <v>14</v>
      </c>
      <c r="B15">
        <v>1</v>
      </c>
      <c r="C15" t="s">
        <v>5</v>
      </c>
      <c r="D15">
        <v>2422</v>
      </c>
    </row>
    <row r="16" spans="1:4" x14ac:dyDescent="0.3">
      <c r="A16">
        <v>15</v>
      </c>
      <c r="B16">
        <v>1</v>
      </c>
      <c r="C16" t="s">
        <v>6</v>
      </c>
      <c r="D16">
        <v>2438</v>
      </c>
    </row>
    <row r="17" spans="1:4" x14ac:dyDescent="0.3">
      <c r="A17">
        <v>16</v>
      </c>
      <c r="B17">
        <v>1</v>
      </c>
      <c r="C17" t="s">
        <v>7</v>
      </c>
      <c r="D17">
        <v>2785</v>
      </c>
    </row>
    <row r="18" spans="1:4" x14ac:dyDescent="0.3">
      <c r="A18">
        <v>17</v>
      </c>
      <c r="B18">
        <v>1</v>
      </c>
      <c r="C18" t="s">
        <v>4</v>
      </c>
      <c r="D18">
        <v>2613</v>
      </c>
    </row>
    <row r="19" spans="1:4" x14ac:dyDescent="0.3">
      <c r="A19">
        <v>18</v>
      </c>
      <c r="B19">
        <v>1</v>
      </c>
      <c r="C19" t="s">
        <v>5</v>
      </c>
      <c r="D19">
        <v>2398</v>
      </c>
    </row>
    <row r="20" spans="1:4" x14ac:dyDescent="0.3">
      <c r="A20">
        <v>19</v>
      </c>
      <c r="B20">
        <v>1</v>
      </c>
      <c r="C20" t="s">
        <v>6</v>
      </c>
      <c r="D20">
        <v>2425</v>
      </c>
    </row>
    <row r="21" spans="1:4" x14ac:dyDescent="0.3">
      <c r="A21">
        <v>20</v>
      </c>
      <c r="B21">
        <v>1</v>
      </c>
      <c r="C21" t="s">
        <v>7</v>
      </c>
      <c r="D21">
        <v>2668</v>
      </c>
    </row>
    <row r="22" spans="1:4" x14ac:dyDescent="0.3">
      <c r="A22">
        <v>21</v>
      </c>
      <c r="B22">
        <v>1</v>
      </c>
      <c r="C22" t="s">
        <v>4</v>
      </c>
      <c r="D22">
        <v>2621</v>
      </c>
    </row>
    <row r="23" spans="1:4" x14ac:dyDescent="0.3">
      <c r="A23">
        <v>22</v>
      </c>
      <c r="B23">
        <v>1</v>
      </c>
      <c r="C23" t="s">
        <v>5</v>
      </c>
      <c r="D23">
        <v>2421</v>
      </c>
    </row>
    <row r="24" spans="1:4" x14ac:dyDescent="0.3">
      <c r="A24">
        <v>23</v>
      </c>
      <c r="B24">
        <v>1</v>
      </c>
      <c r="C24" t="s">
        <v>6</v>
      </c>
      <c r="D24">
        <v>2429</v>
      </c>
    </row>
    <row r="25" spans="1:4" x14ac:dyDescent="0.3">
      <c r="A25">
        <v>24</v>
      </c>
      <c r="B25">
        <v>1</v>
      </c>
      <c r="C25" t="s">
        <v>7</v>
      </c>
      <c r="D25">
        <v>2711</v>
      </c>
    </row>
    <row r="26" spans="1:4" x14ac:dyDescent="0.3">
      <c r="A26">
        <v>25</v>
      </c>
      <c r="B26">
        <v>1</v>
      </c>
      <c r="C26" t="s">
        <v>4</v>
      </c>
      <c r="D26">
        <v>2608</v>
      </c>
    </row>
    <row r="27" spans="1:4" x14ac:dyDescent="0.3">
      <c r="A27">
        <v>26</v>
      </c>
      <c r="B27">
        <v>1</v>
      </c>
      <c r="C27" t="s">
        <v>5</v>
      </c>
      <c r="D27">
        <v>2414</v>
      </c>
    </row>
    <row r="28" spans="1:4" x14ac:dyDescent="0.3">
      <c r="A28">
        <v>27</v>
      </c>
      <c r="B28">
        <v>1</v>
      </c>
      <c r="C28" t="s">
        <v>6</v>
      </c>
      <c r="D28">
        <v>2410</v>
      </c>
    </row>
    <row r="29" spans="1:4" x14ac:dyDescent="0.3">
      <c r="A29">
        <v>28</v>
      </c>
      <c r="B29">
        <v>1</v>
      </c>
      <c r="C29" t="s">
        <v>7</v>
      </c>
      <c r="D29">
        <v>2794</v>
      </c>
    </row>
    <row r="30" spans="1:4" x14ac:dyDescent="0.3">
      <c r="A30">
        <v>29</v>
      </c>
      <c r="B30">
        <v>1</v>
      </c>
      <c r="C30" t="s">
        <v>4</v>
      </c>
      <c r="D30">
        <v>2631</v>
      </c>
    </row>
    <row r="31" spans="1:4" x14ac:dyDescent="0.3">
      <c r="A31">
        <v>30</v>
      </c>
      <c r="B31">
        <v>1</v>
      </c>
      <c r="C31" t="s">
        <v>5</v>
      </c>
      <c r="D31">
        <v>2425</v>
      </c>
    </row>
    <row r="32" spans="1:4" x14ac:dyDescent="0.3">
      <c r="A32">
        <v>31</v>
      </c>
      <c r="B32">
        <v>1</v>
      </c>
      <c r="C32" t="s">
        <v>6</v>
      </c>
      <c r="D32">
        <v>2462</v>
      </c>
    </row>
    <row r="33" spans="1:4" x14ac:dyDescent="0.3">
      <c r="A33">
        <v>32</v>
      </c>
      <c r="B33">
        <v>1</v>
      </c>
      <c r="C33" t="s">
        <v>7</v>
      </c>
      <c r="D33">
        <v>2712</v>
      </c>
    </row>
    <row r="34" spans="1:4" x14ac:dyDescent="0.3">
      <c r="A34">
        <v>33</v>
      </c>
      <c r="B34">
        <v>1</v>
      </c>
      <c r="C34" t="s">
        <v>4</v>
      </c>
      <c r="D34">
        <v>2564</v>
      </c>
    </row>
    <row r="35" spans="1:4" x14ac:dyDescent="0.3">
      <c r="A35">
        <v>34</v>
      </c>
      <c r="B35">
        <v>1</v>
      </c>
      <c r="C35" t="s">
        <v>5</v>
      </c>
      <c r="D35">
        <v>2420</v>
      </c>
    </row>
    <row r="36" spans="1:4" x14ac:dyDescent="0.3">
      <c r="A36">
        <v>35</v>
      </c>
      <c r="B36">
        <v>1</v>
      </c>
      <c r="C36" t="s">
        <v>6</v>
      </c>
      <c r="D36">
        <v>2443</v>
      </c>
    </row>
    <row r="37" spans="1:4" x14ac:dyDescent="0.3">
      <c r="A37">
        <v>36</v>
      </c>
      <c r="B37">
        <v>1</v>
      </c>
      <c r="C37" t="s">
        <v>7</v>
      </c>
      <c r="D37">
        <v>2741</v>
      </c>
    </row>
    <row r="38" spans="1:4" x14ac:dyDescent="0.3">
      <c r="A38">
        <v>37</v>
      </c>
      <c r="B38">
        <v>1</v>
      </c>
      <c r="C38" t="s">
        <v>4</v>
      </c>
      <c r="D38">
        <v>2571</v>
      </c>
    </row>
    <row r="39" spans="1:4" x14ac:dyDescent="0.3">
      <c r="A39">
        <v>38</v>
      </c>
      <c r="B39">
        <v>1</v>
      </c>
      <c r="C39" t="s">
        <v>5</v>
      </c>
      <c r="D39">
        <v>2414</v>
      </c>
    </row>
    <row r="40" spans="1:4" x14ac:dyDescent="0.3">
      <c r="A40">
        <v>39</v>
      </c>
      <c r="B40">
        <v>1</v>
      </c>
      <c r="C40" t="s">
        <v>6</v>
      </c>
      <c r="D40">
        <v>2450</v>
      </c>
    </row>
    <row r="41" spans="1:4" x14ac:dyDescent="0.3">
      <c r="A41">
        <v>40</v>
      </c>
      <c r="B41">
        <v>1</v>
      </c>
      <c r="C41" t="s">
        <v>7</v>
      </c>
      <c r="D41">
        <v>2804</v>
      </c>
    </row>
    <row r="42" spans="1:4" x14ac:dyDescent="0.3">
      <c r="A42">
        <v>41</v>
      </c>
      <c r="B42">
        <v>1</v>
      </c>
      <c r="C42" t="s">
        <v>4</v>
      </c>
      <c r="D42">
        <v>2586</v>
      </c>
    </row>
    <row r="43" spans="1:4" x14ac:dyDescent="0.3">
      <c r="A43">
        <v>42</v>
      </c>
      <c r="B43">
        <v>1</v>
      </c>
      <c r="C43" t="s">
        <v>5</v>
      </c>
      <c r="D43">
        <v>2389</v>
      </c>
    </row>
    <row r="44" spans="1:4" x14ac:dyDescent="0.3">
      <c r="A44">
        <v>43</v>
      </c>
      <c r="B44">
        <v>1</v>
      </c>
      <c r="C44" t="s">
        <v>6</v>
      </c>
      <c r="D44">
        <v>2406</v>
      </c>
    </row>
    <row r="45" spans="1:4" x14ac:dyDescent="0.3">
      <c r="A45">
        <v>44</v>
      </c>
      <c r="B45">
        <v>1</v>
      </c>
      <c r="C45" t="s">
        <v>7</v>
      </c>
      <c r="D45">
        <v>2727</v>
      </c>
    </row>
    <row r="46" spans="1:4" x14ac:dyDescent="0.3">
      <c r="A46">
        <v>45</v>
      </c>
      <c r="B46">
        <v>1</v>
      </c>
      <c r="C46" t="s">
        <v>4</v>
      </c>
      <c r="D46">
        <v>2601</v>
      </c>
    </row>
    <row r="47" spans="1:4" x14ac:dyDescent="0.3">
      <c r="A47">
        <v>46</v>
      </c>
      <c r="B47">
        <v>1</v>
      </c>
      <c r="C47" t="s">
        <v>5</v>
      </c>
      <c r="D47">
        <v>2397</v>
      </c>
    </row>
    <row r="48" spans="1:4" x14ac:dyDescent="0.3">
      <c r="A48">
        <v>47</v>
      </c>
      <c r="B48">
        <v>1</v>
      </c>
      <c r="C48" t="s">
        <v>6</v>
      </c>
      <c r="D48">
        <v>2472</v>
      </c>
    </row>
    <row r="49" spans="1:4" x14ac:dyDescent="0.3">
      <c r="A49">
        <v>48</v>
      </c>
      <c r="B49">
        <v>1</v>
      </c>
      <c r="C49" t="s">
        <v>7</v>
      </c>
      <c r="D49">
        <v>2722</v>
      </c>
    </row>
    <row r="50" spans="1:4" x14ac:dyDescent="0.3">
      <c r="A50">
        <v>49</v>
      </c>
      <c r="B50">
        <v>1</v>
      </c>
      <c r="C50" t="s">
        <v>4</v>
      </c>
      <c r="D50">
        <v>2563</v>
      </c>
    </row>
    <row r="51" spans="1:4" x14ac:dyDescent="0.3">
      <c r="A51">
        <v>50</v>
      </c>
      <c r="B51">
        <v>1</v>
      </c>
      <c r="C51" t="s">
        <v>5</v>
      </c>
      <c r="D51">
        <v>2409</v>
      </c>
    </row>
    <row r="52" spans="1:4" x14ac:dyDescent="0.3">
      <c r="A52">
        <v>51</v>
      </c>
      <c r="B52">
        <v>1</v>
      </c>
      <c r="C52" t="s">
        <v>6</v>
      </c>
      <c r="D52">
        <v>2424</v>
      </c>
    </row>
    <row r="53" spans="1:4" x14ac:dyDescent="0.3">
      <c r="A53">
        <v>52</v>
      </c>
      <c r="B53">
        <v>1</v>
      </c>
      <c r="C53" t="s">
        <v>7</v>
      </c>
      <c r="D53">
        <v>2710</v>
      </c>
    </row>
    <row r="54" spans="1:4" x14ac:dyDescent="0.3">
      <c r="A54">
        <v>53</v>
      </c>
      <c r="B54">
        <v>1</v>
      </c>
      <c r="C54" t="s">
        <v>4</v>
      </c>
      <c r="D54">
        <v>2613</v>
      </c>
    </row>
    <row r="55" spans="1:4" x14ac:dyDescent="0.3">
      <c r="A55">
        <v>54</v>
      </c>
      <c r="B55">
        <v>1</v>
      </c>
      <c r="C55" t="s">
        <v>5</v>
      </c>
      <c r="D55">
        <v>2416</v>
      </c>
    </row>
    <row r="56" spans="1:4" x14ac:dyDescent="0.3">
      <c r="A56">
        <v>55</v>
      </c>
      <c r="B56">
        <v>1</v>
      </c>
      <c r="C56" t="s">
        <v>6</v>
      </c>
      <c r="D56">
        <v>2469</v>
      </c>
    </row>
    <row r="57" spans="1:4" x14ac:dyDescent="0.3">
      <c r="A57">
        <v>56</v>
      </c>
      <c r="B57">
        <v>1</v>
      </c>
      <c r="C57" t="s">
        <v>7</v>
      </c>
      <c r="D57">
        <v>2739</v>
      </c>
    </row>
    <row r="58" spans="1:4" x14ac:dyDescent="0.3">
      <c r="A58">
        <v>57</v>
      </c>
      <c r="B58">
        <v>1</v>
      </c>
      <c r="C58" t="s">
        <v>4</v>
      </c>
      <c r="D58">
        <v>2624</v>
      </c>
    </row>
    <row r="59" spans="1:4" x14ac:dyDescent="0.3">
      <c r="A59">
        <v>58</v>
      </c>
      <c r="B59">
        <v>1</v>
      </c>
      <c r="C59" t="s">
        <v>5</v>
      </c>
      <c r="D59">
        <v>2433</v>
      </c>
    </row>
    <row r="60" spans="1:4" x14ac:dyDescent="0.3">
      <c r="A60">
        <v>59</v>
      </c>
      <c r="B60">
        <v>1</v>
      </c>
      <c r="C60" t="s">
        <v>6</v>
      </c>
      <c r="D60">
        <v>2413</v>
      </c>
    </row>
    <row r="61" spans="1:4" x14ac:dyDescent="0.3">
      <c r="A61">
        <v>60</v>
      </c>
      <c r="B61">
        <v>1</v>
      </c>
      <c r="C61" t="s">
        <v>7</v>
      </c>
      <c r="D61">
        <v>2704</v>
      </c>
    </row>
    <row r="62" spans="1:4" x14ac:dyDescent="0.3">
      <c r="A62">
        <v>61</v>
      </c>
      <c r="B62">
        <v>1</v>
      </c>
      <c r="C62" t="s">
        <v>4</v>
      </c>
      <c r="D62">
        <v>2549</v>
      </c>
    </row>
    <row r="63" spans="1:4" x14ac:dyDescent="0.3">
      <c r="A63">
        <v>62</v>
      </c>
      <c r="B63">
        <v>1</v>
      </c>
      <c r="C63" t="s">
        <v>5</v>
      </c>
      <c r="D63">
        <v>2409</v>
      </c>
    </row>
    <row r="64" spans="1:4" x14ac:dyDescent="0.3">
      <c r="A64">
        <v>63</v>
      </c>
      <c r="B64">
        <v>1</v>
      </c>
      <c r="C64" t="s">
        <v>6</v>
      </c>
      <c r="D64">
        <v>2440</v>
      </c>
    </row>
    <row r="65" spans="1:4" x14ac:dyDescent="0.3">
      <c r="A65">
        <v>64</v>
      </c>
      <c r="B65">
        <v>1</v>
      </c>
      <c r="C65" t="s">
        <v>7</v>
      </c>
      <c r="D65">
        <v>2761</v>
      </c>
    </row>
    <row r="66" spans="1:4" x14ac:dyDescent="0.3">
      <c r="A66">
        <v>1</v>
      </c>
      <c r="B66">
        <v>2</v>
      </c>
      <c r="C66" t="s">
        <v>4</v>
      </c>
      <c r="D66">
        <v>2393</v>
      </c>
    </row>
    <row r="67" spans="1:4" x14ac:dyDescent="0.3">
      <c r="A67">
        <v>2</v>
      </c>
      <c r="B67">
        <v>2</v>
      </c>
      <c r="C67" t="s">
        <v>5</v>
      </c>
      <c r="D67">
        <v>2368</v>
      </c>
    </row>
    <row r="68" spans="1:4" x14ac:dyDescent="0.3">
      <c r="A68">
        <v>3</v>
      </c>
      <c r="B68">
        <v>2</v>
      </c>
      <c r="C68" t="s">
        <v>6</v>
      </c>
      <c r="D68">
        <v>2438</v>
      </c>
    </row>
    <row r="69" spans="1:4" x14ac:dyDescent="0.3">
      <c r="A69">
        <v>4</v>
      </c>
      <c r="B69">
        <v>2</v>
      </c>
      <c r="C69" t="s">
        <v>7</v>
      </c>
      <c r="D69">
        <v>2753</v>
      </c>
    </row>
    <row r="70" spans="1:4" x14ac:dyDescent="0.3">
      <c r="A70">
        <v>5</v>
      </c>
      <c r="B70">
        <v>2</v>
      </c>
      <c r="C70" t="s">
        <v>4</v>
      </c>
      <c r="D70">
        <v>2550</v>
      </c>
    </row>
    <row r="71" spans="1:4" x14ac:dyDescent="0.3">
      <c r="A71">
        <v>6</v>
      </c>
      <c r="B71">
        <v>2</v>
      </c>
      <c r="C71" t="s">
        <v>5</v>
      </c>
      <c r="D71">
        <v>2382</v>
      </c>
    </row>
    <row r="72" spans="1:4" x14ac:dyDescent="0.3">
      <c r="A72">
        <v>7</v>
      </c>
      <c r="B72">
        <v>2</v>
      </c>
      <c r="C72" t="s">
        <v>6</v>
      </c>
      <c r="D72">
        <v>2439</v>
      </c>
    </row>
    <row r="73" spans="1:4" x14ac:dyDescent="0.3">
      <c r="A73">
        <v>8</v>
      </c>
      <c r="B73">
        <v>2</v>
      </c>
      <c r="C73" t="s">
        <v>7</v>
      </c>
      <c r="D73">
        <v>2688</v>
      </c>
    </row>
    <row r="74" spans="1:4" x14ac:dyDescent="0.3">
      <c r="A74">
        <v>9</v>
      </c>
      <c r="B74">
        <v>2</v>
      </c>
      <c r="C74" t="s">
        <v>4</v>
      </c>
      <c r="D74">
        <v>2599</v>
      </c>
    </row>
    <row r="75" spans="1:4" x14ac:dyDescent="0.3">
      <c r="A75">
        <v>10</v>
      </c>
      <c r="B75">
        <v>2</v>
      </c>
      <c r="C75" t="s">
        <v>5</v>
      </c>
      <c r="D75">
        <v>2389</v>
      </c>
    </row>
    <row r="76" spans="1:4" x14ac:dyDescent="0.3">
      <c r="A76">
        <v>11</v>
      </c>
      <c r="B76">
        <v>2</v>
      </c>
      <c r="C76" t="s">
        <v>6</v>
      </c>
      <c r="D76">
        <v>2460</v>
      </c>
    </row>
    <row r="77" spans="1:4" x14ac:dyDescent="0.3">
      <c r="A77">
        <v>12</v>
      </c>
      <c r="B77">
        <v>2</v>
      </c>
      <c r="C77" t="s">
        <v>7</v>
      </c>
      <c r="D77">
        <v>2773</v>
      </c>
    </row>
    <row r="78" spans="1:4" x14ac:dyDescent="0.3">
      <c r="A78">
        <v>13</v>
      </c>
      <c r="B78">
        <v>2</v>
      </c>
      <c r="C78" t="s">
        <v>4</v>
      </c>
      <c r="D78">
        <v>2583</v>
      </c>
    </row>
    <row r="79" spans="1:4" x14ac:dyDescent="0.3">
      <c r="A79">
        <v>14</v>
      </c>
      <c r="B79">
        <v>2</v>
      </c>
      <c r="C79" t="s">
        <v>5</v>
      </c>
      <c r="D79">
        <v>2411</v>
      </c>
    </row>
    <row r="80" spans="1:4" x14ac:dyDescent="0.3">
      <c r="A80">
        <v>15</v>
      </c>
      <c r="B80">
        <v>2</v>
      </c>
      <c r="C80" t="s">
        <v>6</v>
      </c>
      <c r="D80">
        <v>2415</v>
      </c>
    </row>
    <row r="81" spans="1:4" x14ac:dyDescent="0.3">
      <c r="A81">
        <v>16</v>
      </c>
      <c r="B81">
        <v>2</v>
      </c>
      <c r="C81" t="s">
        <v>7</v>
      </c>
      <c r="D81">
        <v>2741</v>
      </c>
    </row>
    <row r="82" spans="1:4" x14ac:dyDescent="0.3">
      <c r="A82">
        <v>17</v>
      </c>
      <c r="B82">
        <v>2</v>
      </c>
      <c r="C82" t="s">
        <v>4</v>
      </c>
      <c r="D82">
        <v>2604</v>
      </c>
    </row>
    <row r="83" spans="1:4" x14ac:dyDescent="0.3">
      <c r="A83">
        <v>18</v>
      </c>
      <c r="B83">
        <v>2</v>
      </c>
      <c r="C83" t="s">
        <v>5</v>
      </c>
      <c r="D83">
        <v>2406</v>
      </c>
    </row>
    <row r="84" spans="1:4" x14ac:dyDescent="0.3">
      <c r="A84">
        <v>19</v>
      </c>
      <c r="B84">
        <v>2</v>
      </c>
      <c r="C84" t="s">
        <v>6</v>
      </c>
      <c r="D84">
        <v>2419</v>
      </c>
    </row>
    <row r="85" spans="1:4" x14ac:dyDescent="0.3">
      <c r="A85">
        <v>20</v>
      </c>
      <c r="B85">
        <v>2</v>
      </c>
      <c r="C85" t="s">
        <v>7</v>
      </c>
      <c r="D85">
        <v>2692</v>
      </c>
    </row>
    <row r="86" spans="1:4" x14ac:dyDescent="0.3">
      <c r="A86">
        <v>21</v>
      </c>
      <c r="B86">
        <v>2</v>
      </c>
      <c r="C86" t="s">
        <v>4</v>
      </c>
      <c r="D86">
        <v>2566</v>
      </c>
    </row>
    <row r="87" spans="1:4" x14ac:dyDescent="0.3">
      <c r="A87">
        <v>22</v>
      </c>
      <c r="B87">
        <v>2</v>
      </c>
      <c r="C87" t="s">
        <v>5</v>
      </c>
      <c r="D87">
        <v>2412</v>
      </c>
    </row>
    <row r="88" spans="1:4" x14ac:dyDescent="0.3">
      <c r="A88">
        <v>23</v>
      </c>
      <c r="B88">
        <v>2</v>
      </c>
      <c r="C88" t="s">
        <v>6</v>
      </c>
      <c r="D88">
        <v>2446</v>
      </c>
    </row>
    <row r="89" spans="1:4" x14ac:dyDescent="0.3">
      <c r="A89">
        <v>24</v>
      </c>
      <c r="B89">
        <v>2</v>
      </c>
      <c r="C89" t="s">
        <v>7</v>
      </c>
      <c r="D89">
        <v>2740</v>
      </c>
    </row>
    <row r="90" spans="1:4" x14ac:dyDescent="0.3">
      <c r="A90">
        <v>25</v>
      </c>
      <c r="B90">
        <v>2</v>
      </c>
      <c r="C90" t="s">
        <v>4</v>
      </c>
      <c r="D90">
        <v>2582</v>
      </c>
    </row>
    <row r="91" spans="1:4" x14ac:dyDescent="0.3">
      <c r="A91">
        <v>26</v>
      </c>
      <c r="B91">
        <v>2</v>
      </c>
      <c r="C91" t="s">
        <v>5</v>
      </c>
      <c r="D91">
        <v>2386</v>
      </c>
    </row>
    <row r="92" spans="1:4" x14ac:dyDescent="0.3">
      <c r="A92">
        <v>27</v>
      </c>
      <c r="B92">
        <v>2</v>
      </c>
      <c r="C92" t="s">
        <v>6</v>
      </c>
      <c r="D92">
        <v>2438</v>
      </c>
    </row>
    <row r="93" spans="1:4" x14ac:dyDescent="0.3">
      <c r="A93">
        <v>28</v>
      </c>
      <c r="B93">
        <v>2</v>
      </c>
      <c r="C93" t="s">
        <v>7</v>
      </c>
      <c r="D93">
        <v>2737</v>
      </c>
    </row>
    <row r="94" spans="1:4" x14ac:dyDescent="0.3">
      <c r="A94">
        <v>29</v>
      </c>
      <c r="B94">
        <v>2</v>
      </c>
      <c r="C94" t="s">
        <v>4</v>
      </c>
      <c r="D94">
        <v>2558</v>
      </c>
    </row>
    <row r="95" spans="1:4" x14ac:dyDescent="0.3">
      <c r="A95">
        <v>30</v>
      </c>
      <c r="B95">
        <v>2</v>
      </c>
      <c r="C95" t="s">
        <v>5</v>
      </c>
      <c r="D95">
        <v>2390</v>
      </c>
    </row>
    <row r="96" spans="1:4" x14ac:dyDescent="0.3">
      <c r="A96">
        <v>31</v>
      </c>
      <c r="B96">
        <v>2</v>
      </c>
      <c r="C96" t="s">
        <v>6</v>
      </c>
      <c r="D96">
        <v>2394</v>
      </c>
    </row>
    <row r="97" spans="1:4" x14ac:dyDescent="0.3">
      <c r="A97">
        <v>32</v>
      </c>
      <c r="B97">
        <v>2</v>
      </c>
      <c r="C97" t="s">
        <v>7</v>
      </c>
      <c r="D97">
        <v>2676</v>
      </c>
    </row>
    <row r="98" spans="1:4" x14ac:dyDescent="0.3">
      <c r="A98">
        <v>33</v>
      </c>
      <c r="B98">
        <v>2</v>
      </c>
      <c r="C98" t="s">
        <v>4</v>
      </c>
      <c r="D98">
        <v>2561</v>
      </c>
    </row>
    <row r="99" spans="1:4" x14ac:dyDescent="0.3">
      <c r="A99">
        <v>34</v>
      </c>
      <c r="B99">
        <v>2</v>
      </c>
      <c r="C99" t="s">
        <v>5</v>
      </c>
      <c r="D99">
        <v>2429</v>
      </c>
    </row>
    <row r="100" spans="1:4" x14ac:dyDescent="0.3">
      <c r="A100">
        <v>35</v>
      </c>
      <c r="B100">
        <v>2</v>
      </c>
      <c r="C100" t="s">
        <v>6</v>
      </c>
      <c r="D100">
        <v>2423</v>
      </c>
    </row>
    <row r="101" spans="1:4" x14ac:dyDescent="0.3">
      <c r="A101">
        <v>36</v>
      </c>
      <c r="B101">
        <v>2</v>
      </c>
      <c r="C101" t="s">
        <v>7</v>
      </c>
      <c r="D101">
        <v>2725</v>
      </c>
    </row>
    <row r="102" spans="1:4" x14ac:dyDescent="0.3">
      <c r="A102">
        <v>37</v>
      </c>
      <c r="B102">
        <v>2</v>
      </c>
      <c r="C102" t="s">
        <v>4</v>
      </c>
      <c r="D102">
        <v>2620</v>
      </c>
    </row>
    <row r="103" spans="1:4" x14ac:dyDescent="0.3">
      <c r="A103">
        <v>38</v>
      </c>
      <c r="B103">
        <v>2</v>
      </c>
      <c r="C103" t="s">
        <v>5</v>
      </c>
      <c r="D103">
        <v>2399</v>
      </c>
    </row>
    <row r="104" spans="1:4" x14ac:dyDescent="0.3">
      <c r="A104">
        <v>39</v>
      </c>
      <c r="B104">
        <v>2</v>
      </c>
      <c r="C104" t="s">
        <v>6</v>
      </c>
      <c r="D104">
        <v>2424</v>
      </c>
    </row>
    <row r="105" spans="1:4" x14ac:dyDescent="0.3">
      <c r="A105">
        <v>40</v>
      </c>
      <c r="B105">
        <v>2</v>
      </c>
      <c r="C105" t="s">
        <v>7</v>
      </c>
      <c r="D105">
        <v>2719</v>
      </c>
    </row>
    <row r="106" spans="1:4" x14ac:dyDescent="0.3">
      <c r="A106">
        <v>41</v>
      </c>
      <c r="B106">
        <v>2</v>
      </c>
      <c r="C106" t="s">
        <v>4</v>
      </c>
      <c r="D106">
        <v>2599</v>
      </c>
    </row>
    <row r="107" spans="1:4" x14ac:dyDescent="0.3">
      <c r="A107">
        <v>42</v>
      </c>
      <c r="B107">
        <v>2</v>
      </c>
      <c r="C107" t="s">
        <v>5</v>
      </c>
      <c r="D107">
        <v>2392</v>
      </c>
    </row>
    <row r="108" spans="1:4" x14ac:dyDescent="0.3">
      <c r="A108">
        <v>43</v>
      </c>
      <c r="B108">
        <v>2</v>
      </c>
      <c r="C108" t="s">
        <v>6</v>
      </c>
      <c r="D108">
        <v>2421</v>
      </c>
    </row>
    <row r="109" spans="1:4" x14ac:dyDescent="0.3">
      <c r="A109">
        <v>44</v>
      </c>
      <c r="B109">
        <v>2</v>
      </c>
      <c r="C109" t="s">
        <v>7</v>
      </c>
      <c r="D109">
        <v>2672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workbookViewId="0">
      <selection activeCell="Q9" sqref="Q9"/>
    </sheetView>
  </sheetViews>
  <sheetFormatPr defaultRowHeight="14.4" x14ac:dyDescent="0.3"/>
  <cols>
    <col min="1" max="1" width="11" customWidth="1"/>
    <col min="2" max="2" width="11.88671875" customWidth="1"/>
    <col min="3" max="3" width="17" customWidth="1"/>
    <col min="4" max="4" width="1.6640625" customWidth="1"/>
    <col min="5" max="5" width="11" customWidth="1"/>
    <col min="6" max="6" width="11.88671875" customWidth="1"/>
    <col min="7" max="7" width="17" customWidth="1"/>
    <col min="8" max="8" width="3.21875" customWidth="1"/>
    <col min="9" max="9" width="11" customWidth="1"/>
    <col min="10" max="10" width="11.88671875" customWidth="1"/>
    <col min="11" max="11" width="17" customWidth="1"/>
    <col min="12" max="12" width="2" customWidth="1"/>
    <col min="13" max="13" width="11" customWidth="1"/>
    <col min="14" max="14" width="11.88671875" customWidth="1"/>
    <col min="15" max="15" width="17" customWidth="1"/>
  </cols>
  <sheetData>
    <row r="1" spans="1:15" ht="18" x14ac:dyDescent="0.3">
      <c r="A1" s="72" t="s">
        <v>9</v>
      </c>
      <c r="B1" s="72"/>
      <c r="C1" s="72"/>
      <c r="D1" s="72"/>
      <c r="E1" s="72"/>
      <c r="F1" s="72"/>
      <c r="G1" s="72"/>
      <c r="I1" s="72" t="s">
        <v>10</v>
      </c>
      <c r="J1" s="72"/>
      <c r="K1" s="72"/>
      <c r="L1" s="72"/>
      <c r="M1" s="72"/>
      <c r="N1" s="72"/>
      <c r="O1" s="72"/>
    </row>
    <row r="2" spans="1:15" ht="18" x14ac:dyDescent="0.35">
      <c r="A2" s="4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4" t="s">
        <v>12</v>
      </c>
      <c r="H2" s="2"/>
      <c r="I2" s="4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4" t="s">
        <v>12</v>
      </c>
    </row>
    <row r="3" spans="1:15" ht="15.6" customHeight="1" x14ac:dyDescent="0.3">
      <c r="A3" s="72" t="s">
        <v>4</v>
      </c>
      <c r="B3" s="1">
        <v>1</v>
      </c>
      <c r="C3" s="3">
        <v>2565</v>
      </c>
      <c r="D3" s="6"/>
      <c r="E3" s="69" t="s">
        <v>6</v>
      </c>
      <c r="F3" s="1">
        <v>3</v>
      </c>
      <c r="G3" s="3">
        <v>2441</v>
      </c>
      <c r="I3" s="69" t="s">
        <v>4</v>
      </c>
      <c r="J3" s="1">
        <v>1</v>
      </c>
      <c r="K3" s="29">
        <v>2393</v>
      </c>
      <c r="L3" s="6"/>
      <c r="M3" s="69" t="s">
        <v>6</v>
      </c>
      <c r="N3" s="1">
        <v>3</v>
      </c>
      <c r="O3" s="3">
        <v>2438</v>
      </c>
    </row>
    <row r="4" spans="1:15" ht="15.6" customHeight="1" x14ac:dyDescent="0.3">
      <c r="A4" s="72"/>
      <c r="B4" s="1">
        <v>5</v>
      </c>
      <c r="C4" s="3">
        <v>2532</v>
      </c>
      <c r="D4" s="6"/>
      <c r="E4" s="70"/>
      <c r="F4" s="1">
        <v>7</v>
      </c>
      <c r="G4" s="3">
        <v>2436</v>
      </c>
      <c r="I4" s="70"/>
      <c r="J4" s="1">
        <v>5</v>
      </c>
      <c r="K4" s="3">
        <v>2550</v>
      </c>
      <c r="L4" s="6"/>
      <c r="M4" s="70"/>
      <c r="N4" s="1">
        <v>7</v>
      </c>
      <c r="O4" s="3">
        <v>2439</v>
      </c>
    </row>
    <row r="5" spans="1:15" ht="15.6" customHeight="1" x14ac:dyDescent="0.3">
      <c r="A5" s="72"/>
      <c r="B5" s="1">
        <v>9</v>
      </c>
      <c r="C5" s="3">
        <v>2566</v>
      </c>
      <c r="D5" s="6"/>
      <c r="E5" s="70"/>
      <c r="F5" s="1">
        <v>11</v>
      </c>
      <c r="G5" s="3">
        <v>2441</v>
      </c>
      <c r="I5" s="70"/>
      <c r="J5" s="1">
        <v>9</v>
      </c>
      <c r="K5" s="3">
        <v>2599</v>
      </c>
      <c r="L5" s="6"/>
      <c r="M5" s="70"/>
      <c r="N5" s="1">
        <v>11</v>
      </c>
      <c r="O5" s="3">
        <v>2460</v>
      </c>
    </row>
    <row r="6" spans="1:15" ht="15.6" customHeight="1" x14ac:dyDescent="0.3">
      <c r="A6" s="72"/>
      <c r="B6" s="1">
        <v>13</v>
      </c>
      <c r="C6" s="3">
        <v>2586</v>
      </c>
      <c r="D6" s="6"/>
      <c r="E6" s="70"/>
      <c r="F6" s="1">
        <v>15</v>
      </c>
      <c r="G6" s="3">
        <v>2438</v>
      </c>
      <c r="I6" s="70"/>
      <c r="J6" s="1">
        <v>13</v>
      </c>
      <c r="K6" s="3">
        <v>2583</v>
      </c>
      <c r="L6" s="6"/>
      <c r="M6" s="70"/>
      <c r="N6" s="1">
        <v>15</v>
      </c>
      <c r="O6" s="3">
        <v>2415</v>
      </c>
    </row>
    <row r="7" spans="1:15" ht="15.6" customHeight="1" x14ac:dyDescent="0.3">
      <c r="A7" s="72"/>
      <c r="B7" s="1">
        <v>17</v>
      </c>
      <c r="C7" s="3">
        <v>2613</v>
      </c>
      <c r="D7" s="6"/>
      <c r="E7" s="70"/>
      <c r="F7" s="1">
        <v>19</v>
      </c>
      <c r="G7" s="3">
        <v>2425</v>
      </c>
      <c r="I7" s="70"/>
      <c r="J7" s="1">
        <v>17</v>
      </c>
      <c r="K7" s="3">
        <v>2604</v>
      </c>
      <c r="L7" s="6"/>
      <c r="M7" s="70"/>
      <c r="N7" s="1">
        <v>19</v>
      </c>
      <c r="O7" s="3">
        <v>2419</v>
      </c>
    </row>
    <row r="8" spans="1:15" ht="15.6" customHeight="1" x14ac:dyDescent="0.3">
      <c r="A8" s="72"/>
      <c r="B8" s="1">
        <v>21</v>
      </c>
      <c r="C8" s="3">
        <v>2621</v>
      </c>
      <c r="D8" s="6"/>
      <c r="E8" s="70"/>
      <c r="F8" s="1">
        <v>23</v>
      </c>
      <c r="G8" s="3">
        <v>2429</v>
      </c>
      <c r="I8" s="70"/>
      <c r="J8" s="1">
        <v>21</v>
      </c>
      <c r="K8" s="3">
        <v>2566</v>
      </c>
      <c r="L8" s="6"/>
      <c r="M8" s="70"/>
      <c r="N8" s="1">
        <v>23</v>
      </c>
      <c r="O8" s="3">
        <v>2446</v>
      </c>
    </row>
    <row r="9" spans="1:15" ht="15.6" customHeight="1" x14ac:dyDescent="0.3">
      <c r="A9" s="72"/>
      <c r="B9" s="1">
        <v>25</v>
      </c>
      <c r="C9" s="3">
        <v>2608</v>
      </c>
      <c r="D9" s="6"/>
      <c r="E9" s="70"/>
      <c r="F9" s="1">
        <v>27</v>
      </c>
      <c r="G9" s="3">
        <v>2410</v>
      </c>
      <c r="I9" s="70"/>
      <c r="J9" s="1">
        <v>25</v>
      </c>
      <c r="K9" s="3">
        <v>2582</v>
      </c>
      <c r="L9" s="6"/>
      <c r="M9" s="70"/>
      <c r="N9" s="1">
        <v>27</v>
      </c>
      <c r="O9" s="3">
        <v>2438</v>
      </c>
    </row>
    <row r="10" spans="1:15" ht="15.6" customHeight="1" x14ac:dyDescent="0.3">
      <c r="A10" s="72"/>
      <c r="B10" s="1">
        <v>29</v>
      </c>
      <c r="C10" s="3">
        <v>2631</v>
      </c>
      <c r="D10" s="6"/>
      <c r="E10" s="70"/>
      <c r="F10" s="1">
        <v>31</v>
      </c>
      <c r="G10" s="3">
        <v>2462</v>
      </c>
      <c r="I10" s="70"/>
      <c r="J10" s="1">
        <v>29</v>
      </c>
      <c r="K10" s="3">
        <v>2558</v>
      </c>
      <c r="L10" s="6"/>
      <c r="M10" s="70"/>
      <c r="N10" s="1">
        <v>31</v>
      </c>
      <c r="O10" s="3">
        <v>2394</v>
      </c>
    </row>
    <row r="11" spans="1:15" ht="15.6" customHeight="1" x14ac:dyDescent="0.3">
      <c r="A11" s="72"/>
      <c r="B11" s="1">
        <v>33</v>
      </c>
      <c r="C11" s="3">
        <v>2564</v>
      </c>
      <c r="D11" s="6"/>
      <c r="E11" s="70"/>
      <c r="F11" s="1">
        <v>35</v>
      </c>
      <c r="G11" s="3">
        <v>2443</v>
      </c>
      <c r="I11" s="70"/>
      <c r="J11" s="1">
        <v>33</v>
      </c>
      <c r="K11" s="3">
        <v>2561</v>
      </c>
      <c r="L11" s="6"/>
      <c r="M11" s="70"/>
      <c r="N11" s="1">
        <v>35</v>
      </c>
      <c r="O11" s="3">
        <v>2423</v>
      </c>
    </row>
    <row r="12" spans="1:15" ht="15.6" customHeight="1" x14ac:dyDescent="0.3">
      <c r="A12" s="72"/>
      <c r="B12" s="1">
        <v>37</v>
      </c>
      <c r="C12" s="3">
        <v>2571</v>
      </c>
      <c r="D12" s="6"/>
      <c r="E12" s="70"/>
      <c r="F12" s="1">
        <v>39</v>
      </c>
      <c r="G12" s="3">
        <v>2450</v>
      </c>
      <c r="I12" s="70"/>
      <c r="J12" s="1">
        <v>37</v>
      </c>
      <c r="K12" s="3">
        <v>2620</v>
      </c>
      <c r="L12" s="6"/>
      <c r="M12" s="70"/>
      <c r="N12" s="1">
        <v>39</v>
      </c>
      <c r="O12" s="3">
        <v>2424</v>
      </c>
    </row>
    <row r="13" spans="1:15" ht="15.6" customHeight="1" x14ac:dyDescent="0.3">
      <c r="A13" s="72"/>
      <c r="B13" s="1">
        <v>41</v>
      </c>
      <c r="C13" s="3">
        <v>2586</v>
      </c>
      <c r="D13" s="6"/>
      <c r="E13" s="70"/>
      <c r="F13" s="1">
        <v>43</v>
      </c>
      <c r="G13" s="3">
        <v>2406</v>
      </c>
      <c r="I13" s="71"/>
      <c r="J13" s="1">
        <v>41</v>
      </c>
      <c r="K13" s="3">
        <v>2599</v>
      </c>
      <c r="L13" s="6"/>
      <c r="M13" s="71"/>
      <c r="N13" s="1">
        <v>43</v>
      </c>
      <c r="O13" s="3">
        <v>2421</v>
      </c>
    </row>
    <row r="14" spans="1:15" ht="15.6" customHeight="1" x14ac:dyDescent="0.3">
      <c r="A14" s="72"/>
      <c r="B14" s="1">
        <v>45</v>
      </c>
      <c r="C14" s="3">
        <v>2601</v>
      </c>
      <c r="D14" s="6"/>
      <c r="E14" s="70"/>
      <c r="F14" s="1">
        <v>47</v>
      </c>
      <c r="G14" s="3">
        <v>2472</v>
      </c>
      <c r="I14" s="69" t="s">
        <v>5</v>
      </c>
      <c r="J14" s="1">
        <v>2</v>
      </c>
      <c r="K14" s="3">
        <v>2368</v>
      </c>
      <c r="L14" s="6"/>
      <c r="M14" s="69" t="s">
        <v>7</v>
      </c>
      <c r="N14" s="1">
        <v>4</v>
      </c>
      <c r="O14" s="3">
        <v>2753</v>
      </c>
    </row>
    <row r="15" spans="1:15" ht="15.6" customHeight="1" x14ac:dyDescent="0.3">
      <c r="A15" s="72"/>
      <c r="B15" s="1">
        <v>49</v>
      </c>
      <c r="C15" s="3">
        <v>2563</v>
      </c>
      <c r="D15" s="6"/>
      <c r="E15" s="70"/>
      <c r="F15" s="1">
        <v>51</v>
      </c>
      <c r="G15" s="3">
        <v>2424</v>
      </c>
      <c r="I15" s="70"/>
      <c r="J15" s="1">
        <v>6</v>
      </c>
      <c r="K15" s="3">
        <v>2382</v>
      </c>
      <c r="L15" s="6"/>
      <c r="M15" s="70"/>
      <c r="N15" s="1">
        <v>8</v>
      </c>
      <c r="O15" s="3">
        <v>2688</v>
      </c>
    </row>
    <row r="16" spans="1:15" ht="15.6" customHeight="1" x14ac:dyDescent="0.3">
      <c r="A16" s="72"/>
      <c r="B16" s="1">
        <v>53</v>
      </c>
      <c r="C16" s="3">
        <v>2613</v>
      </c>
      <c r="D16" s="6"/>
      <c r="E16" s="70"/>
      <c r="F16" s="1">
        <v>55</v>
      </c>
      <c r="G16" s="3">
        <v>2469</v>
      </c>
      <c r="I16" s="70"/>
      <c r="J16" s="1">
        <v>10</v>
      </c>
      <c r="K16" s="3">
        <v>2389</v>
      </c>
      <c r="L16" s="6"/>
      <c r="M16" s="70"/>
      <c r="N16" s="1">
        <v>12</v>
      </c>
      <c r="O16" s="3">
        <v>2773</v>
      </c>
    </row>
    <row r="17" spans="1:15" ht="15.6" customHeight="1" x14ac:dyDescent="0.3">
      <c r="A17" s="72"/>
      <c r="B17" s="1">
        <v>57</v>
      </c>
      <c r="C17" s="3">
        <v>2624</v>
      </c>
      <c r="D17" s="6"/>
      <c r="E17" s="70"/>
      <c r="F17" s="1">
        <v>59</v>
      </c>
      <c r="G17" s="3">
        <v>2413</v>
      </c>
      <c r="I17" s="70"/>
      <c r="J17" s="1">
        <v>14</v>
      </c>
      <c r="K17" s="3">
        <v>2411</v>
      </c>
      <c r="L17" s="6"/>
      <c r="M17" s="70"/>
      <c r="N17" s="1">
        <v>16</v>
      </c>
      <c r="O17" s="3">
        <v>2741</v>
      </c>
    </row>
    <row r="18" spans="1:15" ht="15.6" customHeight="1" x14ac:dyDescent="0.3">
      <c r="A18" s="72"/>
      <c r="B18" s="1">
        <v>61</v>
      </c>
      <c r="C18" s="3">
        <v>2549</v>
      </c>
      <c r="D18" s="6"/>
      <c r="E18" s="71"/>
      <c r="F18" s="1">
        <v>63</v>
      </c>
      <c r="G18" s="3">
        <v>2440</v>
      </c>
      <c r="I18" s="70"/>
      <c r="J18" s="1">
        <v>18</v>
      </c>
      <c r="K18" s="3">
        <v>2406</v>
      </c>
      <c r="L18" s="6"/>
      <c r="M18" s="70"/>
      <c r="N18" s="1">
        <v>20</v>
      </c>
      <c r="O18" s="3">
        <v>2692</v>
      </c>
    </row>
    <row r="19" spans="1:15" ht="15.6" customHeight="1" x14ac:dyDescent="0.3">
      <c r="A19" s="72" t="s">
        <v>5</v>
      </c>
      <c r="B19" s="1">
        <v>2</v>
      </c>
      <c r="C19" s="3">
        <v>2438</v>
      </c>
      <c r="D19" s="6"/>
      <c r="E19" s="69" t="s">
        <v>7</v>
      </c>
      <c r="F19" s="1">
        <v>4</v>
      </c>
      <c r="G19" s="3">
        <v>2779</v>
      </c>
      <c r="I19" s="70"/>
      <c r="J19" s="1">
        <v>22</v>
      </c>
      <c r="K19" s="3">
        <v>2412</v>
      </c>
      <c r="L19" s="6"/>
      <c r="M19" s="70"/>
      <c r="N19" s="1">
        <v>24</v>
      </c>
      <c r="O19" s="3">
        <v>2740</v>
      </c>
    </row>
    <row r="20" spans="1:15" ht="15.6" customHeight="1" x14ac:dyDescent="0.3">
      <c r="A20" s="72"/>
      <c r="B20" s="1">
        <v>6</v>
      </c>
      <c r="C20" s="3">
        <v>2411</v>
      </c>
      <c r="D20" s="6"/>
      <c r="E20" s="70"/>
      <c r="F20" s="1">
        <v>8</v>
      </c>
      <c r="G20" s="3">
        <v>2681</v>
      </c>
      <c r="I20" s="70"/>
      <c r="J20" s="1">
        <v>26</v>
      </c>
      <c r="K20" s="3">
        <v>2386</v>
      </c>
      <c r="L20" s="6"/>
      <c r="M20" s="70"/>
      <c r="N20" s="1">
        <v>28</v>
      </c>
      <c r="O20" s="3">
        <v>2737</v>
      </c>
    </row>
    <row r="21" spans="1:15" ht="15.6" customHeight="1" x14ac:dyDescent="0.3">
      <c r="A21" s="72"/>
      <c r="B21" s="1">
        <v>10</v>
      </c>
      <c r="C21" s="3">
        <v>2384</v>
      </c>
      <c r="D21" s="6"/>
      <c r="E21" s="70"/>
      <c r="F21" s="1">
        <v>12</v>
      </c>
      <c r="G21" s="3">
        <v>2667</v>
      </c>
      <c r="I21" s="70"/>
      <c r="J21" s="1">
        <v>30</v>
      </c>
      <c r="K21" s="3">
        <v>2390</v>
      </c>
      <c r="L21" s="6"/>
      <c r="M21" s="70"/>
      <c r="N21" s="1">
        <v>32</v>
      </c>
      <c r="O21" s="3">
        <v>2676</v>
      </c>
    </row>
    <row r="22" spans="1:15" ht="15.6" customHeight="1" x14ac:dyDescent="0.3">
      <c r="A22" s="72"/>
      <c r="B22" s="1">
        <v>14</v>
      </c>
      <c r="C22" s="3">
        <v>2422</v>
      </c>
      <c r="D22" s="6"/>
      <c r="E22" s="70"/>
      <c r="F22" s="1">
        <v>16</v>
      </c>
      <c r="G22" s="3">
        <v>2785</v>
      </c>
      <c r="I22" s="70"/>
      <c r="J22" s="1">
        <v>34</v>
      </c>
      <c r="K22" s="3">
        <v>2429</v>
      </c>
      <c r="L22" s="6"/>
      <c r="M22" s="70"/>
      <c r="N22" s="1">
        <v>36</v>
      </c>
      <c r="O22" s="3">
        <v>2725</v>
      </c>
    </row>
    <row r="23" spans="1:15" ht="15.6" customHeight="1" x14ac:dyDescent="0.3">
      <c r="A23" s="72"/>
      <c r="B23" s="1">
        <v>18</v>
      </c>
      <c r="C23" s="3">
        <v>2398</v>
      </c>
      <c r="D23" s="6"/>
      <c r="E23" s="70"/>
      <c r="F23" s="1">
        <v>20</v>
      </c>
      <c r="G23" s="3">
        <v>2668</v>
      </c>
      <c r="I23" s="70"/>
      <c r="J23" s="1">
        <v>38</v>
      </c>
      <c r="K23" s="3">
        <v>2399</v>
      </c>
      <c r="L23" s="6"/>
      <c r="M23" s="70"/>
      <c r="N23" s="1">
        <v>40</v>
      </c>
      <c r="O23" s="3">
        <v>2719</v>
      </c>
    </row>
    <row r="24" spans="1:15" ht="15.6" customHeight="1" x14ac:dyDescent="0.3">
      <c r="A24" s="72"/>
      <c r="B24" s="1">
        <v>22</v>
      </c>
      <c r="C24" s="3">
        <v>2421</v>
      </c>
      <c r="D24" s="6"/>
      <c r="E24" s="70"/>
      <c r="F24" s="1">
        <v>24</v>
      </c>
      <c r="G24" s="3">
        <v>2711</v>
      </c>
      <c r="I24" s="71"/>
      <c r="J24" s="1">
        <v>42</v>
      </c>
      <c r="K24" s="3">
        <v>2392</v>
      </c>
      <c r="L24" s="7"/>
      <c r="M24" s="71"/>
      <c r="N24" s="1">
        <v>44</v>
      </c>
      <c r="O24" s="3">
        <v>2672</v>
      </c>
    </row>
    <row r="25" spans="1:15" ht="15.6" customHeight="1" x14ac:dyDescent="0.3">
      <c r="A25" s="72"/>
      <c r="B25" s="1">
        <v>26</v>
      </c>
      <c r="C25" s="3">
        <v>2414</v>
      </c>
      <c r="D25" s="6"/>
      <c r="E25" s="70"/>
      <c r="F25" s="1">
        <v>28</v>
      </c>
      <c r="G25" s="3">
        <v>2794</v>
      </c>
    </row>
    <row r="26" spans="1:15" ht="15.6" customHeight="1" x14ac:dyDescent="0.3">
      <c r="A26" s="72"/>
      <c r="B26" s="1">
        <v>30</v>
      </c>
      <c r="C26" s="3">
        <v>2425</v>
      </c>
      <c r="D26" s="6"/>
      <c r="E26" s="70"/>
      <c r="F26" s="1">
        <v>32</v>
      </c>
      <c r="G26" s="3">
        <v>2712</v>
      </c>
    </row>
    <row r="27" spans="1:15" ht="15.6" customHeight="1" x14ac:dyDescent="0.3">
      <c r="A27" s="72"/>
      <c r="B27" s="1">
        <v>34</v>
      </c>
      <c r="C27" s="3">
        <v>2420</v>
      </c>
      <c r="D27" s="6"/>
      <c r="E27" s="70"/>
      <c r="F27" s="1">
        <v>36</v>
      </c>
      <c r="G27" s="3">
        <v>2741</v>
      </c>
    </row>
    <row r="28" spans="1:15" ht="15.6" customHeight="1" x14ac:dyDescent="0.3">
      <c r="A28" s="72"/>
      <c r="B28" s="1">
        <v>38</v>
      </c>
      <c r="C28" s="3">
        <v>2414</v>
      </c>
      <c r="D28" s="6"/>
      <c r="E28" s="70"/>
      <c r="F28" s="1">
        <v>40</v>
      </c>
      <c r="G28" s="3">
        <v>2804</v>
      </c>
    </row>
    <row r="29" spans="1:15" ht="15.6" customHeight="1" x14ac:dyDescent="0.3">
      <c r="A29" s="72"/>
      <c r="B29" s="1">
        <v>42</v>
      </c>
      <c r="C29" s="3">
        <v>2389</v>
      </c>
      <c r="D29" s="6"/>
      <c r="E29" s="70"/>
      <c r="F29" s="1">
        <v>44</v>
      </c>
      <c r="G29" s="3">
        <v>2727</v>
      </c>
    </row>
    <row r="30" spans="1:15" ht="15.6" customHeight="1" x14ac:dyDescent="0.3">
      <c r="A30" s="72"/>
      <c r="B30" s="1">
        <v>46</v>
      </c>
      <c r="C30" s="3">
        <v>2397</v>
      </c>
      <c r="D30" s="6"/>
      <c r="E30" s="70"/>
      <c r="F30" s="1">
        <v>48</v>
      </c>
      <c r="G30" s="3">
        <v>2722</v>
      </c>
    </row>
    <row r="31" spans="1:15" ht="15.6" customHeight="1" x14ac:dyDescent="0.3">
      <c r="A31" s="72"/>
      <c r="B31" s="1">
        <v>50</v>
      </c>
      <c r="C31" s="3">
        <v>2409</v>
      </c>
      <c r="D31" s="6"/>
      <c r="E31" s="70"/>
      <c r="F31" s="1">
        <v>52</v>
      </c>
      <c r="G31" s="3">
        <v>2710</v>
      </c>
    </row>
    <row r="32" spans="1:15" ht="15.6" customHeight="1" x14ac:dyDescent="0.3">
      <c r="A32" s="72"/>
      <c r="B32" s="1">
        <v>54</v>
      </c>
      <c r="C32" s="3">
        <v>2416</v>
      </c>
      <c r="D32" s="6"/>
      <c r="E32" s="70"/>
      <c r="F32" s="1">
        <v>56</v>
      </c>
      <c r="G32" s="3">
        <v>2739</v>
      </c>
    </row>
    <row r="33" spans="1:7" ht="15.6" customHeight="1" x14ac:dyDescent="0.3">
      <c r="A33" s="72"/>
      <c r="B33" s="1">
        <v>58</v>
      </c>
      <c r="C33" s="3">
        <v>2433</v>
      </c>
      <c r="D33" s="6"/>
      <c r="E33" s="70"/>
      <c r="F33" s="1">
        <v>60</v>
      </c>
      <c r="G33" s="3">
        <v>2704</v>
      </c>
    </row>
    <row r="34" spans="1:7" ht="15.6" customHeight="1" x14ac:dyDescent="0.3">
      <c r="A34" s="72"/>
      <c r="B34" s="1">
        <v>62</v>
      </c>
      <c r="C34" s="3">
        <v>2409</v>
      </c>
      <c r="D34" s="7"/>
      <c r="E34" s="71"/>
      <c r="F34" s="1">
        <v>64</v>
      </c>
      <c r="G34" s="3">
        <v>2761</v>
      </c>
    </row>
    <row r="35" spans="1:7" ht="14.4" customHeight="1" x14ac:dyDescent="0.3"/>
    <row r="36" spans="1:7" ht="14.4" customHeight="1" x14ac:dyDescent="0.3"/>
    <row r="37" spans="1:7" ht="14.4" customHeight="1" x14ac:dyDescent="0.3"/>
    <row r="38" spans="1:7" ht="14.4" customHeight="1" x14ac:dyDescent="0.3"/>
    <row r="39" spans="1:7" ht="14.4" customHeight="1" x14ac:dyDescent="0.3"/>
    <row r="40" spans="1:7" ht="14.4" customHeight="1" x14ac:dyDescent="0.3"/>
    <row r="41" spans="1:7" ht="14.4" customHeight="1" x14ac:dyDescent="0.3"/>
    <row r="42" spans="1:7" ht="14.4" customHeight="1" x14ac:dyDescent="0.3"/>
    <row r="43" spans="1:7" ht="14.4" customHeight="1" x14ac:dyDescent="0.3"/>
    <row r="44" spans="1:7" ht="14.4" customHeight="1" x14ac:dyDescent="0.3"/>
    <row r="45" spans="1:7" ht="14.4" customHeight="1" x14ac:dyDescent="0.3"/>
    <row r="46" spans="1:7" ht="14.4" customHeight="1" x14ac:dyDescent="0.3"/>
  </sheetData>
  <sortState xmlns:xlrd2="http://schemas.microsoft.com/office/spreadsheetml/2017/richdata2" ref="A3:C34">
    <sortCondition ref="A2:A34"/>
  </sortState>
  <mergeCells count="10">
    <mergeCell ref="M3:M13"/>
    <mergeCell ref="M14:M24"/>
    <mergeCell ref="I1:O1"/>
    <mergeCell ref="A1:G1"/>
    <mergeCell ref="E3:E18"/>
    <mergeCell ref="E19:E34"/>
    <mergeCell ref="A3:A18"/>
    <mergeCell ref="A19:A34"/>
    <mergeCell ref="I3:I13"/>
    <mergeCell ref="I14:I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23F4-74B3-4E7D-8BAC-552A17169E6B}">
  <dimension ref="A1:AC34"/>
  <sheetViews>
    <sheetView tabSelected="1" zoomScale="80" zoomScaleNormal="80" workbookViewId="0">
      <selection activeCell="R28" sqref="R28"/>
    </sheetView>
  </sheetViews>
  <sheetFormatPr defaultRowHeight="14.4" x14ac:dyDescent="0.3"/>
  <cols>
    <col min="1" max="1" width="8.109375" bestFit="1" customWidth="1"/>
    <col min="2" max="2" width="7.5546875" bestFit="1" customWidth="1"/>
    <col min="3" max="3" width="15.109375" bestFit="1" customWidth="1"/>
    <col min="5" max="5" width="8.109375" bestFit="1" customWidth="1"/>
    <col min="6" max="6" width="7.5546875" bestFit="1" customWidth="1"/>
    <col min="7" max="7" width="15.109375" bestFit="1" customWidth="1"/>
    <col min="9" max="9" width="8.109375" bestFit="1" customWidth="1"/>
    <col min="10" max="10" width="7.5546875" bestFit="1" customWidth="1"/>
    <col min="11" max="11" width="15.109375" bestFit="1" customWidth="1"/>
    <col min="13" max="13" width="8.109375" bestFit="1" customWidth="1"/>
    <col min="14" max="14" width="7.5546875" bestFit="1" customWidth="1"/>
    <col min="15" max="15" width="15.109375" bestFit="1" customWidth="1"/>
    <col min="17" max="20" width="12.21875" customWidth="1"/>
    <col min="21" max="21" width="10.21875" customWidth="1"/>
    <col min="23" max="23" width="9.6640625" customWidth="1"/>
    <col min="24" max="24" width="14.88671875" customWidth="1"/>
    <col min="25" max="25" width="12.33203125" customWidth="1"/>
    <col min="27" max="27" width="8.44140625" bestFit="1" customWidth="1"/>
    <col min="28" max="28" width="13.33203125" bestFit="1" customWidth="1"/>
    <col min="29" max="29" width="9.44140625" bestFit="1" customWidth="1"/>
  </cols>
  <sheetData>
    <row r="1" spans="1:29" ht="18.600000000000001" thickBot="1" x14ac:dyDescent="0.4">
      <c r="A1" s="81" t="s">
        <v>9</v>
      </c>
      <c r="B1" s="82"/>
      <c r="C1" s="82"/>
      <c r="D1" s="82"/>
      <c r="E1" s="82"/>
      <c r="F1" s="82"/>
      <c r="G1" s="83"/>
      <c r="I1" s="81" t="s">
        <v>10</v>
      </c>
      <c r="J1" s="82"/>
      <c r="K1" s="82"/>
      <c r="L1" s="82"/>
      <c r="M1" s="82"/>
      <c r="N1" s="82"/>
      <c r="O1" s="83"/>
      <c r="Q1" s="17" t="s">
        <v>13</v>
      </c>
      <c r="R1" s="18" t="s">
        <v>8</v>
      </c>
      <c r="S1" s="19" t="s">
        <v>15</v>
      </c>
      <c r="T1" s="19" t="s">
        <v>16</v>
      </c>
      <c r="U1" s="20" t="s">
        <v>14</v>
      </c>
      <c r="W1" s="73" t="s">
        <v>20</v>
      </c>
      <c r="X1" s="74"/>
      <c r="Y1" s="75"/>
      <c r="AA1" s="73" t="s">
        <v>21</v>
      </c>
      <c r="AB1" s="74"/>
      <c r="AC1" s="75"/>
    </row>
    <row r="2" spans="1:29" ht="18" x14ac:dyDescent="0.35">
      <c r="A2" s="32" t="s">
        <v>8</v>
      </c>
      <c r="B2" s="4" t="s">
        <v>11</v>
      </c>
      <c r="C2" s="4" t="s">
        <v>12</v>
      </c>
      <c r="D2" s="8"/>
      <c r="E2" s="4" t="s">
        <v>8</v>
      </c>
      <c r="F2" s="4" t="s">
        <v>11</v>
      </c>
      <c r="G2" s="33" t="s">
        <v>12</v>
      </c>
      <c r="H2" s="2"/>
      <c r="I2" s="32" t="s">
        <v>8</v>
      </c>
      <c r="J2" s="4" t="s">
        <v>11</v>
      </c>
      <c r="K2" s="4" t="s">
        <v>12</v>
      </c>
      <c r="L2" s="5"/>
      <c r="M2" s="4" t="s">
        <v>8</v>
      </c>
      <c r="N2" s="4" t="s">
        <v>11</v>
      </c>
      <c r="O2" s="33" t="s">
        <v>12</v>
      </c>
      <c r="Q2" s="76">
        <v>1</v>
      </c>
      <c r="R2" s="21" t="s">
        <v>4</v>
      </c>
      <c r="S2" s="22">
        <f>AVERAGE($C$3:$C$18)</f>
        <v>2587.0625</v>
      </c>
      <c r="T2" s="23">
        <f>_xlfn.STDEV.S($C$3:$C$18)</f>
        <v>29.672588360303184</v>
      </c>
      <c r="U2" s="24">
        <f>COUNT($C$3:$C$18)</f>
        <v>16</v>
      </c>
      <c r="W2" s="39" t="s">
        <v>8</v>
      </c>
      <c r="X2" s="9" t="s">
        <v>18</v>
      </c>
      <c r="Y2" s="40" t="s">
        <v>19</v>
      </c>
      <c r="AA2" s="39"/>
      <c r="AB2" s="9"/>
      <c r="AC2" s="40"/>
    </row>
    <row r="3" spans="1:29" ht="18" x14ac:dyDescent="0.35">
      <c r="A3" s="84" t="s">
        <v>4</v>
      </c>
      <c r="B3" s="1">
        <v>1</v>
      </c>
      <c r="C3" s="3">
        <v>2565</v>
      </c>
      <c r="D3" s="6"/>
      <c r="E3" s="69" t="s">
        <v>6</v>
      </c>
      <c r="F3" s="1">
        <v>3</v>
      </c>
      <c r="G3" s="34">
        <v>2441</v>
      </c>
      <c r="I3" s="85" t="s">
        <v>4</v>
      </c>
      <c r="J3" s="1">
        <v>1</v>
      </c>
      <c r="K3" s="29">
        <v>2393</v>
      </c>
      <c r="L3" s="6"/>
      <c r="M3" s="69" t="s">
        <v>6</v>
      </c>
      <c r="N3" s="1">
        <v>3</v>
      </c>
      <c r="O3" s="34">
        <v>2438</v>
      </c>
      <c r="Q3" s="77"/>
      <c r="R3" s="10" t="s">
        <v>5</v>
      </c>
      <c r="S3" s="11">
        <f>AVERAGE($C$19:$C$34)</f>
        <v>2412.5</v>
      </c>
      <c r="T3" s="12">
        <f>_xlfn.STDEV.S($C$19:$C$34)</f>
        <v>14.841383583300672</v>
      </c>
      <c r="U3" s="13">
        <f>COUNT($C$19:$C$34)</f>
        <v>16</v>
      </c>
      <c r="W3" s="41" t="s">
        <v>4</v>
      </c>
      <c r="X3" s="31">
        <v>0.96</v>
      </c>
      <c r="Y3" s="42">
        <v>0.39100000000000001</v>
      </c>
      <c r="AA3" s="41"/>
      <c r="AB3" s="31"/>
      <c r="AC3" s="42"/>
    </row>
    <row r="4" spans="1:29" ht="18" x14ac:dyDescent="0.35">
      <c r="A4" s="84"/>
      <c r="B4" s="1">
        <v>5</v>
      </c>
      <c r="C4" s="3">
        <v>2532</v>
      </c>
      <c r="D4" s="6"/>
      <c r="E4" s="70"/>
      <c r="F4" s="1">
        <v>7</v>
      </c>
      <c r="G4" s="34">
        <v>2436</v>
      </c>
      <c r="I4" s="77"/>
      <c r="J4" s="1">
        <v>5</v>
      </c>
      <c r="K4" s="3">
        <v>2550</v>
      </c>
      <c r="L4" s="6"/>
      <c r="M4" s="70"/>
      <c r="N4" s="1">
        <v>7</v>
      </c>
      <c r="O4" s="34">
        <v>2439</v>
      </c>
      <c r="Q4" s="77"/>
      <c r="R4" s="10" t="s">
        <v>6</v>
      </c>
      <c r="S4" s="11">
        <f>AVERAGE($G$3:$G$18)</f>
        <v>2437.4375</v>
      </c>
      <c r="T4" s="12">
        <f>_xlfn.STDEV.S($G$3:$G$18)</f>
        <v>19.599213419590765</v>
      </c>
      <c r="U4" s="13">
        <f>COUNT($G$3:$G$18)</f>
        <v>16</v>
      </c>
      <c r="W4" s="41" t="s">
        <v>5</v>
      </c>
      <c r="X4" s="30">
        <v>0.97940000000000005</v>
      </c>
      <c r="Y4" s="42">
        <v>0.84899999999999998</v>
      </c>
      <c r="AA4" s="41"/>
      <c r="AB4" s="30"/>
      <c r="AC4" s="42"/>
    </row>
    <row r="5" spans="1:29" ht="18.600000000000001" thickBot="1" x14ac:dyDescent="0.4">
      <c r="A5" s="84"/>
      <c r="B5" s="1">
        <v>9</v>
      </c>
      <c r="C5" s="3">
        <v>2566</v>
      </c>
      <c r="D5" s="6"/>
      <c r="E5" s="70"/>
      <c r="F5" s="1">
        <v>11</v>
      </c>
      <c r="G5" s="34">
        <v>2441</v>
      </c>
      <c r="I5" s="77"/>
      <c r="J5" s="1">
        <v>9</v>
      </c>
      <c r="K5" s="3">
        <v>2599</v>
      </c>
      <c r="L5" s="6"/>
      <c r="M5" s="70"/>
      <c r="N5" s="1">
        <v>11</v>
      </c>
      <c r="O5" s="34">
        <v>2460</v>
      </c>
      <c r="Q5" s="78"/>
      <c r="R5" s="25" t="s">
        <v>7</v>
      </c>
      <c r="S5" s="14">
        <f>AVERAGE($G$19:$G$34)</f>
        <v>2731.5625</v>
      </c>
      <c r="T5" s="15">
        <f>_xlfn.STDEV.S($G$19:$G$34)</f>
        <v>43.335849285935694</v>
      </c>
      <c r="U5" s="16">
        <f>COUNT($G$19:$G$34)</f>
        <v>16</v>
      </c>
      <c r="W5" s="41" t="s">
        <v>6</v>
      </c>
      <c r="X5" s="30">
        <v>0.97860000000000003</v>
      </c>
      <c r="Y5" s="42">
        <v>0.82899999999999996</v>
      </c>
      <c r="AA5" s="41"/>
      <c r="AB5" s="30"/>
      <c r="AC5" s="42"/>
    </row>
    <row r="6" spans="1:29" ht="18.600000000000001" thickBot="1" x14ac:dyDescent="0.4">
      <c r="A6" s="84"/>
      <c r="B6" s="1">
        <v>13</v>
      </c>
      <c r="C6" s="3">
        <v>2586</v>
      </c>
      <c r="D6" s="6"/>
      <c r="E6" s="70"/>
      <c r="F6" s="1">
        <v>15</v>
      </c>
      <c r="G6" s="34">
        <v>2438</v>
      </c>
      <c r="I6" s="77"/>
      <c r="J6" s="1">
        <v>13</v>
      </c>
      <c r="K6" s="3">
        <v>2583</v>
      </c>
      <c r="L6" s="6"/>
      <c r="M6" s="70"/>
      <c r="N6" s="1">
        <v>15</v>
      </c>
      <c r="O6" s="34">
        <v>2415</v>
      </c>
      <c r="Q6" s="76">
        <v>2</v>
      </c>
      <c r="R6" s="21" t="s">
        <v>4</v>
      </c>
      <c r="S6" s="22">
        <f>AVERAGE($K$4:$K$13)</f>
        <v>2582.1999999999998</v>
      </c>
      <c r="T6" s="23">
        <f>_xlfn.STDEV.S($K$4:$K$13)</f>
        <v>23.102669398433882</v>
      </c>
      <c r="U6" s="24">
        <f>COUNT($K$4:$K$13)</f>
        <v>10</v>
      </c>
      <c r="W6" s="43" t="s">
        <v>7</v>
      </c>
      <c r="X6" s="44">
        <v>0.96430000000000005</v>
      </c>
      <c r="Y6" s="45">
        <v>0.45900000000000002</v>
      </c>
      <c r="AA6" s="43"/>
      <c r="AB6" s="44"/>
      <c r="AC6" s="45"/>
    </row>
    <row r="7" spans="1:29" ht="18" x14ac:dyDescent="0.35">
      <c r="A7" s="84"/>
      <c r="B7" s="1">
        <v>17</v>
      </c>
      <c r="C7" s="3">
        <v>2613</v>
      </c>
      <c r="D7" s="6"/>
      <c r="E7" s="70"/>
      <c r="F7" s="1">
        <v>19</v>
      </c>
      <c r="G7" s="34">
        <v>2425</v>
      </c>
      <c r="I7" s="77"/>
      <c r="J7" s="1">
        <v>17</v>
      </c>
      <c r="K7" s="3">
        <v>2604</v>
      </c>
      <c r="L7" s="6"/>
      <c r="M7" s="70"/>
      <c r="N7" s="1">
        <v>19</v>
      </c>
      <c r="O7" s="34">
        <v>2419</v>
      </c>
      <c r="Q7" s="77"/>
      <c r="R7" s="10" t="s">
        <v>5</v>
      </c>
      <c r="S7" s="11">
        <f>AVERAGE($K$14:$K$24)</f>
        <v>2396.7272727272725</v>
      </c>
      <c r="T7" s="12">
        <f>_xlfn.STDEV.S($K$14:$K$24)</f>
        <v>16.894323952682505</v>
      </c>
      <c r="U7" s="13">
        <f>COUNT($K$14:$K$24)</f>
        <v>11</v>
      </c>
    </row>
    <row r="8" spans="1:29" ht="18" x14ac:dyDescent="0.35">
      <c r="A8" s="84"/>
      <c r="B8" s="1">
        <v>21</v>
      </c>
      <c r="C8" s="3">
        <v>2621</v>
      </c>
      <c r="D8" s="6"/>
      <c r="E8" s="70"/>
      <c r="F8" s="1">
        <v>23</v>
      </c>
      <c r="G8" s="34">
        <v>2429</v>
      </c>
      <c r="I8" s="77"/>
      <c r="J8" s="1">
        <v>21</v>
      </c>
      <c r="K8" s="3">
        <v>2566</v>
      </c>
      <c r="L8" s="6"/>
      <c r="M8" s="70"/>
      <c r="N8" s="1">
        <v>23</v>
      </c>
      <c r="O8" s="34">
        <v>2446</v>
      </c>
      <c r="Q8" s="77"/>
      <c r="R8" s="10" t="s">
        <v>6</v>
      </c>
      <c r="S8" s="11">
        <f>AVERAGE($O$3:$O$13)</f>
        <v>2428.818181818182</v>
      </c>
      <c r="T8" s="12">
        <f>_xlfn.STDEV.S($O$3:$O$13)</f>
        <v>17.769739344279539</v>
      </c>
      <c r="U8" s="13">
        <f>COUNT($O$3:$O$13)</f>
        <v>11</v>
      </c>
    </row>
    <row r="9" spans="1:29" ht="18.600000000000001" thickBot="1" x14ac:dyDescent="0.4">
      <c r="A9" s="84"/>
      <c r="B9" s="1">
        <v>25</v>
      </c>
      <c r="C9" s="3">
        <v>2608</v>
      </c>
      <c r="D9" s="6"/>
      <c r="E9" s="70"/>
      <c r="F9" s="1">
        <v>27</v>
      </c>
      <c r="G9" s="34">
        <v>2410</v>
      </c>
      <c r="I9" s="77"/>
      <c r="J9" s="1">
        <v>25</v>
      </c>
      <c r="K9" s="3">
        <v>2582</v>
      </c>
      <c r="L9" s="6"/>
      <c r="M9" s="70"/>
      <c r="N9" s="1">
        <v>27</v>
      </c>
      <c r="O9" s="34">
        <v>2438</v>
      </c>
      <c r="Q9" s="78"/>
      <c r="R9" s="25" t="s">
        <v>7</v>
      </c>
      <c r="S9" s="14">
        <f>AVERAGE($O$14:$O$24)</f>
        <v>2719.6363636363635</v>
      </c>
      <c r="T9" s="15">
        <f>_xlfn.STDEV.S($O$14:$O$24)</f>
        <v>33.317481079075371</v>
      </c>
      <c r="U9" s="16">
        <f>COUNT($O$14:$O$24)</f>
        <v>11</v>
      </c>
    </row>
    <row r="10" spans="1:29" ht="18.600000000000001" thickBot="1" x14ac:dyDescent="0.4">
      <c r="A10" s="84"/>
      <c r="B10" s="1">
        <v>29</v>
      </c>
      <c r="C10" s="3">
        <v>2631</v>
      </c>
      <c r="D10" s="6"/>
      <c r="E10" s="70"/>
      <c r="F10" s="1">
        <v>31</v>
      </c>
      <c r="G10" s="34">
        <v>2462</v>
      </c>
      <c r="I10" s="77"/>
      <c r="J10" s="1">
        <v>29</v>
      </c>
      <c r="K10" s="3">
        <v>2558</v>
      </c>
      <c r="L10" s="6"/>
      <c r="M10" s="70"/>
      <c r="N10" s="1">
        <v>31</v>
      </c>
      <c r="O10" s="34">
        <v>2394</v>
      </c>
      <c r="Q10" s="79" t="s">
        <v>17</v>
      </c>
      <c r="R10" s="80"/>
      <c r="S10" s="26">
        <f>AVERAGE(S2:S9)</f>
        <v>2536.9930397727271</v>
      </c>
      <c r="T10" s="27">
        <f>_xlfn.STDEV.S($C$3:$C$34,$G$3:$G$34,$K$3:$K$24,$O$3:$O$24)</f>
        <v>132.47919662702068</v>
      </c>
      <c r="U10" s="28">
        <f>SUM(U2:U9)</f>
        <v>107</v>
      </c>
    </row>
    <row r="11" spans="1:29" x14ac:dyDescent="0.3">
      <c r="A11" s="84"/>
      <c r="B11" s="1">
        <v>33</v>
      </c>
      <c r="C11" s="3">
        <v>2564</v>
      </c>
      <c r="D11" s="6"/>
      <c r="E11" s="70"/>
      <c r="F11" s="1">
        <v>35</v>
      </c>
      <c r="G11" s="34">
        <v>2443</v>
      </c>
      <c r="I11" s="77"/>
      <c r="J11" s="1">
        <v>33</v>
      </c>
      <c r="K11" s="3">
        <v>2561</v>
      </c>
      <c r="L11" s="6"/>
      <c r="M11" s="70"/>
      <c r="N11" s="1">
        <v>35</v>
      </c>
      <c r="O11" s="34">
        <v>2423</v>
      </c>
    </row>
    <row r="12" spans="1:29" ht="15" thickBot="1" x14ac:dyDescent="0.35">
      <c r="A12" s="84"/>
      <c r="B12" s="1">
        <v>37</v>
      </c>
      <c r="C12" s="3">
        <v>2571</v>
      </c>
      <c r="D12" s="6"/>
      <c r="E12" s="70"/>
      <c r="F12" s="1">
        <v>39</v>
      </c>
      <c r="G12" s="34">
        <v>2450</v>
      </c>
      <c r="I12" s="77"/>
      <c r="J12" s="1">
        <v>37</v>
      </c>
      <c r="K12" s="3">
        <v>2620</v>
      </c>
      <c r="L12" s="6"/>
      <c r="M12" s="70"/>
      <c r="N12" s="1">
        <v>39</v>
      </c>
      <c r="O12" s="34">
        <v>2424</v>
      </c>
    </row>
    <row r="13" spans="1:29" ht="18.600000000000001" thickBot="1" x14ac:dyDescent="0.35">
      <c r="A13" s="84"/>
      <c r="B13" s="1">
        <v>41</v>
      </c>
      <c r="C13" s="3">
        <v>2586</v>
      </c>
      <c r="D13" s="6"/>
      <c r="E13" s="70"/>
      <c r="F13" s="1">
        <v>43</v>
      </c>
      <c r="G13" s="34">
        <v>2406</v>
      </c>
      <c r="I13" s="86"/>
      <c r="J13" s="1">
        <v>41</v>
      </c>
      <c r="K13" s="3">
        <v>2599</v>
      </c>
      <c r="L13" s="6"/>
      <c r="M13" s="71"/>
      <c r="N13" s="1">
        <v>43</v>
      </c>
      <c r="O13" s="34">
        <v>2421</v>
      </c>
      <c r="Q13" s="17" t="s">
        <v>8</v>
      </c>
      <c r="R13" s="19" t="s">
        <v>15</v>
      </c>
      <c r="S13" s="19" t="s">
        <v>16</v>
      </c>
      <c r="T13" s="95" t="s">
        <v>40</v>
      </c>
      <c r="U13" s="91" t="s">
        <v>14</v>
      </c>
    </row>
    <row r="14" spans="1:29" ht="18" x14ac:dyDescent="0.35">
      <c r="A14" s="84"/>
      <c r="B14" s="1">
        <v>45</v>
      </c>
      <c r="C14" s="3">
        <v>2601</v>
      </c>
      <c r="D14" s="6"/>
      <c r="E14" s="70"/>
      <c r="F14" s="1">
        <v>47</v>
      </c>
      <c r="G14" s="34">
        <v>2472</v>
      </c>
      <c r="I14" s="85" t="s">
        <v>5</v>
      </c>
      <c r="J14" s="1">
        <v>2</v>
      </c>
      <c r="K14" s="3">
        <v>2368</v>
      </c>
      <c r="L14" s="6"/>
      <c r="M14" s="69" t="s">
        <v>7</v>
      </c>
      <c r="N14" s="1">
        <v>4</v>
      </c>
      <c r="O14" s="34">
        <v>2753</v>
      </c>
      <c r="Q14" s="67" t="s">
        <v>5</v>
      </c>
      <c r="R14" s="22">
        <f>AVERAGE($C$19:$C$34,$K$14:$K$24)</f>
        <v>2406.0740740740739</v>
      </c>
      <c r="S14" s="23">
        <f>_xlfn.STDEV.S($C$19:$C$34,$K$14:$K$24)</f>
        <v>17.298123344024095</v>
      </c>
      <c r="T14" s="96">
        <f>S14^2</f>
        <v>299.22507122507136</v>
      </c>
      <c r="U14" s="92">
        <f>COUNT($C$19:$C$34,$K$14:$K$24)</f>
        <v>27</v>
      </c>
    </row>
    <row r="15" spans="1:29" ht="18" x14ac:dyDescent="0.35">
      <c r="A15" s="84"/>
      <c r="B15" s="1">
        <v>49</v>
      </c>
      <c r="C15" s="3">
        <v>2563</v>
      </c>
      <c r="D15" s="6"/>
      <c r="E15" s="70"/>
      <c r="F15" s="1">
        <v>51</v>
      </c>
      <c r="G15" s="34">
        <v>2424</v>
      </c>
      <c r="I15" s="77"/>
      <c r="J15" s="1">
        <v>6</v>
      </c>
      <c r="K15" s="3">
        <v>2382</v>
      </c>
      <c r="L15" s="6"/>
      <c r="M15" s="70"/>
      <c r="N15" s="1">
        <v>8</v>
      </c>
      <c r="O15" s="34">
        <v>2688</v>
      </c>
      <c r="Q15" s="41" t="s">
        <v>6</v>
      </c>
      <c r="R15" s="11">
        <f>AVERAGE($G$3:$G$18,$O$3:$O$13)</f>
        <v>2433.9259259259261</v>
      </c>
      <c r="S15" s="12">
        <f>_xlfn.STDEV.S($G$3:$G$18,$O$3:$O$13)</f>
        <v>19.018060092622743</v>
      </c>
      <c r="T15" s="97">
        <f t="shared" ref="T15:T17" si="0">S15^2</f>
        <v>361.68660968660981</v>
      </c>
      <c r="U15" s="93">
        <f>COUNT($G$3:$G$18,$O$3:$O$13)</f>
        <v>27</v>
      </c>
    </row>
    <row r="16" spans="1:29" ht="18" x14ac:dyDescent="0.35">
      <c r="A16" s="84"/>
      <c r="B16" s="1">
        <v>53</v>
      </c>
      <c r="C16" s="3">
        <v>2613</v>
      </c>
      <c r="D16" s="6"/>
      <c r="E16" s="70"/>
      <c r="F16" s="1">
        <v>55</v>
      </c>
      <c r="G16" s="34">
        <v>2469</v>
      </c>
      <c r="I16" s="77"/>
      <c r="J16" s="1">
        <v>10</v>
      </c>
      <c r="K16" s="3">
        <v>2389</v>
      </c>
      <c r="L16" s="6"/>
      <c r="M16" s="70"/>
      <c r="N16" s="1">
        <v>12</v>
      </c>
      <c r="O16" s="34">
        <v>2773</v>
      </c>
      <c r="Q16" s="41" t="s">
        <v>4</v>
      </c>
      <c r="R16" s="11">
        <f>AVERAGE($C$3:$C$18,K6:K15)</f>
        <v>2569.8461538461538</v>
      </c>
      <c r="S16" s="12">
        <f>_xlfn.STDEV.S($C$3:$C$18,$K$4:$K$13)</f>
        <v>26.948868964421095</v>
      </c>
      <c r="T16" s="97">
        <f t="shared" si="0"/>
        <v>726.24153846153854</v>
      </c>
      <c r="U16" s="93">
        <f>COUNT($C$3:$C$18,K6:K15)</f>
        <v>26</v>
      </c>
    </row>
    <row r="17" spans="1:21" ht="18.600000000000001" thickBot="1" x14ac:dyDescent="0.4">
      <c r="A17" s="84"/>
      <c r="B17" s="1">
        <v>57</v>
      </c>
      <c r="C17" s="3">
        <v>2624</v>
      </c>
      <c r="D17" s="6"/>
      <c r="E17" s="70"/>
      <c r="F17" s="1">
        <v>59</v>
      </c>
      <c r="G17" s="34">
        <v>2413</v>
      </c>
      <c r="I17" s="77"/>
      <c r="J17" s="1">
        <v>14</v>
      </c>
      <c r="K17" s="3">
        <v>2411</v>
      </c>
      <c r="L17" s="6"/>
      <c r="M17" s="70"/>
      <c r="N17" s="1">
        <v>16</v>
      </c>
      <c r="O17" s="34">
        <v>2741</v>
      </c>
      <c r="Q17" s="43" t="s">
        <v>7</v>
      </c>
      <c r="R17" s="14">
        <f>AVERAGE($G$19:$G$34,$O$14:$O$24)</f>
        <v>2726.7037037037039</v>
      </c>
      <c r="S17" s="15">
        <f>_xlfn.STDEV.S($G$19:$G$34,$O$14:$O$24)</f>
        <v>39.320003535893512</v>
      </c>
      <c r="T17" s="98">
        <f t="shared" si="0"/>
        <v>1546.0626780626783</v>
      </c>
      <c r="U17" s="94">
        <f>COUNT($G$19:$G$34,$O$14:$O$24)</f>
        <v>27</v>
      </c>
    </row>
    <row r="18" spans="1:21" x14ac:dyDescent="0.3">
      <c r="A18" s="84"/>
      <c r="B18" s="1">
        <v>61</v>
      </c>
      <c r="C18" s="3">
        <v>2549</v>
      </c>
      <c r="D18" s="6"/>
      <c r="E18" s="71"/>
      <c r="F18" s="1">
        <v>63</v>
      </c>
      <c r="G18" s="34">
        <v>2440</v>
      </c>
      <c r="I18" s="77"/>
      <c r="J18" s="1">
        <v>18</v>
      </c>
      <c r="K18" s="3">
        <v>2406</v>
      </c>
      <c r="L18" s="6"/>
      <c r="M18" s="70"/>
      <c r="N18" s="1">
        <v>20</v>
      </c>
      <c r="O18" s="34">
        <v>2692</v>
      </c>
    </row>
    <row r="19" spans="1:21" x14ac:dyDescent="0.3">
      <c r="A19" s="84" t="s">
        <v>5</v>
      </c>
      <c r="B19" s="1">
        <v>2</v>
      </c>
      <c r="C19" s="3">
        <v>2438</v>
      </c>
      <c r="D19" s="6"/>
      <c r="E19" s="69" t="s">
        <v>7</v>
      </c>
      <c r="F19" s="1">
        <v>4</v>
      </c>
      <c r="G19" s="34">
        <v>2779</v>
      </c>
      <c r="I19" s="77"/>
      <c r="J19" s="1">
        <v>22</v>
      </c>
      <c r="K19" s="3">
        <v>2412</v>
      </c>
      <c r="L19" s="6"/>
      <c r="M19" s="70"/>
      <c r="N19" s="1">
        <v>24</v>
      </c>
      <c r="O19" s="34">
        <v>2740</v>
      </c>
    </row>
    <row r="20" spans="1:21" x14ac:dyDescent="0.3">
      <c r="A20" s="84"/>
      <c r="B20" s="1">
        <v>6</v>
      </c>
      <c r="C20" s="3">
        <v>2411</v>
      </c>
      <c r="D20" s="6"/>
      <c r="E20" s="70"/>
      <c r="F20" s="1">
        <v>8</v>
      </c>
      <c r="G20" s="34">
        <v>2681</v>
      </c>
      <c r="I20" s="77"/>
      <c r="J20" s="1">
        <v>26</v>
      </c>
      <c r="K20" s="3">
        <v>2386</v>
      </c>
      <c r="L20" s="6"/>
      <c r="M20" s="70"/>
      <c r="N20" s="1">
        <v>28</v>
      </c>
      <c r="O20" s="34">
        <v>2737</v>
      </c>
    </row>
    <row r="21" spans="1:21" x14ac:dyDescent="0.3">
      <c r="A21" s="84"/>
      <c r="B21" s="1">
        <v>10</v>
      </c>
      <c r="C21" s="3">
        <v>2384</v>
      </c>
      <c r="D21" s="6"/>
      <c r="E21" s="70"/>
      <c r="F21" s="1">
        <v>12</v>
      </c>
      <c r="G21" s="34">
        <v>2667</v>
      </c>
      <c r="I21" s="77"/>
      <c r="J21" s="1">
        <v>30</v>
      </c>
      <c r="K21" s="3">
        <v>2390</v>
      </c>
      <c r="L21" s="6"/>
      <c r="M21" s="70"/>
      <c r="N21" s="1">
        <v>32</v>
      </c>
      <c r="O21" s="34">
        <v>2676</v>
      </c>
    </row>
    <row r="22" spans="1:21" x14ac:dyDescent="0.3">
      <c r="A22" s="84"/>
      <c r="B22" s="1">
        <v>14</v>
      </c>
      <c r="C22" s="3">
        <v>2422</v>
      </c>
      <c r="D22" s="6"/>
      <c r="E22" s="70"/>
      <c r="F22" s="1">
        <v>16</v>
      </c>
      <c r="G22" s="34">
        <v>2785</v>
      </c>
      <c r="I22" s="77"/>
      <c r="J22" s="1">
        <v>34</v>
      </c>
      <c r="K22" s="3">
        <v>2429</v>
      </c>
      <c r="L22" s="6"/>
      <c r="M22" s="70"/>
      <c r="N22" s="1">
        <v>36</v>
      </c>
      <c r="O22" s="34">
        <v>2725</v>
      </c>
    </row>
    <row r="23" spans="1:21" x14ac:dyDescent="0.3">
      <c r="A23" s="84"/>
      <c r="B23" s="1">
        <v>18</v>
      </c>
      <c r="C23" s="3">
        <v>2398</v>
      </c>
      <c r="D23" s="6"/>
      <c r="E23" s="70"/>
      <c r="F23" s="1">
        <v>20</v>
      </c>
      <c r="G23" s="34">
        <v>2668</v>
      </c>
      <c r="I23" s="77"/>
      <c r="J23" s="1">
        <v>38</v>
      </c>
      <c r="K23" s="3">
        <v>2399</v>
      </c>
      <c r="L23" s="6"/>
      <c r="M23" s="70"/>
      <c r="N23" s="1">
        <v>40</v>
      </c>
      <c r="O23" s="34">
        <v>2719</v>
      </c>
    </row>
    <row r="24" spans="1:21" ht="15" thickBot="1" x14ac:dyDescent="0.35">
      <c r="A24" s="84"/>
      <c r="B24" s="1">
        <v>22</v>
      </c>
      <c r="C24" s="3">
        <v>2421</v>
      </c>
      <c r="D24" s="6"/>
      <c r="E24" s="70"/>
      <c r="F24" s="1">
        <v>24</v>
      </c>
      <c r="G24" s="34">
        <v>2711</v>
      </c>
      <c r="I24" s="78"/>
      <c r="J24" s="35">
        <v>42</v>
      </c>
      <c r="K24" s="36">
        <v>2392</v>
      </c>
      <c r="L24" s="37"/>
      <c r="M24" s="87"/>
      <c r="N24" s="35">
        <v>44</v>
      </c>
      <c r="O24" s="38">
        <v>2672</v>
      </c>
    </row>
    <row r="25" spans="1:21" x14ac:dyDescent="0.3">
      <c r="A25" s="84"/>
      <c r="B25" s="1">
        <v>26</v>
      </c>
      <c r="C25" s="3">
        <v>2414</v>
      </c>
      <c r="D25" s="6"/>
      <c r="E25" s="70"/>
      <c r="F25" s="1">
        <v>28</v>
      </c>
      <c r="G25" s="34">
        <v>2794</v>
      </c>
    </row>
    <row r="26" spans="1:21" x14ac:dyDescent="0.3">
      <c r="A26" s="84"/>
      <c r="B26" s="1">
        <v>30</v>
      </c>
      <c r="C26" s="3">
        <v>2425</v>
      </c>
      <c r="D26" s="6"/>
      <c r="E26" s="70"/>
      <c r="F26" s="1">
        <v>32</v>
      </c>
      <c r="G26" s="34">
        <v>2712</v>
      </c>
    </row>
    <row r="27" spans="1:21" x14ac:dyDescent="0.3">
      <c r="A27" s="84"/>
      <c r="B27" s="1">
        <v>34</v>
      </c>
      <c r="C27" s="3">
        <v>2420</v>
      </c>
      <c r="D27" s="6"/>
      <c r="E27" s="70"/>
      <c r="F27" s="1">
        <v>36</v>
      </c>
      <c r="G27" s="34">
        <v>2741</v>
      </c>
    </row>
    <row r="28" spans="1:21" x14ac:dyDescent="0.3">
      <c r="A28" s="84"/>
      <c r="B28" s="1">
        <v>38</v>
      </c>
      <c r="C28" s="3">
        <v>2414</v>
      </c>
      <c r="D28" s="6"/>
      <c r="E28" s="70"/>
      <c r="F28" s="1">
        <v>40</v>
      </c>
      <c r="G28" s="34">
        <v>2804</v>
      </c>
    </row>
    <row r="29" spans="1:21" x14ac:dyDescent="0.3">
      <c r="A29" s="84"/>
      <c r="B29" s="1">
        <v>42</v>
      </c>
      <c r="C29" s="3">
        <v>2389</v>
      </c>
      <c r="D29" s="6"/>
      <c r="E29" s="70"/>
      <c r="F29" s="1">
        <v>44</v>
      </c>
      <c r="G29" s="34">
        <v>2727</v>
      </c>
    </row>
    <row r="30" spans="1:21" x14ac:dyDescent="0.3">
      <c r="A30" s="84"/>
      <c r="B30" s="1">
        <v>46</v>
      </c>
      <c r="C30" s="3">
        <v>2397</v>
      </c>
      <c r="D30" s="6"/>
      <c r="E30" s="70"/>
      <c r="F30" s="1">
        <v>48</v>
      </c>
      <c r="G30" s="34">
        <v>2722</v>
      </c>
    </row>
    <row r="31" spans="1:21" x14ac:dyDescent="0.3">
      <c r="A31" s="84"/>
      <c r="B31" s="1">
        <v>50</v>
      </c>
      <c r="C31" s="3">
        <v>2409</v>
      </c>
      <c r="D31" s="6"/>
      <c r="E31" s="70"/>
      <c r="F31" s="1">
        <v>52</v>
      </c>
      <c r="G31" s="34">
        <v>2710</v>
      </c>
    </row>
    <row r="32" spans="1:21" x14ac:dyDescent="0.3">
      <c r="A32" s="84"/>
      <c r="B32" s="1">
        <v>54</v>
      </c>
      <c r="C32" s="3">
        <v>2416</v>
      </c>
      <c r="D32" s="6"/>
      <c r="E32" s="70"/>
      <c r="F32" s="1">
        <v>56</v>
      </c>
      <c r="G32" s="34">
        <v>2739</v>
      </c>
    </row>
    <row r="33" spans="1:7" x14ac:dyDescent="0.3">
      <c r="A33" s="84"/>
      <c r="B33" s="1">
        <v>58</v>
      </c>
      <c r="C33" s="3">
        <v>2433</v>
      </c>
      <c r="D33" s="6"/>
      <c r="E33" s="70"/>
      <c r="F33" s="1">
        <v>60</v>
      </c>
      <c r="G33" s="34">
        <v>2704</v>
      </c>
    </row>
    <row r="34" spans="1:7" ht="15" thickBot="1" x14ac:dyDescent="0.35">
      <c r="A34" s="88"/>
      <c r="B34" s="35">
        <v>62</v>
      </c>
      <c r="C34" s="36">
        <v>2409</v>
      </c>
      <c r="D34" s="37"/>
      <c r="E34" s="87"/>
      <c r="F34" s="35">
        <v>64</v>
      </c>
      <c r="G34" s="38">
        <v>2761</v>
      </c>
    </row>
  </sheetData>
  <sortState xmlns:xlrd2="http://schemas.microsoft.com/office/spreadsheetml/2017/richdata2" ref="Q14:U17">
    <sortCondition ref="S13:S17"/>
  </sortState>
  <mergeCells count="15">
    <mergeCell ref="A1:G1"/>
    <mergeCell ref="I1:O1"/>
    <mergeCell ref="A3:A18"/>
    <mergeCell ref="E3:E18"/>
    <mergeCell ref="I3:I13"/>
    <mergeCell ref="M3:M13"/>
    <mergeCell ref="I14:I24"/>
    <mergeCell ref="M14:M24"/>
    <mergeCell ref="A19:A34"/>
    <mergeCell ref="E19:E34"/>
    <mergeCell ref="W1:Y1"/>
    <mergeCell ref="AA1:AC1"/>
    <mergeCell ref="Q2:Q5"/>
    <mergeCell ref="Q6:Q9"/>
    <mergeCell ref="Q10:R10"/>
  </mergeCells>
  <pageMargins left="0.7" right="0.7" top="0.75" bottom="0.75" header="0.3" footer="0.3"/>
  <pageSetup orientation="portrait" r:id="rId1"/>
  <ignoredErrors>
    <ignoredError sqref="R16 U1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4019-E8E4-4713-BFF6-E1139EDB7524}">
  <dimension ref="B2:N8"/>
  <sheetViews>
    <sheetView workbookViewId="0">
      <selection activeCell="G17" sqref="G17"/>
    </sheetView>
  </sheetViews>
  <sheetFormatPr defaultRowHeight="14.4" x14ac:dyDescent="0.3"/>
  <cols>
    <col min="2" max="2" width="12.44140625" customWidth="1"/>
    <col min="3" max="4" width="10" bestFit="1" customWidth="1"/>
    <col min="8" max="8" width="14" customWidth="1"/>
    <col min="9" max="9" width="11.5546875" customWidth="1"/>
    <col min="10" max="10" width="11.77734375" customWidth="1"/>
    <col min="11" max="14" width="11.5546875" customWidth="1"/>
  </cols>
  <sheetData>
    <row r="2" spans="2:14" ht="36" customHeight="1" x14ac:dyDescent="0.3">
      <c r="B2" s="89" t="s">
        <v>38</v>
      </c>
      <c r="C2" s="90"/>
      <c r="D2" s="90"/>
      <c r="E2" s="90"/>
    </row>
    <row r="3" spans="2:14" ht="15.6" x14ac:dyDescent="0.3">
      <c r="B3" s="1" t="s">
        <v>22</v>
      </c>
      <c r="C3" s="1" t="s">
        <v>23</v>
      </c>
      <c r="D3" s="1" t="s">
        <v>19</v>
      </c>
      <c r="E3" s="1" t="s">
        <v>24</v>
      </c>
      <c r="H3" s="48"/>
      <c r="I3" s="49" t="s">
        <v>25</v>
      </c>
      <c r="J3" s="49" t="s">
        <v>31</v>
      </c>
      <c r="K3" s="49" t="s">
        <v>32</v>
      </c>
      <c r="L3" s="49" t="s">
        <v>33</v>
      </c>
      <c r="M3" s="49" t="s">
        <v>26</v>
      </c>
      <c r="N3" s="49" t="s">
        <v>35</v>
      </c>
    </row>
    <row r="4" spans="2:14" ht="15.6" x14ac:dyDescent="0.3">
      <c r="B4" s="47" t="s">
        <v>4</v>
      </c>
      <c r="C4" s="46">
        <v>0.95996780000000004</v>
      </c>
      <c r="D4" s="46">
        <v>0.39090009999999997</v>
      </c>
      <c r="E4" s="68" t="s">
        <v>39</v>
      </c>
      <c r="H4" s="50" t="s">
        <v>13</v>
      </c>
      <c r="I4" s="51">
        <v>1</v>
      </c>
      <c r="J4" s="52">
        <v>3381</v>
      </c>
      <c r="K4" s="52">
        <v>3381</v>
      </c>
      <c r="L4" s="53">
        <v>4.6130000000000004</v>
      </c>
      <c r="M4" s="54">
        <v>3.4200000000000001E-2</v>
      </c>
      <c r="N4" s="55">
        <v>0.95</v>
      </c>
    </row>
    <row r="5" spans="2:14" ht="15.6" x14ac:dyDescent="0.3">
      <c r="B5" s="47" t="s">
        <v>5</v>
      </c>
      <c r="C5" s="46">
        <v>0.97943199999999997</v>
      </c>
      <c r="D5" s="46">
        <v>0.84929279999999996</v>
      </c>
      <c r="E5" s="68" t="s">
        <v>39</v>
      </c>
      <c r="H5" s="50" t="s">
        <v>22</v>
      </c>
      <c r="I5" s="56">
        <v>3</v>
      </c>
      <c r="J5" s="57">
        <v>1781080</v>
      </c>
      <c r="K5" s="57">
        <v>593693</v>
      </c>
      <c r="L5" s="58">
        <v>809.94600000000003</v>
      </c>
      <c r="M5" s="59" t="s">
        <v>27</v>
      </c>
      <c r="N5" s="59" t="s">
        <v>36</v>
      </c>
    </row>
    <row r="6" spans="2:14" ht="15.6" x14ac:dyDescent="0.3">
      <c r="B6" s="47" t="s">
        <v>6</v>
      </c>
      <c r="C6" s="46">
        <v>0.97861220000000004</v>
      </c>
      <c r="D6" s="46">
        <v>0.82973549999999996</v>
      </c>
      <c r="E6" s="68" t="s">
        <v>39</v>
      </c>
      <c r="H6" s="50" t="s">
        <v>29</v>
      </c>
      <c r="I6" s="60">
        <v>1</v>
      </c>
      <c r="J6" s="61">
        <v>112</v>
      </c>
      <c r="K6" s="61">
        <v>112</v>
      </c>
      <c r="L6" s="62">
        <v>0.153</v>
      </c>
      <c r="M6" s="63">
        <v>0.69620000000000004</v>
      </c>
      <c r="N6" s="66" t="s">
        <v>37</v>
      </c>
    </row>
    <row r="7" spans="2:14" ht="15.6" x14ac:dyDescent="0.3">
      <c r="B7" s="47" t="s">
        <v>7</v>
      </c>
      <c r="C7" s="46">
        <v>0.96425780000000005</v>
      </c>
      <c r="D7" s="46">
        <v>0.45949079999999998</v>
      </c>
      <c r="E7" s="68" t="s">
        <v>39</v>
      </c>
      <c r="H7" s="50" t="s">
        <v>30</v>
      </c>
      <c r="I7" s="60">
        <v>3</v>
      </c>
      <c r="J7" s="61">
        <v>825</v>
      </c>
      <c r="K7" s="61">
        <v>275</v>
      </c>
      <c r="L7" s="62">
        <v>0.375</v>
      </c>
      <c r="M7" s="63">
        <v>0.7712</v>
      </c>
      <c r="N7" s="66" t="s">
        <v>37</v>
      </c>
    </row>
    <row r="8" spans="2:14" ht="15.6" x14ac:dyDescent="0.3">
      <c r="H8" s="50" t="s">
        <v>28</v>
      </c>
      <c r="I8" s="60">
        <v>98</v>
      </c>
      <c r="J8" s="61">
        <v>71834</v>
      </c>
      <c r="K8" s="61">
        <v>733</v>
      </c>
      <c r="L8" s="64" t="s">
        <v>34</v>
      </c>
      <c r="M8" s="65" t="s">
        <v>34</v>
      </c>
      <c r="N8" s="65" t="s">
        <v>34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</vt:lpstr>
      <vt:lpstr>wide</vt:lpstr>
      <vt:lpstr>summary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Taylor</cp:lastModifiedBy>
  <dcterms:created xsi:type="dcterms:W3CDTF">2023-04-19T22:13:47Z</dcterms:created>
  <dcterms:modified xsi:type="dcterms:W3CDTF">2023-05-01T11:32:26Z</dcterms:modified>
</cp:coreProperties>
</file>