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067"/>
  <workbookPr defaultThemeVersion="124226"/>
  <mc:AlternateContent xmlns:mc="http://schemas.openxmlformats.org/markup-compatibility/2006">
    <mc:Choice Requires="x15">
      <x15ac:absPath xmlns:x15ac="http://schemas.microsoft.com/office/spreadsheetml/2010/11/ac" url="C:\Users\msingh\AppData\Local\Temp\Rar$DIa0.146\"/>
    </mc:Choice>
  </mc:AlternateContent>
  <bookViews>
    <workbookView xWindow="-15" yWindow="5865" windowWidth="19935" windowHeight="1995" firstSheet="1" activeTab="4"/>
  </bookViews>
  <sheets>
    <sheet name="Test Formulas" sheetId="4" state="hidden" r:id="rId1"/>
    <sheet name="Final" sheetId="3" r:id="rId2"/>
    <sheet name="Lead Gen BO Grid" sheetId="1" state="hidden" r:id="rId3"/>
    <sheet name="Sheet1" sheetId="2" state="hidden" r:id="rId4"/>
    <sheet name="30 Day NonPref Drug Co-pay" sheetId="9" r:id="rId5"/>
  </sheets>
  <definedNames>
    <definedName name="_xlnm._FilterDatabase" localSheetId="4" hidden="1">'30 Day NonPref Drug Co-pay'!$A$1:$K$122</definedName>
    <definedName name="_xlnm._FilterDatabase" localSheetId="1" hidden="1">Final!$A$1:$AN$93</definedName>
    <definedName name="_xlnm._FilterDatabase" localSheetId="2" hidden="1">'Lead Gen BO Grid'!$A$1:$AU$78</definedName>
    <definedName name="_xlnm._FilterDatabase" localSheetId="3" hidden="1">Sheet1!$A$1:$E$79</definedName>
    <definedName name="_xlnm._FilterDatabase" localSheetId="0" hidden="1">'Test Formulas'!$A$1:$T$78</definedName>
  </definedNames>
  <calcPr calcId="171027"/>
</workbook>
</file>

<file path=xl/calcChain.xml><?xml version="1.0" encoding="utf-8"?>
<calcChain xmlns="http://schemas.openxmlformats.org/spreadsheetml/2006/main">
  <c r="T78" i="4" l="1"/>
  <c r="S78" i="4"/>
  <c r="R78" i="4"/>
  <c r="Q78" i="4"/>
  <c r="P78" i="4"/>
  <c r="O78" i="4"/>
  <c r="N78" i="4"/>
  <c r="M78" i="4"/>
  <c r="L78" i="4"/>
  <c r="I78" i="4"/>
  <c r="E78" i="4"/>
  <c r="A78" i="4"/>
  <c r="T77" i="4"/>
  <c r="S77" i="4"/>
  <c r="R77" i="4"/>
  <c r="Q77" i="4"/>
  <c r="P77" i="4"/>
  <c r="O77" i="4"/>
  <c r="N77" i="4"/>
  <c r="M77" i="4"/>
  <c r="L77" i="4"/>
  <c r="I77" i="4"/>
  <c r="E77" i="4"/>
  <c r="A77" i="4"/>
  <c r="T76" i="4"/>
  <c r="S76" i="4"/>
  <c r="R76" i="4"/>
  <c r="Q76" i="4"/>
  <c r="P76" i="4"/>
  <c r="O76" i="4"/>
  <c r="N76" i="4"/>
  <c r="M76" i="4"/>
  <c r="L76" i="4"/>
  <c r="I76" i="4"/>
  <c r="E76" i="4"/>
  <c r="A76" i="4"/>
  <c r="T75" i="4"/>
  <c r="S75" i="4"/>
  <c r="R75" i="4"/>
  <c r="Q75" i="4"/>
  <c r="P75" i="4"/>
  <c r="O75" i="4"/>
  <c r="N75" i="4"/>
  <c r="M75" i="4"/>
  <c r="L75" i="4"/>
  <c r="I75" i="4"/>
  <c r="E75" i="4"/>
  <c r="A75" i="4"/>
  <c r="T74" i="4"/>
  <c r="S74" i="4"/>
  <c r="R74" i="4"/>
  <c r="Q74" i="4"/>
  <c r="P74" i="4"/>
  <c r="O74" i="4"/>
  <c r="N74" i="4"/>
  <c r="M74" i="4"/>
  <c r="L74" i="4"/>
  <c r="J74" i="4"/>
  <c r="I74" i="4"/>
  <c r="E74" i="4"/>
  <c r="A74" i="4"/>
  <c r="T73" i="4"/>
  <c r="S73" i="4"/>
  <c r="R73" i="4"/>
  <c r="Q73" i="4"/>
  <c r="P73" i="4"/>
  <c r="O73" i="4"/>
  <c r="N73" i="4"/>
  <c r="M73" i="4"/>
  <c r="L73" i="4"/>
  <c r="I73" i="4"/>
  <c r="E73" i="4"/>
  <c r="A73" i="4"/>
  <c r="T72" i="4"/>
  <c r="S72" i="4"/>
  <c r="R72" i="4"/>
  <c r="Q72" i="4"/>
  <c r="P72" i="4"/>
  <c r="O72" i="4"/>
  <c r="N72" i="4"/>
  <c r="M72" i="4"/>
  <c r="L72" i="4"/>
  <c r="I72" i="4"/>
  <c r="E72" i="4"/>
  <c r="A72" i="4"/>
  <c r="T71" i="4"/>
  <c r="S71" i="4"/>
  <c r="R71" i="4"/>
  <c r="Q71" i="4"/>
  <c r="P71" i="4"/>
  <c r="O71" i="4"/>
  <c r="N71" i="4"/>
  <c r="M71" i="4"/>
  <c r="L71" i="4"/>
  <c r="I71" i="4"/>
  <c r="E71" i="4"/>
  <c r="A71" i="4"/>
  <c r="T70" i="4"/>
  <c r="S70" i="4"/>
  <c r="R70" i="4"/>
  <c r="Q70" i="4"/>
  <c r="P70" i="4"/>
  <c r="O70" i="4"/>
  <c r="N70" i="4"/>
  <c r="M70" i="4"/>
  <c r="L70" i="4"/>
  <c r="I70" i="4"/>
  <c r="E70" i="4"/>
  <c r="A70" i="4"/>
  <c r="T69" i="4"/>
  <c r="S69" i="4"/>
  <c r="R69" i="4"/>
  <c r="Q69" i="4"/>
  <c r="P69" i="4"/>
  <c r="O69" i="4"/>
  <c r="N69" i="4"/>
  <c r="M69" i="4"/>
  <c r="L69" i="4"/>
  <c r="I69" i="4"/>
  <c r="E69" i="4"/>
  <c r="A69" i="4"/>
  <c r="T68" i="4"/>
  <c r="S68" i="4"/>
  <c r="R68" i="4"/>
  <c r="Q68" i="4"/>
  <c r="P68" i="4"/>
  <c r="O68" i="4"/>
  <c r="N68" i="4"/>
  <c r="M68" i="4"/>
  <c r="L68" i="4"/>
  <c r="I68" i="4"/>
  <c r="E68" i="4"/>
  <c r="A68" i="4"/>
  <c r="T67" i="4"/>
  <c r="S67" i="4"/>
  <c r="R67" i="4"/>
  <c r="Q67" i="4"/>
  <c r="P67" i="4"/>
  <c r="O67" i="4"/>
  <c r="N67" i="4"/>
  <c r="M67" i="4"/>
  <c r="L67" i="4"/>
  <c r="I67" i="4"/>
  <c r="E67" i="4"/>
  <c r="A67" i="4"/>
  <c r="T66" i="4"/>
  <c r="S66" i="4"/>
  <c r="R66" i="4"/>
  <c r="Q66" i="4"/>
  <c r="P66" i="4"/>
  <c r="O66" i="4"/>
  <c r="N66" i="4"/>
  <c r="M66" i="4"/>
  <c r="L66" i="4"/>
  <c r="I66" i="4"/>
  <c r="E66" i="4"/>
  <c r="A66" i="4"/>
  <c r="T65" i="4"/>
  <c r="S65" i="4"/>
  <c r="R65" i="4"/>
  <c r="Q65" i="4"/>
  <c r="P65" i="4"/>
  <c r="O65" i="4"/>
  <c r="N65" i="4"/>
  <c r="M65" i="4"/>
  <c r="L65" i="4"/>
  <c r="I65" i="4"/>
  <c r="H65" i="4"/>
  <c r="E65" i="4"/>
  <c r="A65" i="4"/>
  <c r="T64" i="4"/>
  <c r="S64" i="4"/>
  <c r="R64" i="4"/>
  <c r="Q64" i="4"/>
  <c r="P64" i="4"/>
  <c r="O64" i="4"/>
  <c r="N64" i="4"/>
  <c r="M64" i="4"/>
  <c r="L64" i="4"/>
  <c r="I64" i="4"/>
  <c r="E64" i="4"/>
  <c r="A64" i="4"/>
  <c r="T63" i="4"/>
  <c r="S63" i="4"/>
  <c r="R63" i="4"/>
  <c r="Q63" i="4"/>
  <c r="P63" i="4"/>
  <c r="O63" i="4"/>
  <c r="N63" i="4"/>
  <c r="M63" i="4"/>
  <c r="L63" i="4"/>
  <c r="I63" i="4"/>
  <c r="E63" i="4"/>
  <c r="A63" i="4"/>
  <c r="T62" i="4"/>
  <c r="S62" i="4"/>
  <c r="R62" i="4"/>
  <c r="Q62" i="4"/>
  <c r="P62" i="4"/>
  <c r="O62" i="4"/>
  <c r="N62" i="4"/>
  <c r="M62" i="4"/>
  <c r="L62" i="4"/>
  <c r="I62" i="4"/>
  <c r="E62" i="4"/>
  <c r="A62" i="4"/>
  <c r="T61" i="4"/>
  <c r="S61" i="4"/>
  <c r="R61" i="4"/>
  <c r="Q61" i="4"/>
  <c r="P61" i="4"/>
  <c r="O61" i="4"/>
  <c r="N61" i="4"/>
  <c r="M61" i="4"/>
  <c r="L61" i="4"/>
  <c r="I61" i="4"/>
  <c r="E61" i="4"/>
  <c r="A61" i="4"/>
  <c r="T60" i="4"/>
  <c r="S60" i="4"/>
  <c r="R60" i="4"/>
  <c r="Q60" i="4"/>
  <c r="P60" i="4"/>
  <c r="O60" i="4"/>
  <c r="N60" i="4"/>
  <c r="M60" i="4"/>
  <c r="L60" i="4"/>
  <c r="I60" i="4"/>
  <c r="E60" i="4"/>
  <c r="A60" i="4"/>
  <c r="T59" i="4"/>
  <c r="S59" i="4"/>
  <c r="R59" i="4"/>
  <c r="Q59" i="4"/>
  <c r="P59" i="4"/>
  <c r="O59" i="4"/>
  <c r="N59" i="4"/>
  <c r="M59" i="4"/>
  <c r="L59" i="4"/>
  <c r="I59" i="4"/>
  <c r="E59" i="4"/>
  <c r="A59" i="4"/>
  <c r="T58" i="4"/>
  <c r="S58" i="4"/>
  <c r="R58" i="4"/>
  <c r="Q58" i="4"/>
  <c r="P58" i="4"/>
  <c r="O58" i="4"/>
  <c r="N58" i="4"/>
  <c r="M58" i="4"/>
  <c r="L58" i="4"/>
  <c r="J58" i="4"/>
  <c r="I58" i="4"/>
  <c r="E58" i="4"/>
  <c r="A58" i="4"/>
  <c r="T57" i="4"/>
  <c r="S57" i="4"/>
  <c r="R57" i="4"/>
  <c r="Q57" i="4"/>
  <c r="P57" i="4"/>
  <c r="O57" i="4"/>
  <c r="N57" i="4"/>
  <c r="M57" i="4"/>
  <c r="L57" i="4"/>
  <c r="I57" i="4"/>
  <c r="E57" i="4"/>
  <c r="A57" i="4"/>
  <c r="T56" i="4"/>
  <c r="S56" i="4"/>
  <c r="R56" i="4"/>
  <c r="Q56" i="4"/>
  <c r="P56" i="4"/>
  <c r="O56" i="4"/>
  <c r="N56" i="4"/>
  <c r="M56" i="4"/>
  <c r="L56" i="4"/>
  <c r="I56" i="4"/>
  <c r="E56" i="4"/>
  <c r="A56" i="4"/>
  <c r="T55" i="4"/>
  <c r="S55" i="4"/>
  <c r="R55" i="4"/>
  <c r="Q55" i="4"/>
  <c r="P55" i="4"/>
  <c r="O55" i="4"/>
  <c r="N55" i="4"/>
  <c r="M55" i="4"/>
  <c r="L55" i="4"/>
  <c r="I55" i="4"/>
  <c r="E55" i="4"/>
  <c r="A55" i="4"/>
  <c r="T54" i="4"/>
  <c r="S54" i="4"/>
  <c r="R54" i="4"/>
  <c r="Q54" i="4"/>
  <c r="P54" i="4"/>
  <c r="O54" i="4"/>
  <c r="N54" i="4"/>
  <c r="M54" i="4"/>
  <c r="L54" i="4"/>
  <c r="I54" i="4"/>
  <c r="E54" i="4"/>
  <c r="A54" i="4"/>
  <c r="T53" i="4"/>
  <c r="S53" i="4"/>
  <c r="R53" i="4"/>
  <c r="Q53" i="4"/>
  <c r="P53" i="4"/>
  <c r="O53" i="4"/>
  <c r="N53" i="4"/>
  <c r="M53" i="4"/>
  <c r="L53" i="4"/>
  <c r="I53" i="4"/>
  <c r="E53" i="4"/>
  <c r="A53" i="4"/>
  <c r="T52" i="4"/>
  <c r="S52" i="4"/>
  <c r="R52" i="4"/>
  <c r="Q52" i="4"/>
  <c r="P52" i="4"/>
  <c r="O52" i="4"/>
  <c r="N52" i="4"/>
  <c r="M52" i="4"/>
  <c r="L52" i="4"/>
  <c r="I52" i="4"/>
  <c r="E52" i="4"/>
  <c r="D52" i="4"/>
  <c r="A52" i="4"/>
  <c r="T51" i="4"/>
  <c r="S51" i="4"/>
  <c r="R51" i="4"/>
  <c r="Q51" i="4"/>
  <c r="P51" i="4"/>
  <c r="O51" i="4"/>
  <c r="N51" i="4"/>
  <c r="M51" i="4"/>
  <c r="L51" i="4"/>
  <c r="I51" i="4"/>
  <c r="E51" i="4"/>
  <c r="A51" i="4"/>
  <c r="T50" i="4"/>
  <c r="S50" i="4"/>
  <c r="R50" i="4"/>
  <c r="Q50" i="4"/>
  <c r="P50" i="4"/>
  <c r="O50" i="4"/>
  <c r="N50" i="4"/>
  <c r="M50" i="4"/>
  <c r="L50" i="4"/>
  <c r="I50" i="4"/>
  <c r="E50" i="4"/>
  <c r="A50" i="4"/>
  <c r="T49" i="4"/>
  <c r="S49" i="4"/>
  <c r="R49" i="4"/>
  <c r="Q49" i="4"/>
  <c r="P49" i="4"/>
  <c r="O49" i="4"/>
  <c r="N49" i="4"/>
  <c r="M49" i="4"/>
  <c r="L49" i="4"/>
  <c r="I49" i="4"/>
  <c r="E49" i="4"/>
  <c r="A49" i="4"/>
  <c r="T48" i="4"/>
  <c r="S48" i="4"/>
  <c r="R48" i="4"/>
  <c r="Q48" i="4"/>
  <c r="P48" i="4"/>
  <c r="O48" i="4"/>
  <c r="N48" i="4"/>
  <c r="M48" i="4"/>
  <c r="L48" i="4"/>
  <c r="I48" i="4"/>
  <c r="E48" i="4"/>
  <c r="A48" i="4"/>
  <c r="T47" i="4"/>
  <c r="S47" i="4"/>
  <c r="R47" i="4"/>
  <c r="Q47" i="4"/>
  <c r="P47" i="4"/>
  <c r="O47" i="4"/>
  <c r="N47" i="4"/>
  <c r="M47" i="4"/>
  <c r="L47" i="4"/>
  <c r="I47" i="4"/>
  <c r="E47" i="4"/>
  <c r="B47" i="4"/>
  <c r="A47" i="4"/>
  <c r="T46" i="4"/>
  <c r="S46" i="4"/>
  <c r="R46" i="4"/>
  <c r="Q46" i="4"/>
  <c r="P46" i="4"/>
  <c r="O46" i="4"/>
  <c r="N46" i="4"/>
  <c r="M46" i="4"/>
  <c r="L46" i="4"/>
  <c r="I46" i="4"/>
  <c r="E46" i="4"/>
  <c r="A46" i="4"/>
  <c r="T45" i="4"/>
  <c r="S45" i="4"/>
  <c r="R45" i="4"/>
  <c r="Q45" i="4"/>
  <c r="P45" i="4"/>
  <c r="O45" i="4"/>
  <c r="N45" i="4"/>
  <c r="M45" i="4"/>
  <c r="L45" i="4"/>
  <c r="I45" i="4"/>
  <c r="E45" i="4"/>
  <c r="A45" i="4"/>
  <c r="T44" i="4"/>
  <c r="S44" i="4"/>
  <c r="R44" i="4"/>
  <c r="Q44" i="4"/>
  <c r="P44" i="4"/>
  <c r="O44" i="4"/>
  <c r="N44" i="4"/>
  <c r="M44" i="4"/>
  <c r="L44" i="4"/>
  <c r="I44" i="4"/>
  <c r="E44" i="4"/>
  <c r="D44" i="4"/>
  <c r="A44" i="4"/>
  <c r="T43" i="4"/>
  <c r="S43" i="4"/>
  <c r="R43" i="4"/>
  <c r="Q43" i="4"/>
  <c r="P43" i="4"/>
  <c r="O43" i="4"/>
  <c r="N43" i="4"/>
  <c r="M43" i="4"/>
  <c r="L43" i="4"/>
  <c r="I43" i="4"/>
  <c r="E43" i="4"/>
  <c r="A43" i="4"/>
  <c r="T42" i="4"/>
  <c r="S42" i="4"/>
  <c r="R42" i="4"/>
  <c r="Q42" i="4"/>
  <c r="P42" i="4"/>
  <c r="O42" i="4"/>
  <c r="N42" i="4"/>
  <c r="M42" i="4"/>
  <c r="L42" i="4"/>
  <c r="I42" i="4"/>
  <c r="E42" i="4"/>
  <c r="A42" i="4"/>
  <c r="T41" i="4"/>
  <c r="S41" i="4"/>
  <c r="R41" i="4"/>
  <c r="Q41" i="4"/>
  <c r="P41" i="4"/>
  <c r="O41" i="4"/>
  <c r="N41" i="4"/>
  <c r="M41" i="4"/>
  <c r="L41" i="4"/>
  <c r="I41" i="4"/>
  <c r="E41" i="4"/>
  <c r="A41" i="4"/>
  <c r="T40" i="4"/>
  <c r="S40" i="4"/>
  <c r="R40" i="4"/>
  <c r="Q40" i="4"/>
  <c r="P40" i="4"/>
  <c r="O40" i="4"/>
  <c r="N40" i="4"/>
  <c r="M40" i="4"/>
  <c r="L40" i="4"/>
  <c r="I40" i="4"/>
  <c r="E40" i="4"/>
  <c r="A40" i="4"/>
  <c r="T39" i="4"/>
  <c r="S39" i="4"/>
  <c r="R39" i="4"/>
  <c r="Q39" i="4"/>
  <c r="P39" i="4"/>
  <c r="O39" i="4"/>
  <c r="N39" i="4"/>
  <c r="M39" i="4"/>
  <c r="L39" i="4"/>
  <c r="I39" i="4"/>
  <c r="E39" i="4"/>
  <c r="B39" i="4"/>
  <c r="A39" i="4"/>
  <c r="T38" i="4"/>
  <c r="S38" i="4"/>
  <c r="R38" i="4"/>
  <c r="Q38" i="4"/>
  <c r="P38" i="4"/>
  <c r="O38" i="4"/>
  <c r="N38" i="4"/>
  <c r="M38" i="4"/>
  <c r="L38" i="4"/>
  <c r="I38" i="4"/>
  <c r="E38" i="4"/>
  <c r="A38" i="4"/>
  <c r="T37" i="4"/>
  <c r="S37" i="4"/>
  <c r="R37" i="4"/>
  <c r="Q37" i="4"/>
  <c r="P37" i="4"/>
  <c r="O37" i="4"/>
  <c r="N37" i="4"/>
  <c r="M37" i="4"/>
  <c r="L37" i="4"/>
  <c r="I37" i="4"/>
  <c r="E37" i="4"/>
  <c r="A37" i="4"/>
  <c r="T36" i="4"/>
  <c r="S36" i="4"/>
  <c r="R36" i="4"/>
  <c r="Q36" i="4"/>
  <c r="P36" i="4"/>
  <c r="O36" i="4"/>
  <c r="N36" i="4"/>
  <c r="M36" i="4"/>
  <c r="L36" i="4"/>
  <c r="I36" i="4"/>
  <c r="E36" i="4"/>
  <c r="D36" i="4"/>
  <c r="A36" i="4"/>
  <c r="T35" i="4"/>
  <c r="S35" i="4"/>
  <c r="R35" i="4"/>
  <c r="Q35" i="4"/>
  <c r="P35" i="4"/>
  <c r="O35" i="4"/>
  <c r="N35" i="4"/>
  <c r="M35" i="4"/>
  <c r="L35" i="4"/>
  <c r="I35" i="4"/>
  <c r="E35" i="4"/>
  <c r="A35" i="4"/>
  <c r="T34" i="4"/>
  <c r="S34" i="4"/>
  <c r="R34" i="4"/>
  <c r="Q34" i="4"/>
  <c r="P34" i="4"/>
  <c r="O34" i="4"/>
  <c r="N34" i="4"/>
  <c r="M34" i="4"/>
  <c r="L34" i="4"/>
  <c r="I34" i="4"/>
  <c r="E34" i="4"/>
  <c r="A34" i="4"/>
  <c r="T33" i="4"/>
  <c r="S33" i="4"/>
  <c r="R33" i="4"/>
  <c r="Q33" i="4"/>
  <c r="P33" i="4"/>
  <c r="O33" i="4"/>
  <c r="N33" i="4"/>
  <c r="M33" i="4"/>
  <c r="L33" i="4"/>
  <c r="I33" i="4"/>
  <c r="E33" i="4"/>
  <c r="A33" i="4"/>
  <c r="T32" i="4"/>
  <c r="S32" i="4"/>
  <c r="R32" i="4"/>
  <c r="Q32" i="4"/>
  <c r="P32" i="4"/>
  <c r="O32" i="4"/>
  <c r="N32" i="4"/>
  <c r="M32" i="4"/>
  <c r="L32" i="4"/>
  <c r="I32" i="4"/>
  <c r="E32" i="4"/>
  <c r="A32" i="4"/>
  <c r="T31" i="4"/>
  <c r="S31" i="4"/>
  <c r="R31" i="4"/>
  <c r="Q31" i="4"/>
  <c r="P31" i="4"/>
  <c r="O31" i="4"/>
  <c r="N31" i="4"/>
  <c r="M31" i="4"/>
  <c r="L31" i="4"/>
  <c r="I31" i="4"/>
  <c r="E31" i="4"/>
  <c r="A31" i="4"/>
  <c r="T30" i="4"/>
  <c r="S30" i="4"/>
  <c r="R30" i="4"/>
  <c r="Q30" i="4"/>
  <c r="P30" i="4"/>
  <c r="O30" i="4"/>
  <c r="N30" i="4"/>
  <c r="M30" i="4"/>
  <c r="L30" i="4"/>
  <c r="J30" i="4"/>
  <c r="I30" i="4"/>
  <c r="E30" i="4"/>
  <c r="A30" i="4"/>
  <c r="T29" i="4"/>
  <c r="S29" i="4"/>
  <c r="R29" i="4"/>
  <c r="Q29" i="4"/>
  <c r="P29" i="4"/>
  <c r="O29" i="4"/>
  <c r="N29" i="4"/>
  <c r="M29" i="4"/>
  <c r="L29" i="4"/>
  <c r="I29" i="4"/>
  <c r="E29" i="4"/>
  <c r="A29" i="4"/>
  <c r="T28" i="4"/>
  <c r="S28" i="4"/>
  <c r="R28" i="4"/>
  <c r="Q28" i="4"/>
  <c r="P28" i="4"/>
  <c r="O28" i="4"/>
  <c r="N28" i="4"/>
  <c r="M28" i="4"/>
  <c r="L28" i="4"/>
  <c r="I28" i="4"/>
  <c r="E28" i="4"/>
  <c r="A28" i="4"/>
  <c r="T27" i="4"/>
  <c r="S27" i="4"/>
  <c r="R27" i="4"/>
  <c r="Q27" i="4"/>
  <c r="P27" i="4"/>
  <c r="O27" i="4"/>
  <c r="N27" i="4"/>
  <c r="M27" i="4"/>
  <c r="L27" i="4"/>
  <c r="I27" i="4"/>
  <c r="E27" i="4"/>
  <c r="A27" i="4"/>
  <c r="T26" i="4"/>
  <c r="S26" i="4"/>
  <c r="R26" i="4"/>
  <c r="Q26" i="4"/>
  <c r="P26" i="4"/>
  <c r="O26" i="4"/>
  <c r="N26" i="4"/>
  <c r="M26" i="4"/>
  <c r="L26" i="4"/>
  <c r="I26" i="4"/>
  <c r="E26" i="4"/>
  <c r="A26" i="4"/>
  <c r="T25" i="4"/>
  <c r="S25" i="4"/>
  <c r="R25" i="4"/>
  <c r="Q25" i="4"/>
  <c r="P25" i="4"/>
  <c r="O25" i="4"/>
  <c r="N25" i="4"/>
  <c r="M25" i="4"/>
  <c r="L25" i="4"/>
  <c r="I25" i="4"/>
  <c r="H25" i="4"/>
  <c r="E25" i="4"/>
  <c r="A25" i="4"/>
  <c r="T24" i="4"/>
  <c r="S24" i="4"/>
  <c r="R24" i="4"/>
  <c r="Q24" i="4"/>
  <c r="P24" i="4"/>
  <c r="O24" i="4"/>
  <c r="N24" i="4"/>
  <c r="M24" i="4"/>
  <c r="L24" i="4"/>
  <c r="I24" i="4"/>
  <c r="E24" i="4"/>
  <c r="D24" i="4"/>
  <c r="A24" i="4"/>
  <c r="T23" i="4"/>
  <c r="S23" i="4"/>
  <c r="R23" i="4"/>
  <c r="Q23" i="4"/>
  <c r="P23" i="4"/>
  <c r="O23" i="4"/>
  <c r="N23" i="4"/>
  <c r="M23" i="4"/>
  <c r="L23" i="4"/>
  <c r="I23" i="4"/>
  <c r="E23" i="4"/>
  <c r="A23" i="4"/>
  <c r="T22" i="4"/>
  <c r="S22" i="4"/>
  <c r="R22" i="4"/>
  <c r="Q22" i="4"/>
  <c r="P22" i="4"/>
  <c r="O22" i="4"/>
  <c r="N22" i="4"/>
  <c r="M22" i="4"/>
  <c r="L22" i="4"/>
  <c r="I22" i="4"/>
  <c r="E22" i="4"/>
  <c r="A22" i="4"/>
  <c r="T21" i="4"/>
  <c r="S21" i="4"/>
  <c r="R21" i="4"/>
  <c r="Q21" i="4"/>
  <c r="P21" i="4"/>
  <c r="O21" i="4"/>
  <c r="N21" i="4"/>
  <c r="M21" i="4"/>
  <c r="L21" i="4"/>
  <c r="I21" i="4"/>
  <c r="H21" i="4"/>
  <c r="E21" i="4"/>
  <c r="A21" i="4"/>
  <c r="T20" i="4"/>
  <c r="S20" i="4"/>
  <c r="R20" i="4"/>
  <c r="Q20" i="4"/>
  <c r="P20" i="4"/>
  <c r="O20" i="4"/>
  <c r="N20" i="4"/>
  <c r="M20" i="4"/>
  <c r="L20" i="4"/>
  <c r="K20" i="4"/>
  <c r="J20" i="4"/>
  <c r="I20" i="4"/>
  <c r="E20" i="4"/>
  <c r="D20" i="4"/>
  <c r="A20" i="4"/>
  <c r="T19" i="4"/>
  <c r="S19" i="4"/>
  <c r="R19" i="4"/>
  <c r="Q19" i="4"/>
  <c r="P19" i="4"/>
  <c r="O19" i="4"/>
  <c r="N19" i="4"/>
  <c r="M19" i="4"/>
  <c r="L19" i="4"/>
  <c r="I19" i="4"/>
  <c r="E19" i="4"/>
  <c r="D19" i="4"/>
  <c r="A19" i="4"/>
  <c r="T18" i="4"/>
  <c r="S18" i="4"/>
  <c r="R18" i="4"/>
  <c r="Q18" i="4"/>
  <c r="P18" i="4"/>
  <c r="O18" i="4"/>
  <c r="N18" i="4"/>
  <c r="M18" i="4"/>
  <c r="L18" i="4"/>
  <c r="K18" i="4"/>
  <c r="I18" i="4"/>
  <c r="E18" i="4"/>
  <c r="A18" i="4"/>
  <c r="T17" i="4"/>
  <c r="S17" i="4"/>
  <c r="R17" i="4"/>
  <c r="Q17" i="4"/>
  <c r="P17" i="4"/>
  <c r="O17" i="4"/>
  <c r="N17" i="4"/>
  <c r="M17" i="4"/>
  <c r="L17" i="4"/>
  <c r="K17" i="4"/>
  <c r="I17" i="4"/>
  <c r="E17" i="4"/>
  <c r="A17" i="4"/>
  <c r="T16" i="4"/>
  <c r="S16" i="4"/>
  <c r="R16" i="4"/>
  <c r="Q16" i="4"/>
  <c r="P16" i="4"/>
  <c r="O16" i="4"/>
  <c r="N16" i="4"/>
  <c r="M16" i="4"/>
  <c r="L16" i="4"/>
  <c r="I16" i="4"/>
  <c r="E16" i="4"/>
  <c r="A16" i="4"/>
  <c r="T15" i="4"/>
  <c r="S15" i="4"/>
  <c r="R15" i="4"/>
  <c r="Q15" i="4"/>
  <c r="P15" i="4"/>
  <c r="O15" i="4"/>
  <c r="N15" i="4"/>
  <c r="M15" i="4"/>
  <c r="L15" i="4"/>
  <c r="I15" i="4"/>
  <c r="H15" i="4"/>
  <c r="E15" i="4"/>
  <c r="A15" i="4"/>
  <c r="T14" i="4"/>
  <c r="S14" i="4"/>
  <c r="R14" i="4"/>
  <c r="Q14" i="4"/>
  <c r="P14" i="4"/>
  <c r="O14" i="4"/>
  <c r="N14" i="4"/>
  <c r="M14" i="4"/>
  <c r="L14" i="4"/>
  <c r="I14" i="4"/>
  <c r="E14" i="4"/>
  <c r="A14" i="4"/>
  <c r="T13" i="4"/>
  <c r="S13" i="4"/>
  <c r="R13" i="4"/>
  <c r="Q13" i="4"/>
  <c r="P13" i="4"/>
  <c r="O13" i="4"/>
  <c r="N13" i="4"/>
  <c r="M13" i="4"/>
  <c r="L13" i="4"/>
  <c r="I13" i="4"/>
  <c r="H13" i="4"/>
  <c r="E13" i="4"/>
  <c r="A13" i="4"/>
  <c r="T12" i="4"/>
  <c r="S12" i="4"/>
  <c r="R12" i="4"/>
  <c r="Q12" i="4"/>
  <c r="P12" i="4"/>
  <c r="O12" i="4"/>
  <c r="N12" i="4"/>
  <c r="M12" i="4"/>
  <c r="L12" i="4"/>
  <c r="K12" i="4"/>
  <c r="J12" i="4"/>
  <c r="I12" i="4"/>
  <c r="E12" i="4"/>
  <c r="D12" i="4"/>
  <c r="A12" i="4"/>
  <c r="T11" i="4"/>
  <c r="S11" i="4"/>
  <c r="R11" i="4"/>
  <c r="Q11" i="4"/>
  <c r="P11" i="4"/>
  <c r="O11" i="4"/>
  <c r="N11" i="4"/>
  <c r="M11" i="4"/>
  <c r="L11" i="4"/>
  <c r="I11" i="4"/>
  <c r="E11" i="4"/>
  <c r="D11" i="4"/>
  <c r="A11" i="4"/>
  <c r="T10" i="4"/>
  <c r="S10" i="4"/>
  <c r="R10" i="4"/>
  <c r="Q10" i="4"/>
  <c r="P10" i="4"/>
  <c r="O10" i="4"/>
  <c r="N10" i="4"/>
  <c r="M10" i="4"/>
  <c r="L10" i="4"/>
  <c r="K10" i="4"/>
  <c r="I10" i="4"/>
  <c r="E10" i="4"/>
  <c r="A10" i="4"/>
  <c r="T9" i="4"/>
  <c r="S9" i="4"/>
  <c r="R9" i="4"/>
  <c r="Q9" i="4"/>
  <c r="P9" i="4"/>
  <c r="O9" i="4"/>
  <c r="N9" i="4"/>
  <c r="M9" i="4"/>
  <c r="L9" i="4"/>
  <c r="K9" i="4"/>
  <c r="I9" i="4"/>
  <c r="E9" i="4"/>
  <c r="A9" i="4"/>
  <c r="T8" i="4"/>
  <c r="S8" i="4"/>
  <c r="R8" i="4"/>
  <c r="Q8" i="4"/>
  <c r="P8" i="4"/>
  <c r="O8" i="4"/>
  <c r="N8" i="4"/>
  <c r="M8" i="4"/>
  <c r="L8" i="4"/>
  <c r="I8" i="4"/>
  <c r="E8" i="4"/>
  <c r="A8" i="4"/>
  <c r="T7" i="4"/>
  <c r="S7" i="4"/>
  <c r="R7" i="4"/>
  <c r="Q7" i="4"/>
  <c r="P7" i="4"/>
  <c r="O7" i="4"/>
  <c r="N7" i="4"/>
  <c r="M7" i="4"/>
  <c r="L7" i="4"/>
  <c r="I7" i="4"/>
  <c r="H7" i="4"/>
  <c r="E7" i="4"/>
  <c r="A7" i="4"/>
  <c r="T6" i="4"/>
  <c r="S6" i="4"/>
  <c r="R6" i="4"/>
  <c r="Q6" i="4"/>
  <c r="P6" i="4"/>
  <c r="O6" i="4"/>
  <c r="N6" i="4"/>
  <c r="M6" i="4"/>
  <c r="L6" i="4"/>
  <c r="I6" i="4"/>
  <c r="E6" i="4"/>
  <c r="A6" i="4"/>
  <c r="T5" i="4"/>
  <c r="S5" i="4"/>
  <c r="R5" i="4"/>
  <c r="Q5" i="4"/>
  <c r="P5" i="4"/>
  <c r="O5" i="4"/>
  <c r="N5" i="4"/>
  <c r="M5" i="4"/>
  <c r="L5" i="4"/>
  <c r="I5" i="4"/>
  <c r="H5" i="4"/>
  <c r="E5" i="4"/>
  <c r="A5" i="4"/>
  <c r="T4" i="4"/>
  <c r="S4" i="4"/>
  <c r="R4" i="4"/>
  <c r="Q4" i="4"/>
  <c r="P4" i="4"/>
  <c r="O4" i="4"/>
  <c r="N4" i="4"/>
  <c r="M4" i="4"/>
  <c r="L4" i="4"/>
  <c r="K4" i="4"/>
  <c r="J4" i="4"/>
  <c r="I4" i="4"/>
  <c r="E4" i="4"/>
  <c r="D4" i="4"/>
  <c r="A4" i="4"/>
  <c r="T3" i="4"/>
  <c r="S3" i="4"/>
  <c r="R3" i="4"/>
  <c r="Q3" i="4"/>
  <c r="P3" i="4"/>
  <c r="O3" i="4"/>
  <c r="N3" i="4"/>
  <c r="M3" i="4"/>
  <c r="L3" i="4"/>
  <c r="I3" i="4"/>
  <c r="E3" i="4"/>
  <c r="D3" i="4"/>
  <c r="A3" i="4"/>
  <c r="T2" i="4"/>
  <c r="S2" i="4"/>
  <c r="R2" i="4"/>
  <c r="Q2" i="4"/>
  <c r="P2" i="4"/>
  <c r="O2" i="4"/>
  <c r="N2" i="4"/>
  <c r="M2" i="4"/>
  <c r="L2" i="4"/>
  <c r="I2" i="4"/>
  <c r="E2" i="4"/>
  <c r="A2" i="4"/>
  <c r="K4" i="1"/>
  <c r="F4" i="4" s="1"/>
  <c r="K10" i="1"/>
  <c r="F10" i="4" s="1"/>
  <c r="K15" i="1"/>
  <c r="F15" i="4" s="1"/>
  <c r="K20" i="1"/>
  <c r="F20" i="4" s="1"/>
  <c r="K26" i="1"/>
  <c r="F26" i="4" s="1"/>
  <c r="K31" i="1"/>
  <c r="F31" i="4" s="1"/>
  <c r="K36" i="1"/>
  <c r="F36" i="4" s="1"/>
  <c r="K42" i="1"/>
  <c r="F42" i="4" s="1"/>
  <c r="K47" i="1"/>
  <c r="F47" i="4" s="1"/>
  <c r="K52" i="1"/>
  <c r="F52" i="4" s="1"/>
  <c r="K56" i="1"/>
  <c r="F56" i="4" s="1"/>
  <c r="K60" i="1"/>
  <c r="F60" i="4" s="1"/>
  <c r="K64" i="1"/>
  <c r="F64" i="4" s="1"/>
  <c r="K68" i="1"/>
  <c r="F68" i="4" s="1"/>
  <c r="K72" i="1"/>
  <c r="F72" i="4" s="1"/>
  <c r="K76" i="1"/>
  <c r="F76" i="4" s="1"/>
  <c r="AE3" i="1"/>
  <c r="K3" i="4" s="1"/>
  <c r="AE4" i="1"/>
  <c r="AE5" i="1"/>
  <c r="K5" i="4" s="1"/>
  <c r="AE6" i="1"/>
  <c r="K6" i="4" s="1"/>
  <c r="AE7" i="1"/>
  <c r="K7" i="4" s="1"/>
  <c r="AE8" i="1"/>
  <c r="K8" i="4" s="1"/>
  <c r="AE9" i="1"/>
  <c r="AE10" i="1"/>
  <c r="AE11" i="1"/>
  <c r="K11" i="4" s="1"/>
  <c r="AE12" i="1"/>
  <c r="AE13" i="1"/>
  <c r="K13" i="4" s="1"/>
  <c r="AE14" i="1"/>
  <c r="K14" i="4" s="1"/>
  <c r="AE15" i="1"/>
  <c r="K15" i="4" s="1"/>
  <c r="AE16" i="1"/>
  <c r="K16" i="4" s="1"/>
  <c r="AE17" i="1"/>
  <c r="AE18" i="1"/>
  <c r="AE19" i="1"/>
  <c r="K19" i="4" s="1"/>
  <c r="AE20" i="1"/>
  <c r="AE21" i="1"/>
  <c r="K21" i="4" s="1"/>
  <c r="AE22" i="1"/>
  <c r="K22" i="4" s="1"/>
  <c r="AE23" i="1"/>
  <c r="K23" i="4" s="1"/>
  <c r="AE24" i="1"/>
  <c r="K24" i="4" s="1"/>
  <c r="AE25" i="1"/>
  <c r="K25" i="4" s="1"/>
  <c r="AE26" i="1"/>
  <c r="K26" i="4" s="1"/>
  <c r="AE27" i="1"/>
  <c r="K27" i="4" s="1"/>
  <c r="AE28" i="1"/>
  <c r="K28" i="4" s="1"/>
  <c r="AE29" i="1"/>
  <c r="K29" i="4" s="1"/>
  <c r="AE30" i="1"/>
  <c r="K30" i="4" s="1"/>
  <c r="AE31" i="1"/>
  <c r="K31" i="4" s="1"/>
  <c r="AE32" i="1"/>
  <c r="K32" i="4" s="1"/>
  <c r="AE33" i="1"/>
  <c r="K33" i="4" s="1"/>
  <c r="AE34" i="1"/>
  <c r="K34" i="4" s="1"/>
  <c r="AE35" i="1"/>
  <c r="K35" i="4" s="1"/>
  <c r="AE36" i="1"/>
  <c r="K36" i="4" s="1"/>
  <c r="AE37" i="1"/>
  <c r="K37" i="4" s="1"/>
  <c r="AE38" i="1"/>
  <c r="K38" i="4" s="1"/>
  <c r="AE39" i="1"/>
  <c r="K39" i="4" s="1"/>
  <c r="AE40" i="1"/>
  <c r="K40" i="4" s="1"/>
  <c r="AE41" i="1"/>
  <c r="K41" i="4" s="1"/>
  <c r="AE42" i="1"/>
  <c r="K42" i="4" s="1"/>
  <c r="AE43" i="1"/>
  <c r="K43" i="4" s="1"/>
  <c r="AE44" i="1"/>
  <c r="K44" i="4" s="1"/>
  <c r="AE45" i="1"/>
  <c r="K45" i="4" s="1"/>
  <c r="AE46" i="1"/>
  <c r="K46" i="4" s="1"/>
  <c r="AE47" i="1"/>
  <c r="K47" i="4" s="1"/>
  <c r="AE48" i="1"/>
  <c r="K48" i="4" s="1"/>
  <c r="AE49" i="1"/>
  <c r="K49" i="4" s="1"/>
  <c r="AE50" i="1"/>
  <c r="K50" i="4" s="1"/>
  <c r="AE51" i="1"/>
  <c r="K51" i="4" s="1"/>
  <c r="AE52" i="1"/>
  <c r="K52" i="4" s="1"/>
  <c r="AE53" i="1"/>
  <c r="K53" i="4" s="1"/>
  <c r="AE54" i="1"/>
  <c r="K54" i="4" s="1"/>
  <c r="AE55" i="1"/>
  <c r="K55" i="4" s="1"/>
  <c r="AE56" i="1"/>
  <c r="K56" i="4" s="1"/>
  <c r="AE57" i="1"/>
  <c r="K57" i="4" s="1"/>
  <c r="AE58" i="1"/>
  <c r="K58" i="4" s="1"/>
  <c r="AE59" i="1"/>
  <c r="K59" i="4" s="1"/>
  <c r="AE60" i="1"/>
  <c r="K60" i="4" s="1"/>
  <c r="AE61" i="1"/>
  <c r="K61" i="4" s="1"/>
  <c r="AE62" i="1"/>
  <c r="K62" i="4" s="1"/>
  <c r="AE63" i="1"/>
  <c r="K63" i="4" s="1"/>
  <c r="AE64" i="1"/>
  <c r="K64" i="4" s="1"/>
  <c r="AE65" i="1"/>
  <c r="K65" i="4" s="1"/>
  <c r="AE66" i="1"/>
  <c r="K66" i="4" s="1"/>
  <c r="AE67" i="1"/>
  <c r="K67" i="4" s="1"/>
  <c r="AE68" i="1"/>
  <c r="K68" i="4" s="1"/>
  <c r="AE69" i="1"/>
  <c r="K69" i="4" s="1"/>
  <c r="AE70" i="1"/>
  <c r="K70" i="4" s="1"/>
  <c r="AE71" i="1"/>
  <c r="K71" i="4" s="1"/>
  <c r="AE72" i="1"/>
  <c r="K72" i="4" s="1"/>
  <c r="AE73" i="1"/>
  <c r="K73" i="4" s="1"/>
  <c r="AE74" i="1"/>
  <c r="K74" i="4" s="1"/>
  <c r="AE75" i="1"/>
  <c r="K75" i="4" s="1"/>
  <c r="AE76" i="1"/>
  <c r="K76" i="4" s="1"/>
  <c r="AE77" i="1"/>
  <c r="K77" i="4" s="1"/>
  <c r="AE78" i="1"/>
  <c r="K78" i="4" s="1"/>
  <c r="AE2" i="1"/>
  <c r="K2" i="4" s="1"/>
  <c r="P3" i="1"/>
  <c r="H3" i="4" s="1"/>
  <c r="P4" i="1"/>
  <c r="H4" i="4" s="1"/>
  <c r="P5" i="1"/>
  <c r="P6" i="1"/>
  <c r="H6" i="4" s="1"/>
  <c r="P7" i="1"/>
  <c r="P8" i="1"/>
  <c r="H8" i="4" s="1"/>
  <c r="P9" i="1"/>
  <c r="H9" i="4" s="1"/>
  <c r="P10" i="1"/>
  <c r="H10" i="4" s="1"/>
  <c r="P11" i="1"/>
  <c r="H11" i="4" s="1"/>
  <c r="P12" i="1"/>
  <c r="H12" i="4" s="1"/>
  <c r="P13" i="1"/>
  <c r="P14" i="1"/>
  <c r="H14" i="4" s="1"/>
  <c r="P15" i="1"/>
  <c r="P16" i="1"/>
  <c r="H16" i="4" s="1"/>
  <c r="P17" i="1"/>
  <c r="H17" i="4" s="1"/>
  <c r="P18" i="1"/>
  <c r="H18" i="4" s="1"/>
  <c r="P19" i="1"/>
  <c r="H19" i="4" s="1"/>
  <c r="P20" i="1"/>
  <c r="H20" i="4" s="1"/>
  <c r="P21" i="1"/>
  <c r="P22" i="1"/>
  <c r="H22" i="4" s="1"/>
  <c r="P23" i="1"/>
  <c r="H23" i="4" s="1"/>
  <c r="P24" i="1"/>
  <c r="H24" i="4" s="1"/>
  <c r="P25" i="1"/>
  <c r="P26" i="1"/>
  <c r="H26" i="4" s="1"/>
  <c r="P27" i="1"/>
  <c r="H27" i="4" s="1"/>
  <c r="P28" i="1"/>
  <c r="H28" i="4" s="1"/>
  <c r="P29" i="1"/>
  <c r="H29" i="4" s="1"/>
  <c r="P30" i="1"/>
  <c r="H30" i="4" s="1"/>
  <c r="P31" i="1"/>
  <c r="H31" i="4" s="1"/>
  <c r="P32" i="1"/>
  <c r="H32" i="4" s="1"/>
  <c r="P33" i="1"/>
  <c r="H33" i="4" s="1"/>
  <c r="P34" i="1"/>
  <c r="H34" i="4" s="1"/>
  <c r="P35" i="1"/>
  <c r="H35" i="4" s="1"/>
  <c r="P36" i="1"/>
  <c r="H36" i="4" s="1"/>
  <c r="P37" i="1"/>
  <c r="H37" i="4" s="1"/>
  <c r="P38" i="1"/>
  <c r="H38" i="4" s="1"/>
  <c r="P39" i="1"/>
  <c r="H39" i="4" s="1"/>
  <c r="P40" i="1"/>
  <c r="H40" i="4" s="1"/>
  <c r="P41" i="1"/>
  <c r="H41" i="4" s="1"/>
  <c r="P42" i="1"/>
  <c r="H42" i="4" s="1"/>
  <c r="P43" i="1"/>
  <c r="H43" i="4" s="1"/>
  <c r="P44" i="1"/>
  <c r="H44" i="4" s="1"/>
  <c r="P45" i="1"/>
  <c r="H45" i="4" s="1"/>
  <c r="P46" i="1"/>
  <c r="H46" i="4" s="1"/>
  <c r="P47" i="1"/>
  <c r="H47" i="4" s="1"/>
  <c r="P48" i="1"/>
  <c r="H48" i="4" s="1"/>
  <c r="P49" i="1"/>
  <c r="H49" i="4" s="1"/>
  <c r="P50" i="1"/>
  <c r="H50" i="4" s="1"/>
  <c r="P51" i="1"/>
  <c r="H51" i="4" s="1"/>
  <c r="P52" i="1"/>
  <c r="H52" i="4" s="1"/>
  <c r="P53" i="1"/>
  <c r="H53" i="4" s="1"/>
  <c r="P54" i="1"/>
  <c r="H54" i="4" s="1"/>
  <c r="P55" i="1"/>
  <c r="H55" i="4" s="1"/>
  <c r="P56" i="1"/>
  <c r="H56" i="4" s="1"/>
  <c r="P57" i="1"/>
  <c r="H57" i="4" s="1"/>
  <c r="P58" i="1"/>
  <c r="H58" i="4" s="1"/>
  <c r="P59" i="1"/>
  <c r="H59" i="4" s="1"/>
  <c r="P60" i="1"/>
  <c r="H60" i="4" s="1"/>
  <c r="P61" i="1"/>
  <c r="H61" i="4" s="1"/>
  <c r="P62" i="1"/>
  <c r="H62" i="4" s="1"/>
  <c r="P63" i="1"/>
  <c r="H63" i="4" s="1"/>
  <c r="P64" i="1"/>
  <c r="H64" i="4" s="1"/>
  <c r="P65" i="1"/>
  <c r="P66" i="1"/>
  <c r="H66" i="4" s="1"/>
  <c r="P67" i="1"/>
  <c r="H67" i="4" s="1"/>
  <c r="P68" i="1"/>
  <c r="H68" i="4" s="1"/>
  <c r="P69" i="1"/>
  <c r="H69" i="4" s="1"/>
  <c r="P70" i="1"/>
  <c r="H70" i="4" s="1"/>
  <c r="P71" i="1"/>
  <c r="H71" i="4" s="1"/>
  <c r="P72" i="1"/>
  <c r="H72" i="4" s="1"/>
  <c r="P73" i="1"/>
  <c r="H73" i="4" s="1"/>
  <c r="P74" i="1"/>
  <c r="H74" i="4" s="1"/>
  <c r="P75" i="1"/>
  <c r="H75" i="4" s="1"/>
  <c r="P76" i="1"/>
  <c r="H76" i="4" s="1"/>
  <c r="P77" i="1"/>
  <c r="H77" i="4" s="1"/>
  <c r="P78" i="1"/>
  <c r="H78" i="4" s="1"/>
  <c r="P2" i="1"/>
  <c r="H2" i="4" s="1"/>
  <c r="N78" i="1"/>
  <c r="N77" i="1"/>
  <c r="N76" i="1"/>
  <c r="N75" i="1"/>
  <c r="N74" i="1"/>
  <c r="G74" i="4"/>
  <c r="N73" i="1"/>
  <c r="G73" i="4" s="1"/>
  <c r="N72" i="1"/>
  <c r="G72" i="4"/>
  <c r="N71" i="1"/>
  <c r="G71" i="4" s="1"/>
  <c r="N70" i="1"/>
  <c r="N69" i="1"/>
  <c r="G69" i="4"/>
  <c r="N68" i="1"/>
  <c r="G68" i="4" s="1"/>
  <c r="N67" i="1"/>
  <c r="N66" i="1"/>
  <c r="N65" i="1"/>
  <c r="G65" i="4"/>
  <c r="N64" i="1"/>
  <c r="G64" i="4"/>
  <c r="N63" i="1"/>
  <c r="N62" i="1"/>
  <c r="G62" i="4" s="1"/>
  <c r="N61" i="1"/>
  <c r="G61" i="4"/>
  <c r="N60" i="1"/>
  <c r="G60" i="4" s="1"/>
  <c r="N59" i="1"/>
  <c r="G59" i="4" s="1"/>
  <c r="N58" i="1"/>
  <c r="N57" i="1"/>
  <c r="N56" i="1"/>
  <c r="G56" i="4"/>
  <c r="N55" i="1"/>
  <c r="N54" i="1"/>
  <c r="N53" i="1"/>
  <c r="G53" i="4"/>
  <c r="N52" i="1"/>
  <c r="N51" i="1"/>
  <c r="N50" i="1"/>
  <c r="G50" i="4"/>
  <c r="N49" i="1"/>
  <c r="G49" i="4"/>
  <c r="N48" i="1"/>
  <c r="G48" i="4"/>
  <c r="N47" i="1"/>
  <c r="N46" i="1"/>
  <c r="N45" i="1"/>
  <c r="G45" i="4" s="1"/>
  <c r="N44" i="1"/>
  <c r="N43" i="1"/>
  <c r="N42" i="1"/>
  <c r="N41" i="1"/>
  <c r="G41" i="4"/>
  <c r="N40" i="1"/>
  <c r="G40" i="4"/>
  <c r="N39" i="1"/>
  <c r="G39" i="4" s="1"/>
  <c r="N38" i="1"/>
  <c r="N37" i="1"/>
  <c r="G37" i="4" s="1"/>
  <c r="N36" i="1"/>
  <c r="N35" i="1"/>
  <c r="G35" i="4" s="1"/>
  <c r="N34" i="1"/>
  <c r="N33" i="1"/>
  <c r="G33" i="4"/>
  <c r="N32" i="1"/>
  <c r="G32" i="4" s="1"/>
  <c r="N31" i="1"/>
  <c r="N30" i="1"/>
  <c r="G30" i="4" s="1"/>
  <c r="N29" i="1"/>
  <c r="G29" i="4" s="1"/>
  <c r="N28" i="1"/>
  <c r="G28" i="4" s="1"/>
  <c r="N27" i="1"/>
  <c r="G27" i="4" s="1"/>
  <c r="N26" i="1"/>
  <c r="G26" i="4" s="1"/>
  <c r="N25" i="1"/>
  <c r="N24" i="1"/>
  <c r="G24" i="4" s="1"/>
  <c r="N23" i="1"/>
  <c r="N22" i="1"/>
  <c r="G22" i="4" s="1"/>
  <c r="N21" i="1"/>
  <c r="G21" i="4" s="1"/>
  <c r="N20" i="1"/>
  <c r="N19" i="1"/>
  <c r="N18" i="1"/>
  <c r="N17" i="1"/>
  <c r="G17" i="4" s="1"/>
  <c r="N16" i="1"/>
  <c r="G16" i="4"/>
  <c r="N15" i="1"/>
  <c r="N14" i="1"/>
  <c r="N13" i="1"/>
  <c r="G13" i="4"/>
  <c r="N12" i="1"/>
  <c r="N11" i="1"/>
  <c r="N10" i="1"/>
  <c r="N9" i="1"/>
  <c r="G9" i="4" s="1"/>
  <c r="N8" i="1"/>
  <c r="G8" i="4" s="1"/>
  <c r="N7" i="1"/>
  <c r="N6" i="1"/>
  <c r="G6" i="4" s="1"/>
  <c r="N5" i="1"/>
  <c r="G5" i="4" s="1"/>
  <c r="N4" i="1"/>
  <c r="N3" i="1"/>
  <c r="G3" i="4" s="1"/>
  <c r="N2" i="1"/>
  <c r="R78" i="1"/>
  <c r="J78" i="4" s="1"/>
  <c r="R77" i="1"/>
  <c r="J77" i="4" s="1"/>
  <c r="R76" i="1"/>
  <c r="J76" i="4" s="1"/>
  <c r="R75" i="1"/>
  <c r="J75" i="4" s="1"/>
  <c r="R74" i="1"/>
  <c r="R73" i="1"/>
  <c r="J73" i="4" s="1"/>
  <c r="R72" i="1"/>
  <c r="J72" i="4" s="1"/>
  <c r="R71" i="1"/>
  <c r="J71" i="4" s="1"/>
  <c r="R70" i="1"/>
  <c r="J70" i="4" s="1"/>
  <c r="R69" i="1"/>
  <c r="J69" i="4" s="1"/>
  <c r="R68" i="1"/>
  <c r="J68" i="4" s="1"/>
  <c r="R67" i="1"/>
  <c r="J67" i="4" s="1"/>
  <c r="R66" i="1"/>
  <c r="J66" i="4" s="1"/>
  <c r="R65" i="1"/>
  <c r="J65" i="4" s="1"/>
  <c r="R64" i="1"/>
  <c r="J64" i="4" s="1"/>
  <c r="R63" i="1"/>
  <c r="J63" i="4" s="1"/>
  <c r="R62" i="1"/>
  <c r="J62" i="4" s="1"/>
  <c r="R61" i="1"/>
  <c r="J61" i="4" s="1"/>
  <c r="R60" i="1"/>
  <c r="J60" i="4" s="1"/>
  <c r="R59" i="1"/>
  <c r="J59" i="4" s="1"/>
  <c r="R58" i="1"/>
  <c r="R57" i="1"/>
  <c r="J57" i="4" s="1"/>
  <c r="R56" i="1"/>
  <c r="J56" i="4" s="1"/>
  <c r="R55" i="1"/>
  <c r="J55" i="4" s="1"/>
  <c r="R54" i="1"/>
  <c r="J54" i="4" s="1"/>
  <c r="R53" i="1"/>
  <c r="J53" i="4" s="1"/>
  <c r="R52" i="1"/>
  <c r="J52" i="4" s="1"/>
  <c r="R51" i="1"/>
  <c r="J51" i="4" s="1"/>
  <c r="R50" i="1"/>
  <c r="J50" i="4" s="1"/>
  <c r="R49" i="1"/>
  <c r="J49" i="4" s="1"/>
  <c r="R48" i="1"/>
  <c r="J48" i="4" s="1"/>
  <c r="R47" i="1"/>
  <c r="J47" i="4" s="1"/>
  <c r="R46" i="1"/>
  <c r="J46" i="4" s="1"/>
  <c r="R45" i="1"/>
  <c r="J45" i="4" s="1"/>
  <c r="R44" i="1"/>
  <c r="J44" i="4" s="1"/>
  <c r="R43" i="1"/>
  <c r="J43" i="4" s="1"/>
  <c r="R42" i="1"/>
  <c r="J42" i="4" s="1"/>
  <c r="R41" i="1"/>
  <c r="J41" i="4" s="1"/>
  <c r="R40" i="1"/>
  <c r="J40" i="4" s="1"/>
  <c r="R39" i="1"/>
  <c r="J39" i="4" s="1"/>
  <c r="R38" i="1"/>
  <c r="J38" i="4" s="1"/>
  <c r="R37" i="1"/>
  <c r="J37" i="4" s="1"/>
  <c r="R36" i="1"/>
  <c r="J36" i="4" s="1"/>
  <c r="R35" i="1"/>
  <c r="J35" i="4" s="1"/>
  <c r="R34" i="1"/>
  <c r="J34" i="4" s="1"/>
  <c r="R33" i="1"/>
  <c r="J33" i="4" s="1"/>
  <c r="R32" i="1"/>
  <c r="J32" i="4" s="1"/>
  <c r="R31" i="1"/>
  <c r="J31" i="4" s="1"/>
  <c r="R30" i="1"/>
  <c r="R29" i="1"/>
  <c r="J29" i="4" s="1"/>
  <c r="R28" i="1"/>
  <c r="J28" i="4" s="1"/>
  <c r="R27" i="1"/>
  <c r="J27" i="4" s="1"/>
  <c r="R26" i="1"/>
  <c r="J26" i="4" s="1"/>
  <c r="R25" i="1"/>
  <c r="J25" i="4" s="1"/>
  <c r="R24" i="1"/>
  <c r="J24" i="4" s="1"/>
  <c r="R23" i="1"/>
  <c r="J23" i="4" s="1"/>
  <c r="R22" i="1"/>
  <c r="J22" i="4" s="1"/>
  <c r="R21" i="1"/>
  <c r="J21" i="4" s="1"/>
  <c r="R20" i="1"/>
  <c r="R19" i="1"/>
  <c r="J19" i="4" s="1"/>
  <c r="R18" i="1"/>
  <c r="J18" i="4" s="1"/>
  <c r="R17" i="1"/>
  <c r="J17" i="4" s="1"/>
  <c r="R16" i="1"/>
  <c r="J16" i="4" s="1"/>
  <c r="R15" i="1"/>
  <c r="J15" i="4" s="1"/>
  <c r="R14" i="1"/>
  <c r="J14" i="4" s="1"/>
  <c r="R13" i="1"/>
  <c r="J13" i="4" s="1"/>
  <c r="R12" i="1"/>
  <c r="R11" i="1"/>
  <c r="J11" i="4" s="1"/>
  <c r="R10" i="1"/>
  <c r="J10" i="4" s="1"/>
  <c r="R9" i="1"/>
  <c r="J9" i="4" s="1"/>
  <c r="R8" i="1"/>
  <c r="J8" i="4" s="1"/>
  <c r="R7" i="1"/>
  <c r="J7" i="4" s="1"/>
  <c r="R6" i="1"/>
  <c r="J6" i="4" s="1"/>
  <c r="R5" i="1"/>
  <c r="J5" i="4" s="1"/>
  <c r="R4" i="1"/>
  <c r="R3" i="1"/>
  <c r="J3" i="4" s="1"/>
  <c r="R2" i="1"/>
  <c r="J2" i="4" s="1"/>
  <c r="G25" i="4"/>
  <c r="G57" i="4"/>
  <c r="G77" i="4"/>
  <c r="G2" i="4"/>
  <c r="G10" i="4"/>
  <c r="G14" i="4"/>
  <c r="G18" i="4"/>
  <c r="G34" i="4"/>
  <c r="G38" i="4"/>
  <c r="G42" i="4"/>
  <c r="G46" i="4"/>
  <c r="G54" i="4"/>
  <c r="G58" i="4"/>
  <c r="G66" i="4"/>
  <c r="G70" i="4"/>
  <c r="G78" i="4"/>
  <c r="G7" i="4"/>
  <c r="G11" i="4"/>
  <c r="G15" i="4"/>
  <c r="G19" i="4"/>
  <c r="G23" i="4"/>
  <c r="G31" i="4"/>
  <c r="G43" i="4"/>
  <c r="G47" i="4"/>
  <c r="G51" i="4"/>
  <c r="G55" i="4"/>
  <c r="G63" i="4"/>
  <c r="G67" i="4"/>
  <c r="G75" i="4"/>
  <c r="G4" i="4"/>
  <c r="G12" i="4"/>
  <c r="G20" i="4"/>
  <c r="G36" i="4"/>
  <c r="G44" i="4"/>
  <c r="G52" i="4"/>
  <c r="G76" i="4"/>
  <c r="E3" i="1"/>
  <c r="E4" i="1"/>
  <c r="E5" i="1"/>
  <c r="D5" i="4" s="1"/>
  <c r="E6" i="1"/>
  <c r="D6" i="4" s="1"/>
  <c r="E7" i="1"/>
  <c r="D7" i="4" s="1"/>
  <c r="E8" i="1"/>
  <c r="D8" i="4" s="1"/>
  <c r="E9" i="1"/>
  <c r="D9" i="4" s="1"/>
  <c r="E10" i="1"/>
  <c r="D10" i="4" s="1"/>
  <c r="E11" i="1"/>
  <c r="E12" i="1"/>
  <c r="E13" i="1"/>
  <c r="D13" i="4" s="1"/>
  <c r="E14" i="1"/>
  <c r="D14" i="4" s="1"/>
  <c r="E15" i="1"/>
  <c r="D15" i="4" s="1"/>
  <c r="E16" i="1"/>
  <c r="D16" i="4" s="1"/>
  <c r="E17" i="1"/>
  <c r="D17" i="4" s="1"/>
  <c r="E18" i="1"/>
  <c r="D18" i="4" s="1"/>
  <c r="E19" i="1"/>
  <c r="E20" i="1"/>
  <c r="E21" i="1"/>
  <c r="D21" i="4" s="1"/>
  <c r="E22" i="1"/>
  <c r="D22" i="4" s="1"/>
  <c r="E23" i="1"/>
  <c r="D23" i="4" s="1"/>
  <c r="E24" i="1"/>
  <c r="E25" i="1"/>
  <c r="D25" i="4" s="1"/>
  <c r="E26" i="1"/>
  <c r="D26" i="4" s="1"/>
  <c r="E27" i="1"/>
  <c r="D27" i="4" s="1"/>
  <c r="E28" i="1"/>
  <c r="D28" i="4" s="1"/>
  <c r="E29" i="1"/>
  <c r="D29" i="4" s="1"/>
  <c r="E30" i="1"/>
  <c r="D30" i="4" s="1"/>
  <c r="E31" i="1"/>
  <c r="D31" i="4" s="1"/>
  <c r="E32" i="1"/>
  <c r="D32" i="4" s="1"/>
  <c r="E33" i="1"/>
  <c r="D33" i="4" s="1"/>
  <c r="E34" i="1"/>
  <c r="D34" i="4" s="1"/>
  <c r="E35" i="1"/>
  <c r="D35" i="4" s="1"/>
  <c r="E36" i="1"/>
  <c r="E37" i="1"/>
  <c r="D37" i="4" s="1"/>
  <c r="E38" i="1"/>
  <c r="D38" i="4" s="1"/>
  <c r="E39" i="1"/>
  <c r="D39" i="4" s="1"/>
  <c r="E40" i="1"/>
  <c r="D40" i="4" s="1"/>
  <c r="E41" i="1"/>
  <c r="D41" i="4" s="1"/>
  <c r="E42" i="1"/>
  <c r="D42" i="4" s="1"/>
  <c r="E43" i="1"/>
  <c r="D43" i="4" s="1"/>
  <c r="E44" i="1"/>
  <c r="E45" i="1"/>
  <c r="D45" i="4" s="1"/>
  <c r="E46" i="1"/>
  <c r="D46" i="4" s="1"/>
  <c r="E47" i="1"/>
  <c r="D47" i="4" s="1"/>
  <c r="E48" i="1"/>
  <c r="D48" i="4" s="1"/>
  <c r="E49" i="1"/>
  <c r="D49" i="4" s="1"/>
  <c r="E50" i="1"/>
  <c r="D50" i="4" s="1"/>
  <c r="E51" i="1"/>
  <c r="D51" i="4" s="1"/>
  <c r="E52" i="1"/>
  <c r="E53" i="1"/>
  <c r="D53" i="4" s="1"/>
  <c r="E54" i="1"/>
  <c r="D54" i="4" s="1"/>
  <c r="E55" i="1"/>
  <c r="D55" i="4" s="1"/>
  <c r="E56" i="1"/>
  <c r="D56" i="4" s="1"/>
  <c r="E57" i="1"/>
  <c r="D57" i="4" s="1"/>
  <c r="E58" i="1"/>
  <c r="D58" i="4" s="1"/>
  <c r="E59" i="1"/>
  <c r="D59" i="4" s="1"/>
  <c r="E60" i="1"/>
  <c r="D60" i="4" s="1"/>
  <c r="E61" i="1"/>
  <c r="D61" i="4" s="1"/>
  <c r="E62" i="1"/>
  <c r="D62" i="4" s="1"/>
  <c r="E63" i="1"/>
  <c r="D63" i="4" s="1"/>
  <c r="E64" i="1"/>
  <c r="D64" i="4" s="1"/>
  <c r="E65" i="1"/>
  <c r="D65" i="4" s="1"/>
  <c r="E66" i="1"/>
  <c r="D66" i="4" s="1"/>
  <c r="E67" i="1"/>
  <c r="D67" i="4" s="1"/>
  <c r="E68" i="1"/>
  <c r="D68" i="4" s="1"/>
  <c r="E69" i="1"/>
  <c r="D69" i="4" s="1"/>
  <c r="E70" i="1"/>
  <c r="D70" i="4" s="1"/>
  <c r="E71" i="1"/>
  <c r="D71" i="4" s="1"/>
  <c r="E72" i="1"/>
  <c r="D72" i="4" s="1"/>
  <c r="E73" i="1"/>
  <c r="D73" i="4" s="1"/>
  <c r="E74" i="1"/>
  <c r="D74" i="4" s="1"/>
  <c r="E75" i="1"/>
  <c r="D75" i="4" s="1"/>
  <c r="E76" i="1"/>
  <c r="D76" i="4" s="1"/>
  <c r="E77" i="1"/>
  <c r="D77" i="4" s="1"/>
  <c r="E78" i="1"/>
  <c r="D78" i="4" s="1"/>
  <c r="E2" i="1"/>
  <c r="D2" i="4" s="1"/>
  <c r="C3" i="1"/>
  <c r="B3" i="4" s="1"/>
  <c r="C4" i="1"/>
  <c r="B4" i="4" s="1"/>
  <c r="C5" i="1"/>
  <c r="K5" i="1" s="1"/>
  <c r="F5" i="4" s="1"/>
  <c r="C6" i="1"/>
  <c r="B6" i="4" s="1"/>
  <c r="C7" i="1"/>
  <c r="K7" i="1" s="1"/>
  <c r="F7" i="4" s="1"/>
  <c r="C8" i="1"/>
  <c r="B8" i="4" s="1"/>
  <c r="C9" i="1"/>
  <c r="K9" i="1" s="1"/>
  <c r="F9" i="4" s="1"/>
  <c r="C10" i="1"/>
  <c r="B10" i="4" s="1"/>
  <c r="C11" i="1"/>
  <c r="B11" i="4" s="1"/>
  <c r="C12" i="1"/>
  <c r="B12" i="4" s="1"/>
  <c r="C13" i="1"/>
  <c r="K13" i="1" s="1"/>
  <c r="F13" i="4" s="1"/>
  <c r="C14" i="1"/>
  <c r="B14" i="4" s="1"/>
  <c r="C15" i="1"/>
  <c r="B15" i="4" s="1"/>
  <c r="C16" i="1"/>
  <c r="B16" i="4" s="1"/>
  <c r="C17" i="1"/>
  <c r="K17" i="1" s="1"/>
  <c r="F17" i="4" s="1"/>
  <c r="C18" i="1"/>
  <c r="B18" i="4" s="1"/>
  <c r="C19" i="1"/>
  <c r="B19" i="4" s="1"/>
  <c r="C20" i="1"/>
  <c r="B20" i="4" s="1"/>
  <c r="C21" i="1"/>
  <c r="K21" i="1" s="1"/>
  <c r="F21" i="4" s="1"/>
  <c r="C22" i="1"/>
  <c r="B22" i="4" s="1"/>
  <c r="C23" i="1"/>
  <c r="K23" i="1" s="1"/>
  <c r="F23" i="4" s="1"/>
  <c r="C24" i="1"/>
  <c r="B24" i="4" s="1"/>
  <c r="C25" i="1"/>
  <c r="K25" i="1" s="1"/>
  <c r="F25" i="4" s="1"/>
  <c r="C26" i="1"/>
  <c r="B26" i="4" s="1"/>
  <c r="C27" i="1"/>
  <c r="K27" i="1" s="1"/>
  <c r="F27" i="4" s="1"/>
  <c r="C28" i="1"/>
  <c r="B28" i="4" s="1"/>
  <c r="C29" i="1"/>
  <c r="K29" i="1" s="1"/>
  <c r="F29" i="4" s="1"/>
  <c r="C30" i="1"/>
  <c r="B30" i="4" s="1"/>
  <c r="C31" i="1"/>
  <c r="B31" i="4" s="1"/>
  <c r="C32" i="1"/>
  <c r="B32" i="4" s="1"/>
  <c r="C33" i="1"/>
  <c r="C34" i="1"/>
  <c r="B34" i="4" s="1"/>
  <c r="C35" i="1"/>
  <c r="B35" i="4" s="1"/>
  <c r="C36" i="1"/>
  <c r="B36" i="4" s="1"/>
  <c r="C37" i="1"/>
  <c r="C38" i="1"/>
  <c r="B38" i="4" s="1"/>
  <c r="C39" i="1"/>
  <c r="K39" i="1" s="1"/>
  <c r="F39" i="4" s="1"/>
  <c r="C40" i="1"/>
  <c r="B40" i="4" s="1"/>
  <c r="C41" i="1"/>
  <c r="C42" i="1"/>
  <c r="B42" i="4" s="1"/>
  <c r="C43" i="1"/>
  <c r="K43" i="1" s="1"/>
  <c r="F43" i="4" s="1"/>
  <c r="C44" i="1"/>
  <c r="B44" i="4" s="1"/>
  <c r="C45" i="1"/>
  <c r="C46" i="1"/>
  <c r="B46" i="4" s="1"/>
  <c r="C47" i="1"/>
  <c r="C48" i="1"/>
  <c r="B48" i="4" s="1"/>
  <c r="C49" i="1"/>
  <c r="C50" i="1"/>
  <c r="B50" i="4" s="1"/>
  <c r="C51" i="1"/>
  <c r="B51" i="4" s="1"/>
  <c r="C52" i="1"/>
  <c r="B52" i="4" s="1"/>
  <c r="C53" i="1"/>
  <c r="B53" i="4" s="1"/>
  <c r="C54" i="1"/>
  <c r="B54" i="4" s="1"/>
  <c r="C55" i="1"/>
  <c r="B55" i="4" s="1"/>
  <c r="C56" i="1"/>
  <c r="B56" i="4" s="1"/>
  <c r="C57" i="1"/>
  <c r="B57" i="4" s="1"/>
  <c r="C58" i="1"/>
  <c r="B58" i="4" s="1"/>
  <c r="C59" i="1"/>
  <c r="B59" i="4" s="1"/>
  <c r="C60" i="1"/>
  <c r="B60" i="4" s="1"/>
  <c r="C61" i="1"/>
  <c r="B61" i="4" s="1"/>
  <c r="C62" i="1"/>
  <c r="B62" i="4" s="1"/>
  <c r="C63" i="1"/>
  <c r="B63" i="4" s="1"/>
  <c r="C64" i="1"/>
  <c r="B64" i="4" s="1"/>
  <c r="C65" i="1"/>
  <c r="B65" i="4" s="1"/>
  <c r="C66" i="1"/>
  <c r="B66" i="4" s="1"/>
  <c r="C67" i="1"/>
  <c r="B67" i="4" s="1"/>
  <c r="C68" i="1"/>
  <c r="B68" i="4" s="1"/>
  <c r="C69" i="1"/>
  <c r="B69" i="4" s="1"/>
  <c r="C70" i="1"/>
  <c r="B70" i="4" s="1"/>
  <c r="C71" i="1"/>
  <c r="B71" i="4" s="1"/>
  <c r="C72" i="1"/>
  <c r="B72" i="4" s="1"/>
  <c r="C73" i="1"/>
  <c r="B73" i="4" s="1"/>
  <c r="C74" i="1"/>
  <c r="B74" i="4" s="1"/>
  <c r="C75" i="1"/>
  <c r="B75" i="4" s="1"/>
  <c r="C76" i="1"/>
  <c r="B76" i="4" s="1"/>
  <c r="C77" i="1"/>
  <c r="B77" i="4" s="1"/>
  <c r="C78" i="1"/>
  <c r="B78" i="4" s="1"/>
  <c r="C2" i="1"/>
  <c r="B2" i="4" s="1"/>
  <c r="K37" i="1" l="1"/>
  <c r="F37" i="4" s="1"/>
  <c r="B37" i="4"/>
  <c r="B13" i="4"/>
  <c r="K2" i="1"/>
  <c r="F2" i="4" s="1"/>
  <c r="K75" i="1"/>
  <c r="F75" i="4" s="1"/>
  <c r="K71" i="1"/>
  <c r="F71" i="4" s="1"/>
  <c r="K67" i="1"/>
  <c r="F67" i="4" s="1"/>
  <c r="K63" i="1"/>
  <c r="F63" i="4" s="1"/>
  <c r="K59" i="1"/>
  <c r="F59" i="4" s="1"/>
  <c r="K55" i="1"/>
  <c r="F55" i="4" s="1"/>
  <c r="K51" i="1"/>
  <c r="F51" i="4" s="1"/>
  <c r="K46" i="1"/>
  <c r="F46" i="4" s="1"/>
  <c r="K40" i="1"/>
  <c r="F40" i="4" s="1"/>
  <c r="K35" i="1"/>
  <c r="F35" i="4" s="1"/>
  <c r="K30" i="1"/>
  <c r="F30" i="4" s="1"/>
  <c r="K24" i="1"/>
  <c r="F24" i="4" s="1"/>
  <c r="K19" i="1"/>
  <c r="F19" i="4" s="1"/>
  <c r="K14" i="1"/>
  <c r="F14" i="4" s="1"/>
  <c r="K8" i="1"/>
  <c r="F8" i="4" s="1"/>
  <c r="K3" i="1"/>
  <c r="F3" i="4" s="1"/>
  <c r="B7" i="4"/>
  <c r="B23" i="4"/>
  <c r="B25" i="4"/>
  <c r="K49" i="1"/>
  <c r="F49" i="4" s="1"/>
  <c r="B49" i="4"/>
  <c r="K45" i="1"/>
  <c r="F45" i="4" s="1"/>
  <c r="B45" i="4"/>
  <c r="K33" i="1"/>
  <c r="F33" i="4" s="1"/>
  <c r="B33" i="4"/>
  <c r="B21" i="4"/>
  <c r="K78" i="1"/>
  <c r="F78" i="4" s="1"/>
  <c r="K74" i="1"/>
  <c r="F74" i="4" s="1"/>
  <c r="K70" i="1"/>
  <c r="F70" i="4" s="1"/>
  <c r="K66" i="1"/>
  <c r="F66" i="4" s="1"/>
  <c r="K62" i="1"/>
  <c r="F62" i="4" s="1"/>
  <c r="K58" i="1"/>
  <c r="F58" i="4" s="1"/>
  <c r="K54" i="1"/>
  <c r="F54" i="4" s="1"/>
  <c r="K50" i="1"/>
  <c r="F50" i="4" s="1"/>
  <c r="K44" i="1"/>
  <c r="F44" i="4" s="1"/>
  <c r="K34" i="1"/>
  <c r="F34" i="4" s="1"/>
  <c r="K28" i="1"/>
  <c r="F28" i="4" s="1"/>
  <c r="K18" i="1"/>
  <c r="F18" i="4" s="1"/>
  <c r="K12" i="1"/>
  <c r="F12" i="4" s="1"/>
  <c r="B9" i="4"/>
  <c r="B17" i="4"/>
  <c r="B27" i="4"/>
  <c r="B29" i="4"/>
  <c r="B43" i="4"/>
  <c r="K41" i="1"/>
  <c r="F41" i="4" s="1"/>
  <c r="B41" i="4"/>
  <c r="B5" i="4"/>
  <c r="K77" i="1"/>
  <c r="F77" i="4" s="1"/>
  <c r="K73" i="1"/>
  <c r="F73" i="4" s="1"/>
  <c r="K69" i="1"/>
  <c r="F69" i="4" s="1"/>
  <c r="K65" i="1"/>
  <c r="F65" i="4" s="1"/>
  <c r="K61" i="1"/>
  <c r="F61" i="4" s="1"/>
  <c r="K57" i="1"/>
  <c r="F57" i="4" s="1"/>
  <c r="K53" i="1"/>
  <c r="F53" i="4" s="1"/>
  <c r="K48" i="1"/>
  <c r="F48" i="4" s="1"/>
  <c r="K38" i="1"/>
  <c r="F38" i="4" s="1"/>
  <c r="K32" i="1"/>
  <c r="F32" i="4" s="1"/>
  <c r="K22" i="1"/>
  <c r="F22" i="4" s="1"/>
  <c r="K16" i="1"/>
  <c r="F16" i="4" s="1"/>
  <c r="K11" i="1"/>
  <c r="F11" i="4" s="1"/>
  <c r="K6" i="1"/>
  <c r="F6" i="4" s="1"/>
</calcChain>
</file>

<file path=xl/comments1.xml><?xml version="1.0" encoding="utf-8"?>
<comments xmlns="http://schemas.openxmlformats.org/spreadsheetml/2006/main">
  <authors>
    <author>Waggoner, Angela</author>
  </authors>
  <commentList>
    <comment ref="AC1" authorId="0" shapeId="0">
      <text>
        <r>
          <rPr>
            <b/>
            <sz val="9"/>
            <color indexed="81"/>
            <rFont val="Tahoma"/>
            <family val="2"/>
          </rPr>
          <t>Waggoner, Angela:</t>
        </r>
        <r>
          <rPr>
            <sz val="9"/>
            <color indexed="81"/>
            <rFont val="Tahoma"/>
            <family val="2"/>
          </rPr>
          <t xml:space="preserve">
add routine first if available if not medicaid
</t>
        </r>
      </text>
    </comment>
    <comment ref="AD1" authorId="0" shapeId="0">
      <text>
        <r>
          <rPr>
            <b/>
            <sz val="9"/>
            <color indexed="81"/>
            <rFont val="Tahoma"/>
            <family val="2"/>
          </rPr>
          <t>Waggoner, Angela:</t>
        </r>
        <r>
          <rPr>
            <sz val="9"/>
            <color indexed="81"/>
            <rFont val="Tahoma"/>
            <family val="2"/>
          </rPr>
          <t xml:space="preserve">
add routine first if available if not medicaid
</t>
        </r>
      </text>
    </comment>
  </commentList>
</comments>
</file>

<file path=xl/sharedStrings.xml><?xml version="1.0" encoding="utf-8"?>
<sst xmlns="http://schemas.openxmlformats.org/spreadsheetml/2006/main" count="3063" uniqueCount="430">
  <si>
    <t>Plan Name</t>
  </si>
  <si>
    <t>Contract Number</t>
  </si>
  <si>
    <t>SNP</t>
  </si>
  <si>
    <t>County List</t>
  </si>
  <si>
    <t>State</t>
  </si>
  <si>
    <t>Monthly Plan Premium</t>
  </si>
  <si>
    <t>Give_Back_Amount</t>
  </si>
  <si>
    <t>PCP Visit</t>
  </si>
  <si>
    <t>Specialist Visit</t>
  </si>
  <si>
    <t>Vist Out-of-Network Doctors</t>
  </si>
  <si>
    <t>Inpatient Hospital Deductible</t>
  </si>
  <si>
    <t>Inpatient Hospital Copay Intvrl1</t>
  </si>
  <si>
    <t>Inpatient Hospital Beg Day Intvrl1</t>
  </si>
  <si>
    <t>Inpatient Hospital End Day Intvrl1</t>
  </si>
  <si>
    <t>Inpatient Hospital Copay Intvrl2</t>
  </si>
  <si>
    <t>Inpatient Hospital Beg Day Intvrl2</t>
  </si>
  <si>
    <t>Inpatient Hospital End Day Intvrl2</t>
  </si>
  <si>
    <t>Inpatient Hospital Copay Intvrl3</t>
  </si>
  <si>
    <t>Inpatient Hospital Beg Day Intvrl3</t>
  </si>
  <si>
    <t>Inpatient Hospital End Day Intvrl3</t>
  </si>
  <si>
    <t>Lifetime Reserve Days</t>
  </si>
  <si>
    <t>Unlimited Days</t>
  </si>
  <si>
    <t>Outpatient Hospital Services - Surgery</t>
  </si>
  <si>
    <t>Prescription Drug</t>
  </si>
  <si>
    <t>Prescription Drug Deductible</t>
  </si>
  <si>
    <t>Brand Drug Coverage</t>
  </si>
  <si>
    <t>Dental</t>
  </si>
  <si>
    <t>Hearing</t>
  </si>
  <si>
    <t>Vision</t>
  </si>
  <si>
    <t>Transportation</t>
  </si>
  <si>
    <t>Fitness</t>
  </si>
  <si>
    <t>Meal Benefit</t>
  </si>
  <si>
    <t>OTC</t>
  </si>
  <si>
    <t>WellCare Access (HMO SNP)</t>
  </si>
  <si>
    <t>WellCare Choice (HMO-POS)</t>
  </si>
  <si>
    <t>WellCare Choice (HMO)</t>
  </si>
  <si>
    <t>WellCare Dividend (HMO)</t>
  </si>
  <si>
    <t>WellCare Value (HMO-POS)</t>
  </si>
  <si>
    <t>WellCare Advance (HMO)</t>
  </si>
  <si>
    <t>WellCare Liberty (HMO SNP)</t>
  </si>
  <si>
    <t>WellCare Essential (HMO)</t>
  </si>
  <si>
    <t>WellCare Rx (HMO)</t>
  </si>
  <si>
    <t>No</t>
  </si>
  <si>
    <t>H0712005</t>
  </si>
  <si>
    <t>H0712019</t>
  </si>
  <si>
    <t>H0913002</t>
  </si>
  <si>
    <t>H1032032</t>
  </si>
  <si>
    <t>H1032040</t>
  </si>
  <si>
    <t>H1032061</t>
  </si>
  <si>
    <t>H1032073</t>
  </si>
  <si>
    <t>H1032079</t>
  </si>
  <si>
    <t>H1032091</t>
  </si>
  <si>
    <t>H1032124</t>
  </si>
  <si>
    <t>H1032133</t>
  </si>
  <si>
    <t>H1032170</t>
  </si>
  <si>
    <t>H1032174</t>
  </si>
  <si>
    <t>H1032175</t>
  </si>
  <si>
    <t>H1032176</t>
  </si>
  <si>
    <t>H1032179</t>
  </si>
  <si>
    <t>H1112006</t>
  </si>
  <si>
    <t>H1112027</t>
  </si>
  <si>
    <t>H1264004</t>
  </si>
  <si>
    <t>H1264007</t>
  </si>
  <si>
    <t>H1264008</t>
  </si>
  <si>
    <t>H1264018</t>
  </si>
  <si>
    <t>H1416007</t>
  </si>
  <si>
    <t>H1416009</t>
  </si>
  <si>
    <t>H1903011</t>
  </si>
  <si>
    <t>H1903022</t>
  </si>
  <si>
    <t>H2491002</t>
  </si>
  <si>
    <t>H2491004</t>
  </si>
  <si>
    <t>H3361043</t>
  </si>
  <si>
    <t>H3361059</t>
  </si>
  <si>
    <t>H3361065</t>
  </si>
  <si>
    <t>H3361099</t>
  </si>
  <si>
    <t>H3361106</t>
  </si>
  <si>
    <t>H3361109</t>
  </si>
  <si>
    <t>H3361130</t>
  </si>
  <si>
    <t>H9730002</t>
  </si>
  <si>
    <t>CT</t>
  </si>
  <si>
    <t>NJ</t>
  </si>
  <si>
    <t>FL</t>
  </si>
  <si>
    <t>Miami-Dade</t>
  </si>
  <si>
    <t>Alachua, Bay, Bradford, Brevard, Broward, Calhoun, Charlotte, Citrus, Clay, DeSoto, Duval, Escambia, Franklin, Gadsden, Glades, Gulf, Hardee, Hendry, Hernando, Highlands, Hillsborough, Holmes, Indian River, Jefferson, Lake, Lee, Leon, Levy, Liberty, Madison, Manatee, Marion, Martin, Okaloosa, Okeechobee, Orange, Osceola, Palm Beach, Pasco, Pinellas, Polk, Santa Rosa, Sarasota, Seminole, St. Lucie, Sumter, Union, Volusia, Wakulla, Walton, Washington</t>
  </si>
  <si>
    <t>GA</t>
  </si>
  <si>
    <t>TX</t>
  </si>
  <si>
    <t>El Paso</t>
  </si>
  <si>
    <t>IL</t>
  </si>
  <si>
    <t>LA</t>
  </si>
  <si>
    <t>Hawaii, Honolulu, Kauai, Maui</t>
  </si>
  <si>
    <t>HI</t>
  </si>
  <si>
    <t>NY</t>
  </si>
  <si>
    <t>Albany, Broome, Dutchess, Erie, Monroe, Niagara, Oneida, Onondaga, Orange, Rockland, Saratoga, Schenectady, Ulster, Wayne, Westchester</t>
  </si>
  <si>
    <t>KY</t>
  </si>
  <si>
    <t>H0712020</t>
  </si>
  <si>
    <t>WellCare Dividend (HMO-POS)</t>
  </si>
  <si>
    <t>WellCare Select (HMO SNP)</t>
  </si>
  <si>
    <t>WellCare Essential (HMO-POS)</t>
  </si>
  <si>
    <t>Bexar, Dallas, Denton, El Paso, Fort Bend, Galveston, Harris, Jefferson, Johnson, Montgomery, Tarrant</t>
  </si>
  <si>
    <t>Bexar, Dallas, Denton, Fort Bend, Galveston, Harris, Jefferson, Johnson, Montgomery, Tarrant</t>
  </si>
  <si>
    <t>Ulster</t>
  </si>
  <si>
    <t>Bronx, Kings, New York, Queens, Richmond</t>
  </si>
  <si>
    <t>H3361132</t>
  </si>
  <si>
    <t>H3361133</t>
  </si>
  <si>
    <t>Boone, Bourbon, Bullitt, Campbell, Carroll, Clark, Fayette, Gallatin, Grant, Jefferson, Kenton, Owen, Pendleton, Scott</t>
  </si>
  <si>
    <t>$0</t>
  </si>
  <si>
    <t>Additional Days</t>
  </si>
  <si>
    <t>$0 Each Additional Day</t>
  </si>
  <si>
    <t>Outpatient Hospital Services - NonSurgery</t>
  </si>
  <si>
    <t>H0913012</t>
  </si>
  <si>
    <t>H1032180</t>
  </si>
  <si>
    <t>H1416023</t>
  </si>
  <si>
    <t>H9730003</t>
  </si>
  <si>
    <t>H5087001</t>
  </si>
  <si>
    <t>H5087002</t>
  </si>
  <si>
    <t>H5087005</t>
  </si>
  <si>
    <t>H5087010</t>
  </si>
  <si>
    <t>H5087011</t>
  </si>
  <si>
    <t>H5087012</t>
  </si>
  <si>
    <t>H5087014</t>
  </si>
  <si>
    <t>H5087016</t>
  </si>
  <si>
    <t>H5087017</t>
  </si>
  <si>
    <t>H5087020</t>
  </si>
  <si>
    <t>H5698028</t>
  </si>
  <si>
    <t>H5698035</t>
  </si>
  <si>
    <t>H5698062</t>
  </si>
  <si>
    <t>H5698063</t>
  </si>
  <si>
    <t>H5698128</t>
  </si>
  <si>
    <t>H5698134</t>
  </si>
  <si>
    <t>H5698140</t>
  </si>
  <si>
    <t>H5698158</t>
  </si>
  <si>
    <t>H5698159</t>
  </si>
  <si>
    <t>H5698198</t>
  </si>
  <si>
    <t>H5698199</t>
  </si>
  <si>
    <t>H5698200</t>
  </si>
  <si>
    <t>Wellcare Value (HMO)</t>
  </si>
  <si>
    <t>Easy Choice Freedom Plan (HMO SNP)</t>
  </si>
  <si>
    <t>Easy Choice Plus Plan (HMO)</t>
  </si>
  <si>
    <t>Easy Choice Best Plan (HMO)</t>
  </si>
  <si>
    <t>Easy Choice Value Plan (HMO)</t>
  </si>
  <si>
    <t>Easy Choice Access Plan (HMO SNP)</t>
  </si>
  <si>
    <t>Essex, Hudson</t>
  </si>
  <si>
    <t>Middlesex, Passaic</t>
  </si>
  <si>
    <t>Broward, Indian River, Lake, Manatee, Marion, Orange, Osceola, Palm Beach, Pasco, Polk, Seminole, Volusia</t>
  </si>
  <si>
    <t>Champaign, Cook, Douglas, Kane, Kankakee, Knox, Madison, Monroe, Peoria, St. Clair, Tazewell, Vermilion, Will</t>
  </si>
  <si>
    <t>Honolulu</t>
  </si>
  <si>
    <t>Los Angeles</t>
  </si>
  <si>
    <t>Los Angeles, Orange</t>
  </si>
  <si>
    <t>Fresno, San Joaquin</t>
  </si>
  <si>
    <t>Alameda</t>
  </si>
  <si>
    <t>San Diego</t>
  </si>
  <si>
    <t>Santa Clara</t>
  </si>
  <si>
    <t>Riverside, San Bernardino</t>
  </si>
  <si>
    <t>Adams, Attala, Bolivar, Carroll, Claiborne, Clarke, Coahoma, Copiah, DeSoto, Grenada, Hinds, Holmes, Humphreys, Issaquena, Jefferson, Jefferson Davis, Kemper, Lafayette, Lauderdale, Lawrence, Leake, Lincoln, Madison, Marshall, Neshoba, Newton, Panola, Pike, Quitman, Rankin, Scott, Sharkey, Simpson, Smith, Sunflower, Tallahatchie, Tate, Tunica, Walthall, Warren, Washington, Yazoo</t>
  </si>
  <si>
    <t>Abbeville, Cherokee, Greenville, Greenwood, McCormick, Newberry, Pickens, Saluda, Spartanburg, Union</t>
  </si>
  <si>
    <t>Arkansas, Baxter, Bradley, Calhoun, Carroll, Clark, Cleburne, Cleveland, Conway, Dallas, Desha, Fulton, Garland, Grant, Hot Spring, Independence, Jackson, Lincoln, Lonoke, Marion, Monroe, Montgomery, Nevada, Newton, Ouachita, Perry, Pike, Prairie, Pulaski, Saline, Searcy, Stone, Van Buren, White, Woodruff, Yell</t>
  </si>
  <si>
    <t>Adams, Attala, Bolivar, Carroll, Claiborne, Coahoma, Copiah, DeSoto, Grenada, Hinds, Holmes, Humphreys, Issaquena, Jefferson, Jefferson Davis, Lafayette, Lauderdale, Lawrence, Leake, Lincoln, Madison, Marshall, Panola, Pike, Quitman, Rankin, Scott, Sharkey, Simpson, Smith, Sunflower, Tallahatchie, Tate, Tunica, Walthall, Warren, Washington, Yazoo</t>
  </si>
  <si>
    <t>Hinds, Madison, Rankin, Warren</t>
  </si>
  <si>
    <t>Clarke, Covington, Forrest, Jasper, Jones, Kemper, Lamar, Marion, Neshoba, Newton, Wayne</t>
  </si>
  <si>
    <t>CA</t>
  </si>
  <si>
    <t>MS</t>
  </si>
  <si>
    <t>AR</t>
  </si>
  <si>
    <t>SC</t>
  </si>
  <si>
    <t>TN</t>
  </si>
  <si>
    <t>Tier 1 30 Day Pref Drug Co-pay</t>
  </si>
  <si>
    <t>Tier 1 30 Day NonPref Drug Co-pay</t>
  </si>
  <si>
    <t>Tier 1 90 Day Pref MO Drug Co-pay</t>
  </si>
  <si>
    <t>$3</t>
  </si>
  <si>
    <t>$6</t>
  </si>
  <si>
    <t>$10</t>
  </si>
  <si>
    <t>$4</t>
  </si>
  <si>
    <t>$2</t>
  </si>
  <si>
    <t>$5</t>
  </si>
  <si>
    <t>Yes</t>
  </si>
  <si>
    <t>$0.00</t>
  </si>
  <si>
    <t>$35</t>
  </si>
  <si>
    <t>$250</t>
  </si>
  <si>
    <t>$30</t>
  </si>
  <si>
    <t>$295</t>
  </si>
  <si>
    <t>$175</t>
  </si>
  <si>
    <t>$15</t>
  </si>
  <si>
    <t>$50</t>
  </si>
  <si>
    <t>$300</t>
  </si>
  <si>
    <t>20%</t>
  </si>
  <si>
    <t>$200</t>
  </si>
  <si>
    <t>$375</t>
  </si>
  <si>
    <t>$25</t>
  </si>
  <si>
    <t>$75</t>
  </si>
  <si>
    <t>$150</t>
  </si>
  <si>
    <t>$125</t>
  </si>
  <si>
    <t>$20</t>
  </si>
  <si>
    <t>$100</t>
  </si>
  <si>
    <t>$225</t>
  </si>
  <si>
    <t>$275</t>
  </si>
  <si>
    <t>$400</t>
  </si>
  <si>
    <t>$40</t>
  </si>
  <si>
    <t>$350</t>
  </si>
  <si>
    <t>$45</t>
  </si>
  <si>
    <t>$325</t>
  </si>
  <si>
    <t>$285</t>
  </si>
  <si>
    <t>$500</t>
  </si>
  <si>
    <t>$12</t>
  </si>
  <si>
    <t>$280</t>
  </si>
  <si>
    <t>$395</t>
  </si>
  <si>
    <t>Personal Emergency Response System</t>
  </si>
  <si>
    <t>Plan Code</t>
  </si>
  <si>
    <t>405-035</t>
  </si>
  <si>
    <t>405-063</t>
  </si>
  <si>
    <t>405-128</t>
  </si>
  <si>
    <t>405-203</t>
  </si>
  <si>
    <t>406-001</t>
  </si>
  <si>
    <t>406-002</t>
  </si>
  <si>
    <t>406-005</t>
  </si>
  <si>
    <t>406-010</t>
  </si>
  <si>
    <t>406-011</t>
  </si>
  <si>
    <t>406-012</t>
  </si>
  <si>
    <t>406-014</t>
  </si>
  <si>
    <t>406-016</t>
  </si>
  <si>
    <t>406-017</t>
  </si>
  <si>
    <t>406-020</t>
  </si>
  <si>
    <t>409-005</t>
  </si>
  <si>
    <t>409-019</t>
  </si>
  <si>
    <t>409-020</t>
  </si>
  <si>
    <t>413-006</t>
  </si>
  <si>
    <t>413-027</t>
  </si>
  <si>
    <t>413-032</t>
  </si>
  <si>
    <t>415-002</t>
  </si>
  <si>
    <t>415-004</t>
  </si>
  <si>
    <t>417-007</t>
  </si>
  <si>
    <t>417-009</t>
  </si>
  <si>
    <t>417-023</t>
  </si>
  <si>
    <t>417-024</t>
  </si>
  <si>
    <t>421-002</t>
  </si>
  <si>
    <t>421-003</t>
  </si>
  <si>
    <t>422-011</t>
  </si>
  <si>
    <t>422-022</t>
  </si>
  <si>
    <t>422-025</t>
  </si>
  <si>
    <t>428-028</t>
  </si>
  <si>
    <t>428-035</t>
  </si>
  <si>
    <t>428-134</t>
  </si>
  <si>
    <t>428-198</t>
  </si>
  <si>
    <t>428-200</t>
  </si>
  <si>
    <t>434-002</t>
  </si>
  <si>
    <t>434-012</t>
  </si>
  <si>
    <t>434-013</t>
  </si>
  <si>
    <t>436-035</t>
  </si>
  <si>
    <t>436-158</t>
  </si>
  <si>
    <t>436-159</t>
  </si>
  <si>
    <t>444-032</t>
  </si>
  <si>
    <t>444-040</t>
  </si>
  <si>
    <t>444-061</t>
  </si>
  <si>
    <t>444-073</t>
  </si>
  <si>
    <t>444-079</t>
  </si>
  <si>
    <t>444-091</t>
  </si>
  <si>
    <t>444-124</t>
  </si>
  <si>
    <t>444-133</t>
  </si>
  <si>
    <t>444-170</t>
  </si>
  <si>
    <t>444-174</t>
  </si>
  <si>
    <t>444-175</t>
  </si>
  <si>
    <t>444-176</t>
  </si>
  <si>
    <t>444-179</t>
  </si>
  <si>
    <t>444-180</t>
  </si>
  <si>
    <t>444-182</t>
  </si>
  <si>
    <t>444-183</t>
  </si>
  <si>
    <t>445-043</t>
  </si>
  <si>
    <t>445-059</t>
  </si>
  <si>
    <t>445-065</t>
  </si>
  <si>
    <t>445-099</t>
  </si>
  <si>
    <t>445-106</t>
  </si>
  <si>
    <t>445-109</t>
  </si>
  <si>
    <t>445-130</t>
  </si>
  <si>
    <t>445-132</t>
  </si>
  <si>
    <t>445-133</t>
  </si>
  <si>
    <t>447-035</t>
  </si>
  <si>
    <t>447-062</t>
  </si>
  <si>
    <t>447-140</t>
  </si>
  <si>
    <t>447-199</t>
  </si>
  <si>
    <t>447-204</t>
  </si>
  <si>
    <t>448-004</t>
  </si>
  <si>
    <t>448-007</t>
  </si>
  <si>
    <t>448-008</t>
  </si>
  <si>
    <t>448-018</t>
  </si>
  <si>
    <t>448-019</t>
  </si>
  <si>
    <t xml:space="preserve"> 'Ohana Value (HMO-POS)</t>
  </si>
  <si>
    <t xml:space="preserve"> 'Ohana Liberty (HMO SNP)</t>
  </si>
  <si>
    <t>WellCare Reserve (HMO)</t>
  </si>
  <si>
    <t>H5698203</t>
  </si>
  <si>
    <t>H1112032</t>
  </si>
  <si>
    <t>H1416024</t>
  </si>
  <si>
    <t>H1903025</t>
  </si>
  <si>
    <t>H0913013</t>
  </si>
  <si>
    <t>H1032182</t>
  </si>
  <si>
    <t>H1032183</t>
  </si>
  <si>
    <t>H5698204</t>
  </si>
  <si>
    <t>H1264019</t>
  </si>
  <si>
    <t>N/A</t>
  </si>
  <si>
    <t>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t>
  </si>
  <si>
    <t>5</t>
  </si>
  <si>
    <t>6</t>
  </si>
  <si>
    <t>90</t>
  </si>
  <si>
    <t/>
  </si>
  <si>
    <t>Arkansas, Cleburne, Cleveland, Crittenden, Garland, Hot Spring, Independence, Jackson, Lee, Lincoln, Lonoke, Montgomery, Phillips, Pulaski, St. Francis, Van Buren, White</t>
  </si>
  <si>
    <t>7</t>
  </si>
  <si>
    <t>$360 All Tiers</t>
  </si>
  <si>
    <t>Alameda, Orange, Riverside, San Bernardino, San Diego, San Joaquin, Santa Clara</t>
  </si>
  <si>
    <t>3</t>
  </si>
  <si>
    <t>4</t>
  </si>
  <si>
    <t>$360 Tiers 2 to 5</t>
  </si>
  <si>
    <t>$550</t>
  </si>
  <si>
    <t>$7</t>
  </si>
  <si>
    <t>Fairfield, Hartford</t>
  </si>
  <si>
    <t>Hartford, New Haven, Tolland</t>
  </si>
  <si>
    <t>Fairfield, Hartford, Tolland</t>
  </si>
  <si>
    <t>Barrow, Bryan, Butts, Chatham, Chattahoochee, Cherokee, Clayton, Cobb, Columbia, De Kalb, Douglas, Fayette, Forsyth, Fulton, Glynn, Gwinnett, Harris, Henry, Liberty, McDuffie, McIntosh, Meriwether, Muscogee, Newton, Paulding, Richmond, Rockdale, Spalding, Stewart, Talbot, Walton</t>
  </si>
  <si>
    <t>Barrow, Bryan, Butts, Chatham, Chattahoochee, Cherokee, Clayton, Columbia, De Kalb, Douglas, Fayette, Forsyth, Fulton, Glynn, Gwinnett, Harris, Henry, Liberty, McDuffie, McIntosh, Meriwether, Muscogee, Newton, Paulding, Richmond, Rockdale, Spalding, Stewart, Talbot, Walton</t>
  </si>
  <si>
    <t>Barrow, Bryan, Butts, Chattahoochee, Clayton, Columbia, De Kalb, Douglas, Fayette, Forsyth, Glynn, Gwinnett, Harris, Henry, Liberty, McDuffie, McIntosh, Meriwether, Muscogee, Newton, Paulding, Rockdale, Spalding, Talbot, Walton</t>
  </si>
  <si>
    <t>$450</t>
  </si>
  <si>
    <t>$195</t>
  </si>
  <si>
    <t>10</t>
  </si>
  <si>
    <t>11</t>
  </si>
  <si>
    <t>32</t>
  </si>
  <si>
    <t>33</t>
  </si>
  <si>
    <t>8</t>
  </si>
  <si>
    <t>Acadia, Ascension, East Baton Rouge, East Feliciana, Grant, Iberville, Jefferson, Jefferson Davis, Lafayette, Livingston, Orleans, Plaquemines, Pointe Coupee, Rapides, St. Bernard, St. Charles, St. Helena, St. James, St. John the Baptist, St. Landry, St. Martin, St. Tammany, Washington, West Baton Rouge, West Feliciana</t>
  </si>
  <si>
    <t>Acadia, Ascension, East Baton Rouge, East Feliciana, Grant, Iberville, Jefferson, Jefferson Davis, Lafayette, Livingston, Orleans, Pointe Coupee, Rapides, St. Bernard, St. Landry, St. Martin, St. Tammany, Washington, West Baton Rouge, West Feliciana</t>
  </si>
  <si>
    <t>Adams, Attala, Bolivar, Carroll, Claiborne, Clarke, Coahoma, Copiah, Covington, DeSoto, Forrest, Grenada, Hinds, Holmes, Humphreys, Issaquena, Jasper, Jefferson, Jefferson Davis, Jones, Kemper, Lafayette, Lamar, Lauderdale, Lawrence, Leake, Lincoln, Madison, Marion, Marshall, Neshoba, Newton, Panola, Pike, Quitman, Rankin, Scott, Sharkey, Simpson, Smith, Sunflower, Tallahatchie, Tate, Tunica, Walthall, Warren, Washington, Wayne, Yazoo</t>
  </si>
  <si>
    <t>$425</t>
  </si>
  <si>
    <t>Bergen, Essex, Hudson, Middlesex, Morris, Passaic, Somerset, Union</t>
  </si>
  <si>
    <t>Hernando, Hillsborough, Okeechobee, Pinellas, Martin</t>
  </si>
  <si>
    <t>1</t>
  </si>
  <si>
    <t>2</t>
  </si>
  <si>
    <t>Broward, Hernando, Hillsborough, Indian River, Manatee, Martin, Miami-Dade, Okeechobee, Orange, Osceola, Pasco, Pinellas, Polk, Seminole, St. Lucie, Sumter, Volusia</t>
  </si>
  <si>
    <t>$95</t>
  </si>
  <si>
    <t>Duval</t>
  </si>
  <si>
    <t>$244</t>
  </si>
  <si>
    <t>9</t>
  </si>
  <si>
    <t>Alachua, Bay, Calhoun, Escambia, Franklin, Gadsden, Gulf, Holmes, Jefferson, Liberty, Madison, Okaloosa, Wakulla, Washington</t>
  </si>
  <si>
    <t>Martin, Okeechobee, Orange, Osceola, Polk, Seminole, St. Lucie, Sumter, Volusia</t>
  </si>
  <si>
    <t>Brevard, Broward, Charlotte, DeSoto, Glades, Hardee, Hendry, Indian River, Lake, Lee, Manatee, Polk, Sarasota, Walton</t>
  </si>
  <si>
    <t>Hernando, Hillsborough, Miami-Dade, Pasco, Pinellas</t>
  </si>
  <si>
    <t>Alachua, Brevard, Charlotte, Duval, Escambia, Gadsden, Highlands, Jefferson, Lee, Leon, Sarasota, St. Lucie, Walton</t>
  </si>
  <si>
    <t>Alachua, Bay, Bradford, Brevard, Calhoun, Charlotte, Citrus, DeSoto, Duval, Escambia, Franklin, Gadsden, Glades, Gulf, Hardee, Hendry, Holmes, Jefferson, Lee, Leon, Levy, Liberty, Madison, Okaloosa, Palm Beach, Santa Rosa, Sarasota, Union, Wakulla, Walton, Washington</t>
  </si>
  <si>
    <t>Broward, Indian River, Martin, Okaloosa, Okeechobee, Palm Beach, Santa Rosa</t>
  </si>
  <si>
    <t>Albany, Broome, Erie, Monroe, Niagara, Oneida, Orange, Rensselaer, Rockland, Saratoga, Schenectady, Ulster</t>
  </si>
  <si>
    <t>Broome, Dutchess, Erie, Niagara, Oneida, Orange, Rockland, Saratoga, Schenectady, Suffolk, Wayne, Westchester</t>
  </si>
  <si>
    <t>Albany, Broome, Erie, Monroe, Niagara, Oneida, Rensselaer, Rockland, Saratoga, Schenectady</t>
  </si>
  <si>
    <t>$591</t>
  </si>
  <si>
    <t>Bronx, Kings, Nassau, New York, Queens, Richmond</t>
  </si>
  <si>
    <t>Nassau</t>
  </si>
  <si>
    <t>Anderson, Bedford, Benton, Bledsoe, Blount, Bradley, Campbell, Cannon, Carroll, Carter, Cheatham, Chester, Claiborne, Cocke, Coffee, Crockett, Davidson, Decatur, Dyer, Fayette, Franklin, Giles, Grainger, Greene, Grundy, Hamblen, Hamilton, Hancock, Hardeman, Hardin, Hawkins, Haywood, Henderson, Henry, Hickman, Houston, Humphreys, Jefferson, Johnson, Knox, Lake, Lauderdale, Lawrence, Lewis, Loudon, Macon, Madison, Marion, Marshall, Maury, McMinn, McNairy, Meigs, Monroe, Montgomery, Moore, Morgan, Obion, Perry, Polk, Rhea, Roane, Robertson, Rutherford, Scott, Sequatchie, Sevier, Shelby, Stewart, Sullivan, Sumner, Tipton, Trousdale, Unicoi, Union, Washington, Wayne, Weakley, Williamson, Wilson</t>
  </si>
  <si>
    <t>Anderson, Bledsoe, Blount, Bradley, Campbell, Carter, Claiborne, Cocke, Crockett, Dyer, Fayette, Grainger, Greene, Grundy, Hamblen, Hamilton, Hancock, Hardeman, Hawkins, Haywood, Jefferson, Johnson, Knox, Lake, Lauderdale, Loudon, Marion, McMinn, McNairy, Meigs, Monroe, Morgan, Obion, Polk, Rhea, Roane, Scott, Sequatchie, Sevier, Shelby, Sullivan, Tipton, Unicoi, Union, Washington, Weakley</t>
  </si>
  <si>
    <t>$345</t>
  </si>
  <si>
    <t>Anderson, Bedford, Benton, Bledsoe, Blount, Bradley, Campbell, Cannon, Carroll, Carter, Cheatham, Chester, Claiborne, Clay, Cocke, Coffee, Crockett, Cumberland, Davidson, Decatur, DeKalb, Dyer, Fayette, Fentress, Franklin, Giles, Grainger, Greene, Grundy, Hamblen, Hamilton, Hancock, Hardeman, Hardin, Hawkins, Haywood, Henderson, Henry, Hickman, Houston, Humphreys, Jackson, Jefferson, Johnson, Knox, Lake, Lauderdale, Lawrence, Lewis, Loudon, Macon, Madison, Marion, Marshall, Maury, McMinn, McNairy, Meigs, Monroe, Montgomery, Moore, Morgan, Obion, Overton, Perry, Pickett, Polk, Rhea, Roane, Robertson, Rutherford, Scott, Sequatchie, Sevier, Shelby, Smith, Stewart, Sullivan, Sumner, Tipton, Trousdale, Unicoi, Union, Van Buren, Warren, Washington, Wayne, Weakley, White, Williamson, Wilson</t>
  </si>
  <si>
    <t>Anderson, Bedford, Blount, Cannon, Carroll, Cheatham, Chester, Claiborne, Cocke, Coffee, Crockett, Davidson, Dyer, Fayette, Grainger, Hamblen, Hamilton, Hardeman, Hardin, Haywood, Henderson, Henry, Knox, Lauderdale, Lewis, Macon, Madison, Marshall, Maury, Montgomery, Morgan, Robertson, Rutherford, Sevier, Shelby, Stewart, Sumner, Tipton, Trousdale, Wayne, Williamson, Wilson</t>
  </si>
  <si>
    <t>Anderson, Bedford, Blount, Cannon, Carroll, Cheatham, Chester, Claiborne, Coffee, Crockett, Davidson, Dyer, Fayette, Hamblen, Hamilton, Hardeman, Hardin, Haywood, Henderson, Henry, Knox, Lauderdale, Lewis, Macon, Madison, Marshall, Maury, Montgomery, Morgan, Robertson, Rutherford, Sevier, Shelby, Stewart, Sumner, Tipton, Trousdale, Wayne, Williamson, Wilson</t>
  </si>
  <si>
    <t>$200 Tiers 2 to 5</t>
  </si>
  <si>
    <t>Bexar, Harris</t>
  </si>
  <si>
    <t>Plan Code 2016</t>
  </si>
  <si>
    <t>Plan Name 2016</t>
  </si>
  <si>
    <t>2016 PBP Squish</t>
  </si>
  <si>
    <t>Crosswalk_2016 County / States</t>
  </si>
  <si>
    <t>East Baton Rouge, West Baton Rouge</t>
  </si>
  <si>
    <t>645-002</t>
  </si>
  <si>
    <t>WellCare Advocate Complete FIDA (Medicare-Medicaid Plan)</t>
  </si>
  <si>
    <t>H2751002</t>
  </si>
  <si>
    <t>Bronx, Kings, Nassau, New York, Queens, Richmond, Suffolk, Westchester</t>
  </si>
  <si>
    <t>$279</t>
  </si>
  <si>
    <t>91</t>
  </si>
  <si>
    <t>130</t>
  </si>
  <si>
    <t>150</t>
  </si>
  <si>
    <t>$0 for 40 Additional Days</t>
  </si>
  <si>
    <t>$0 for 60 Additional Days</t>
  </si>
  <si>
    <t xml:space="preserve"> $0 / $1.20 / $2.95 / 15%</t>
  </si>
  <si>
    <t>Superscript</t>
  </si>
  <si>
    <t>Plan Type</t>
  </si>
  <si>
    <t xml:space="preserve">Impatient Hospitalization </t>
  </si>
  <si>
    <t>No Additional Days</t>
  </si>
  <si>
    <t>$30.00</t>
  </si>
  <si>
    <t>$20.90</t>
  </si>
  <si>
    <t>$12.00</t>
  </si>
  <si>
    <t>$20.00</t>
  </si>
  <si>
    <t>$18.00</t>
  </si>
  <si>
    <t>$55.00</t>
  </si>
  <si>
    <t>$40.00</t>
  </si>
  <si>
    <t>$14.50</t>
  </si>
  <si>
    <t>$19.00</t>
  </si>
  <si>
    <t>$21.70</t>
  </si>
  <si>
    <t>$60.00</t>
  </si>
  <si>
    <t>$104.90</t>
  </si>
  <si>
    <t>$50.00</t>
  </si>
  <si>
    <t>$35.00</t>
  </si>
  <si>
    <t>Outpatient Hospital Services - Surgery/Non Surgery</t>
  </si>
  <si>
    <t>Outpatient Hospital Services (Surgery / Non-Surgery)</t>
  </si>
  <si>
    <t>to be added</t>
  </si>
  <si>
    <t>by materials</t>
  </si>
  <si>
    <t>Counties</t>
  </si>
  <si>
    <t>Plancode</t>
  </si>
  <si>
    <t>Year</t>
  </si>
  <si>
    <t>LOB</t>
  </si>
  <si>
    <t>Tier 1: Preferred Network</t>
  </si>
  <si>
    <t>Tier 1: Standard Pharmacy</t>
  </si>
  <si>
    <t xml:space="preserve">Inpatient Hospitalization </t>
  </si>
  <si>
    <t>Outpatient Hospital Services (Non-Surgery / Surgery)</t>
  </si>
  <si>
    <t xml:space="preserve">Maximum out of pocket </t>
  </si>
  <si>
    <t>Chiropractic Services</t>
  </si>
  <si>
    <t>Diagnostics Test</t>
  </si>
  <si>
    <t>Diagnostic Radiology Services</t>
  </si>
  <si>
    <t>Diabetes Supplies/ Services</t>
  </si>
  <si>
    <t>Urgent Care</t>
  </si>
  <si>
    <t>Emergency Care</t>
  </si>
  <si>
    <t>Ambulance</t>
  </si>
  <si>
    <t>Skilled Nursing Facility</t>
  </si>
  <si>
    <t>Home Health</t>
  </si>
  <si>
    <t>Outpatient Benefits</t>
  </si>
  <si>
    <t xml:space="preserve">Specialized Benefits </t>
  </si>
  <si>
    <t>Nurse Practitioner</t>
  </si>
  <si>
    <t>Extra Benefits</t>
  </si>
  <si>
    <t>IN/OON/Tier</t>
  </si>
  <si>
    <t>Submitted to CMS 
Tier 1: Standard Pharmacy</t>
  </si>
  <si>
    <t>PersoN/Al Emergency Response System</t>
  </si>
  <si>
    <t>$0 co-pay/Day (Days 1-20) $0-$167.50 co-pay/Day (Days 21-100 )</t>
  </si>
  <si>
    <t>Podiatry Services</t>
  </si>
  <si>
    <t>supersript for Podiatry Services</t>
  </si>
  <si>
    <t>supersript for chiropractic Services</t>
  </si>
  <si>
    <t>$0 co-pay/Day (Days 1-100)</t>
  </si>
  <si>
    <t>$0 co-pay/Day (Days 1-20) $164.50/Day (Days 21-100)</t>
  </si>
  <si>
    <t>$0 co-pay/Day (Days 1-20) $50/Day (Days 21-100)</t>
  </si>
  <si>
    <t>$0 co-pay/Day (Days 1-20) $100/Day (Days 21-100)</t>
  </si>
  <si>
    <t>$0 co-pay/Day (Days 1-20) $167.50/Day (Days 21-100)</t>
  </si>
  <si>
    <t>$0 co-pay/Day (Days 1-20) $167.50/Day (Days 21-100 )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</si>
</sst>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44" formatCode="_(&quot;$&quot;* #,##0.00_);_(&quot;$&quot;* \(#,##0.00\);_(&quot;$&quot;* &quot;-&quot;??_);_(@_)"/>
    <numFmt numFmtId="164" formatCode="&quot;$&quot;#,##0.00"/>
    <numFmt numFmtId="165" formatCode="&quot;$&quot;#,##0"/>
  </numFmts>
  <fonts count="15">
    <font>
      <sz val="10"/>
      <color theme="1"/>
      <name val="Century"/>
      <family val="2"/>
    </font>
    <font>
      <sz val="11"/>
      <color theme="1"/>
      <name val="Calibri"/>
      <family val="2"/>
      <scheme val="minor"/>
    </font>
    <font>
      <sz val="10"/>
      <name val="Helv"/>
      <charset val="204"/>
    </font>
    <font>
      <sz val="11"/>
      <color theme="1"/>
      <name val="Calibri"/>
      <family val="2"/>
      <scheme val="minor"/>
    </font>
    <font>
      <sz val="8"/>
      <color theme="1"/>
      <name val="Calibri"/>
      <family val="2"/>
      <scheme val="minor"/>
    </font>
    <font>
      <sz val="10"/>
      <color theme="1"/>
      <name val="Century"/>
      <family val="2"/>
    </font>
    <font>
      <b/>
      <sz val="8"/>
      <color theme="0"/>
      <name val="Calibri"/>
      <family val="2"/>
      <scheme val="minor"/>
    </font>
    <font>
      <sz val="8"/>
      <name val="Calibri"/>
      <family val="2"/>
      <scheme val="minor"/>
    </font>
    <font>
      <sz val="10"/>
      <color theme="1"/>
      <name val="Calibri"/>
      <family val="2"/>
      <scheme val="minor"/>
    </font>
    <font>
      <b/>
      <sz val="8"/>
      <name val="Calibri"/>
      <family val="2"/>
      <scheme val="minor"/>
    </font>
    <font>
      <sz val="9"/>
      <color indexed="81"/>
      <name val="Tahoma"/>
      <family val="2"/>
    </font>
    <font>
      <b/>
      <sz val="9"/>
      <color indexed="81"/>
      <name val="Tahoma"/>
      <family val="2"/>
    </font>
    <font>
      <sz val="10"/>
      <name val="Century"/>
      <family val="2"/>
    </font>
    <font>
      <b/>
      <sz val="10"/>
      <color theme="0"/>
      <name val="Calibri"/>
      <family val="2"/>
      <scheme val="minor"/>
    </font>
    <font>
      <sz val="10"/>
      <name val="Calibri"/>
      <family val="2"/>
      <scheme val="minor"/>
    </font>
  </fonts>
  <fills count="11">
    <fill>
      <patternFill patternType="none"/>
    </fill>
    <fill>
      <patternFill patternType="gray125"/>
    </fill>
    <fill>
      <patternFill patternType="solid">
        <fgColor theme="4"/>
        <bgColor theme="4"/>
      </patternFill>
    </fill>
    <fill>
      <patternFill patternType="solid">
        <fgColor theme="5" tint="-0.249977111117893"/>
        <bgColor theme="4"/>
      </patternFill>
    </fill>
    <fill>
      <patternFill patternType="solid">
        <fgColor theme="0" tint="-0.499984740745262"/>
        <bgColor indexed="64"/>
      </patternFill>
    </fill>
    <fill>
      <patternFill patternType="solid">
        <fgColor theme="0" tint="-0.499984740745262"/>
        <bgColor theme="4"/>
      </patternFill>
    </fill>
    <fill>
      <patternFill patternType="solid">
        <fgColor theme="7" tint="0.39997558519241921"/>
        <bgColor indexed="64"/>
      </patternFill>
    </fill>
    <fill>
      <patternFill patternType="solid">
        <fgColor theme="0" tint="-0.34998626667073579"/>
        <bgColor indexed="64"/>
      </patternFill>
    </fill>
    <fill>
      <patternFill patternType="solid">
        <fgColor rgb="FFFFFF00"/>
        <bgColor theme="4"/>
      </patternFill>
    </fill>
    <fill>
      <patternFill patternType="solid">
        <fgColor theme="4"/>
        <bgColor indexed="64"/>
      </patternFill>
    </fill>
    <fill>
      <patternFill patternType="solid">
        <fgColor theme="0" tint="-0.34998626667073579"/>
        <bgColor theme="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0">
    <xf numFmtId="0" fontId="0" fillId="0" borderId="0"/>
    <xf numFmtId="0" fontId="2" fillId="0" borderId="0"/>
    <xf numFmtId="0" fontId="3" fillId="0" borderId="0"/>
    <xf numFmtId="0" fontId="3" fillId="0" borderId="0"/>
    <xf numFmtId="0" fontId="3" fillId="0" borderId="0"/>
    <xf numFmtId="9" fontId="5" fillId="0" borderId="0" applyFont="0" applyFill="0" applyBorder="0" applyAlignment="0" applyProtection="0"/>
    <xf numFmtId="44" fontId="5" fillId="0" borderId="0" applyFont="0" applyFill="0" applyBorder="0" applyAlignment="0" applyProtection="0"/>
    <xf numFmtId="0" fontId="1" fillId="0" borderId="0"/>
    <xf numFmtId="0" fontId="1" fillId="0" borderId="0"/>
    <xf numFmtId="0" fontId="1" fillId="0" borderId="0"/>
  </cellStyleXfs>
  <cellXfs count="72">
    <xf numFmtId="0" fontId="0" fillId="0" borderId="0" xfId="0"/>
    <xf numFmtId="0" fontId="6" fillId="2" borderId="1" xfId="0" applyFont="1" applyFill="1" applyBorder="1" applyAlignment="1">
      <alignment horizontal="center" vertical="center" wrapText="1"/>
    </xf>
    <xf numFmtId="49" fontId="6" fillId="3" borderId="1" xfId="0" applyNumberFormat="1" applyFont="1" applyFill="1" applyBorder="1" applyAlignment="1">
      <alignment horizontal="center" vertical="center" wrapText="1"/>
    </xf>
    <xf numFmtId="0" fontId="7" fillId="0" borderId="3" xfId="0" applyFont="1" applyFill="1" applyBorder="1" applyAlignment="1">
      <alignment horizontal="left"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49" fontId="4" fillId="0" borderId="0" xfId="0" applyNumberFormat="1" applyFont="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8" fillId="0" borderId="0" xfId="0" applyFont="1" applyAlignment="1">
      <alignment horizontal="left" vertical="center" wrapText="1"/>
    </xf>
    <xf numFmtId="0" fontId="4" fillId="4" borderId="0" xfId="0" applyFont="1" applyFill="1" applyAlignment="1">
      <alignment vertical="center" wrapText="1"/>
    </xf>
    <xf numFmtId="0" fontId="6" fillId="5" borderId="1" xfId="0" applyFont="1" applyFill="1" applyBorder="1" applyAlignment="1">
      <alignment horizontal="center" vertical="center" wrapText="1"/>
    </xf>
    <xf numFmtId="164" fontId="4" fillId="4" borderId="1" xfId="0" applyNumberFormat="1" applyFont="1" applyFill="1" applyBorder="1" applyAlignment="1">
      <alignment horizontal="center" vertical="center" wrapText="1"/>
    </xf>
    <xf numFmtId="0" fontId="4" fillId="4" borderId="1" xfId="0" applyFont="1" applyFill="1" applyBorder="1" applyAlignment="1">
      <alignment vertical="center" wrapText="1"/>
    </xf>
    <xf numFmtId="0" fontId="4" fillId="4" borderId="0" xfId="0" applyFont="1" applyFill="1" applyAlignment="1">
      <alignment horizontal="center" vertical="center" wrapText="1"/>
    </xf>
    <xf numFmtId="0" fontId="4" fillId="4" borderId="1" xfId="0"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6" fillId="5" borderId="1" xfId="0" applyNumberFormat="1" applyFont="1" applyFill="1" applyBorder="1" applyAlignment="1">
      <alignment horizontal="center" vertical="center" wrapText="1"/>
    </xf>
    <xf numFmtId="49" fontId="4" fillId="4" borderId="1" xfId="0" applyNumberFormat="1" applyFont="1" applyFill="1" applyBorder="1" applyAlignment="1">
      <alignment horizontal="center" vertical="center" wrapText="1"/>
    </xf>
    <xf numFmtId="0" fontId="6" fillId="5" borderId="2" xfId="0" applyFont="1" applyFill="1" applyBorder="1" applyAlignment="1">
      <alignment horizontal="center" vertical="center" wrapText="1"/>
    </xf>
    <xf numFmtId="164"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8" fillId="0" borderId="1" xfId="0" applyFont="1" applyFill="1" applyBorder="1" applyAlignment="1">
      <alignment vertical="center" wrapText="1"/>
    </xf>
    <xf numFmtId="0" fontId="4" fillId="0" borderId="1" xfId="0" applyFont="1" applyFill="1" applyBorder="1" applyAlignment="1">
      <alignment vertical="center" wrapText="1"/>
    </xf>
    <xf numFmtId="3" fontId="4" fillId="0" borderId="1" xfId="0" applyNumberFormat="1" applyFont="1" applyFill="1" applyBorder="1" applyAlignment="1">
      <alignment horizontal="center" vertical="center" wrapText="1"/>
    </xf>
    <xf numFmtId="164" fontId="4" fillId="0" borderId="1" xfId="0" quotePrefix="1" applyNumberFormat="1" applyFont="1" applyFill="1" applyBorder="1" applyAlignment="1">
      <alignment horizontal="center" vertical="center" wrapText="1"/>
    </xf>
    <xf numFmtId="9" fontId="4" fillId="0" borderId="1" xfId="5" applyFont="1" applyFill="1" applyBorder="1" applyAlignment="1">
      <alignment horizontal="center" vertical="center" wrapText="1"/>
    </xf>
    <xf numFmtId="0" fontId="4" fillId="0" borderId="0" xfId="0" applyFont="1" applyFill="1" applyAlignment="1">
      <alignment vertical="center" wrapText="1"/>
    </xf>
    <xf numFmtId="165" fontId="4" fillId="0" borderId="1" xfId="0" applyNumberFormat="1" applyFont="1" applyFill="1" applyBorder="1" applyAlignment="1">
      <alignment horizontal="center" vertical="center" wrapText="1"/>
    </xf>
    <xf numFmtId="49" fontId="4" fillId="0" borderId="1" xfId="0" quotePrefix="1" applyNumberFormat="1" applyFont="1" applyFill="1" applyBorder="1" applyAlignment="1">
      <alignment horizontal="center" vertical="center" wrapText="1"/>
    </xf>
    <xf numFmtId="49" fontId="4" fillId="0" borderId="1" xfId="0" applyNumberFormat="1" applyFont="1" applyFill="1" applyBorder="1" applyAlignment="1">
      <alignment horizontal="center" vertical="center" wrapText="1"/>
    </xf>
    <xf numFmtId="49" fontId="4" fillId="0" borderId="0" xfId="0" applyNumberFormat="1" applyFont="1" applyFill="1" applyAlignment="1">
      <alignment horizontal="center" vertical="center" wrapText="1"/>
    </xf>
    <xf numFmtId="164" fontId="4" fillId="6" borderId="1" xfId="0" applyNumberFormat="1" applyFont="1" applyFill="1" applyBorder="1" applyAlignment="1">
      <alignment horizontal="center" vertical="center" wrapText="1"/>
    </xf>
    <xf numFmtId="0" fontId="0" fillId="7" borderId="1" xfId="0" applyFill="1" applyBorder="1"/>
    <xf numFmtId="0" fontId="0" fillId="7" borderId="1" xfId="0" applyFill="1" applyBorder="1" applyAlignment="1">
      <alignment horizontal="center"/>
    </xf>
    <xf numFmtId="0" fontId="9" fillId="8" borderId="1" xfId="0" applyFont="1" applyFill="1" applyBorder="1" applyAlignment="1">
      <alignment horizontal="center" vertical="center" wrapText="1"/>
    </xf>
    <xf numFmtId="44" fontId="4" fillId="0" borderId="0" xfId="6" applyFont="1" applyAlignment="1">
      <alignment vertical="center" wrapText="1"/>
    </xf>
    <xf numFmtId="44" fontId="4" fillId="0" borderId="0" xfId="0" applyNumberFormat="1" applyFont="1" applyAlignment="1">
      <alignment vertical="center" wrapText="1"/>
    </xf>
    <xf numFmtId="165" fontId="0" fillId="0" borderId="0" xfId="0" applyNumberFormat="1" applyAlignment="1">
      <alignment horizontal="center"/>
    </xf>
    <xf numFmtId="0" fontId="0" fillId="0" borderId="0" xfId="0" applyAlignment="1">
      <alignment wrapText="1"/>
    </xf>
    <xf numFmtId="0" fontId="0" fillId="0" borderId="0" xfId="0" applyAlignment="1">
      <alignment horizontal="center" vertical="center" wrapText="1"/>
    </xf>
    <xf numFmtId="0" fontId="12" fillId="7" borderId="0" xfId="0" applyFont="1" applyFill="1" applyAlignment="1">
      <alignment horizontal="center" wrapText="1"/>
    </xf>
    <xf numFmtId="0" fontId="6" fillId="2" borderId="1" xfId="0" applyFont="1" applyFill="1" applyBorder="1" applyAlignment="1">
      <alignment horizontal="center" vertical="center" wrapText="1"/>
    </xf>
    <xf numFmtId="0" fontId="8" fillId="0" borderId="0" xfId="0" applyFont="1" applyAlignment="1">
      <alignment wrapText="1"/>
    </xf>
    <xf numFmtId="0" fontId="13" fillId="2" borderId="1" xfId="0" applyFont="1" applyFill="1" applyBorder="1" applyAlignment="1">
      <alignment horizontal="center" vertical="center" wrapText="1"/>
    </xf>
    <xf numFmtId="0" fontId="13" fillId="2" borderId="1" xfId="0" applyFont="1" applyFill="1" applyBorder="1" applyAlignment="1">
      <alignment horizontal="left" vertical="center" wrapText="1"/>
    </xf>
    <xf numFmtId="0" fontId="8" fillId="0" borderId="0" xfId="0" applyFont="1" applyFill="1" applyAlignment="1">
      <alignment wrapText="1"/>
    </xf>
    <xf numFmtId="0" fontId="13" fillId="10" borderId="1" xfId="0" applyFont="1" applyFill="1" applyBorder="1" applyAlignment="1">
      <alignment horizontal="center" vertical="center" wrapText="1"/>
    </xf>
    <xf numFmtId="0" fontId="8" fillId="9" borderId="1" xfId="0" applyFont="1" applyFill="1" applyBorder="1" applyAlignment="1">
      <alignment wrapText="1"/>
    </xf>
    <xf numFmtId="0" fontId="14" fillId="0" borderId="0" xfId="0" applyFont="1" applyFill="1" applyAlignment="1">
      <alignment vertical="center" wrapText="1"/>
    </xf>
    <xf numFmtId="0" fontId="14" fillId="0" borderId="0" xfId="0" quotePrefix="1" applyFont="1" applyFill="1" applyAlignment="1">
      <alignment vertical="center" wrapText="1"/>
    </xf>
    <xf numFmtId="0" fontId="14" fillId="0" borderId="0" xfId="0" applyFont="1" applyFill="1" applyAlignment="1">
      <alignment horizontal="center" vertical="center" wrapText="1"/>
    </xf>
    <xf numFmtId="6" fontId="14" fillId="0" borderId="0" xfId="0" applyNumberFormat="1" applyFont="1" applyFill="1" applyAlignment="1">
      <alignment horizontal="center" vertical="center" wrapText="1"/>
    </xf>
    <xf numFmtId="0" fontId="14" fillId="7" borderId="0" xfId="0" applyFont="1" applyFill="1" applyAlignment="1">
      <alignment vertical="center" wrapText="1"/>
    </xf>
    <xf numFmtId="0" fontId="14" fillId="0" borderId="0" xfId="0" quotePrefix="1" applyFont="1" applyFill="1" applyAlignment="1">
      <alignment horizontal="center" vertical="center" wrapText="1"/>
    </xf>
    <xf numFmtId="0" fontId="14" fillId="7" borderId="0" xfId="0" applyFont="1" applyFill="1" applyAlignment="1">
      <alignment horizontal="center" vertical="center" wrapText="1"/>
    </xf>
    <xf numFmtId="0" fontId="14" fillId="0" borderId="0" xfId="0" applyNumberFormat="1" applyFont="1" applyFill="1" applyAlignment="1">
      <alignment vertical="center" wrapText="1"/>
    </xf>
    <xf numFmtId="0" fontId="14" fillId="0" borderId="0" xfId="0" quotePrefix="1" applyNumberFormat="1" applyFont="1" applyFill="1" applyAlignment="1">
      <alignment vertical="center" wrapText="1"/>
    </xf>
    <xf numFmtId="0" fontId="8" fillId="0" borderId="0" xfId="0" applyNumberFormat="1" applyFont="1" applyFill="1" applyAlignment="1">
      <alignment vertical="center" wrapText="1"/>
    </xf>
    <xf numFmtId="165" fontId="14" fillId="0" borderId="0" xfId="0" applyNumberFormat="1" applyFont="1" applyFill="1" applyAlignment="1">
      <alignment vertical="center" wrapText="1"/>
    </xf>
    <xf numFmtId="165" fontId="8" fillId="0" borderId="0" xfId="0" applyNumberFormat="1" applyFont="1" applyFill="1" applyAlignment="1">
      <alignment vertical="center" wrapText="1"/>
    </xf>
    <xf numFmtId="0" fontId="8" fillId="0" borderId="0" xfId="0" applyFont="1" applyFill="1" applyAlignment="1">
      <alignment vertical="center" wrapText="1"/>
    </xf>
    <xf numFmtId="165" fontId="14" fillId="0" borderId="0" xfId="0" applyNumberFormat="1" applyFont="1" applyFill="1" applyAlignment="1">
      <alignment horizontal="center" vertical="center" wrapText="1"/>
    </xf>
    <xf numFmtId="165" fontId="8" fillId="0" borderId="0" xfId="0" applyNumberFormat="1" applyFont="1" applyFill="1" applyAlignment="1">
      <alignment horizontal="center" vertical="center" wrapText="1"/>
    </xf>
    <xf numFmtId="0" fontId="8" fillId="7" borderId="0" xfId="0" applyFont="1" applyFill="1" applyAlignment="1">
      <alignment vertical="center" wrapText="1"/>
    </xf>
    <xf numFmtId="6" fontId="8" fillId="0" borderId="0" xfId="0" applyNumberFormat="1" applyFont="1" applyFill="1" applyAlignment="1">
      <alignment horizontal="center" vertical="center" wrapText="1"/>
    </xf>
    <xf numFmtId="0" fontId="8" fillId="0" borderId="0" xfId="0" applyFont="1" applyFill="1" applyAlignment="1">
      <alignment horizontal="center" vertical="center" wrapText="1"/>
    </xf>
    <xf numFmtId="0" fontId="8" fillId="7" borderId="0" xfId="0" applyFont="1" applyFill="1" applyAlignment="1">
      <alignment horizontal="center" vertical="center" wrapText="1"/>
    </xf>
    <xf numFmtId="0" fontId="0" fillId="0" borderId="0" xfId="0" applyNumberFormat="1" applyAlignment="1">
      <alignment horizontal="center"/>
    </xf>
    <xf numFmtId="0" fontId="0" fillId="0" borderId="0" xfId="0" applyNumberFormat="1" applyAlignment="1">
      <alignment horizontal="center" wrapText="1"/>
    </xf>
  </cellXfs>
  <cellStyles count="10">
    <cellStyle name="Currency" xfId="6" builtinId="4"/>
    <cellStyle name="Normal" xfId="0" builtinId="0"/>
    <cellStyle name="Normal 2" xfId="2"/>
    <cellStyle name="Normal 2 2" xfId="3"/>
    <cellStyle name="Normal 2 2 2" xfId="8"/>
    <cellStyle name="Normal 2 3" xfId="7"/>
    <cellStyle name="Normal 3" xfId="4"/>
    <cellStyle name="Normal 3 2" xfId="9"/>
    <cellStyle name="Percent" xfId="5" builtinId="5"/>
    <cellStyle name="Style 1" xfId="1"/>
  </cellStyles>
  <dxfs count="6">
    <dxf>
      <numFmt numFmtId="13" formatCode="0%"/>
    </dxf>
    <dxf>
      <numFmt numFmtId="165" formatCode="&quot;$&quot;#,##0"/>
    </dxf>
    <dxf>
      <numFmt numFmtId="165" formatCode="&quot;$&quot;#,##0"/>
    </dxf>
    <dxf>
      <numFmt numFmtId="13" formatCode="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8"/>
  <sheetViews>
    <sheetView workbookViewId="0">
      <selection activeCell="B24" sqref="B24"/>
    </sheetView>
  </sheetViews>
  <sheetFormatPr defaultRowHeight="12.75"/>
  <cols>
    <col min="1" max="1" width="5.42578125" bestFit="1" customWidth="1"/>
    <col min="2" max="2" width="24.28515625" bestFit="1" customWidth="1"/>
    <col min="3" max="3" width="10.85546875" bestFit="1" customWidth="1"/>
    <col min="4" max="4" width="11.42578125" bestFit="1" customWidth="1"/>
    <col min="5" max="5" width="16.28515625" bestFit="1" customWidth="1"/>
    <col min="6" max="6" width="71" customWidth="1"/>
    <col min="7" max="7" width="16.28515625" bestFit="1" customWidth="1"/>
    <col min="8" max="8" width="21.85546875" bestFit="1" customWidth="1"/>
    <col min="9" max="9" width="25.85546875" bestFit="1" customWidth="1"/>
    <col min="10" max="10" width="91.5703125" bestFit="1" customWidth="1"/>
    <col min="11" max="11" width="47.5703125" bestFit="1" customWidth="1"/>
    <col min="12" max="12" width="13.85546875" bestFit="1" customWidth="1"/>
    <col min="13" max="13" width="32.42578125" bestFit="1" customWidth="1"/>
    <col min="14" max="14" width="32.5703125" bestFit="1" customWidth="1"/>
    <col min="15" max="15" width="6.7109375" bestFit="1" customWidth="1"/>
    <col min="16" max="16" width="6.28515625" bestFit="1" customWidth="1"/>
    <col min="17" max="17" width="8" bestFit="1" customWidth="1"/>
    <col min="18" max="18" width="14" bestFit="1" customWidth="1"/>
    <col min="19" max="19" width="7.28515625" bestFit="1" customWidth="1"/>
    <col min="20" max="20" width="5" bestFit="1" customWidth="1"/>
  </cols>
  <sheetData>
    <row r="1" spans="1:20">
      <c r="A1" s="35" t="s">
        <v>4</v>
      </c>
      <c r="B1" s="35" t="s">
        <v>0</v>
      </c>
      <c r="C1" s="35" t="s">
        <v>373</v>
      </c>
      <c r="D1" s="35" t="s">
        <v>374</v>
      </c>
      <c r="E1" s="35" t="s">
        <v>1</v>
      </c>
      <c r="F1" s="36" t="s">
        <v>5</v>
      </c>
      <c r="G1" s="36" t="s">
        <v>7</v>
      </c>
      <c r="H1" s="36" t="s">
        <v>8</v>
      </c>
      <c r="I1" s="35" t="s">
        <v>9</v>
      </c>
      <c r="J1" s="35" t="s">
        <v>375</v>
      </c>
      <c r="K1" s="36" t="s">
        <v>392</v>
      </c>
      <c r="L1" s="36" t="s">
        <v>24</v>
      </c>
      <c r="M1" s="36" t="s">
        <v>165</v>
      </c>
      <c r="N1" s="36" t="s">
        <v>166</v>
      </c>
      <c r="O1" s="35" t="s">
        <v>26</v>
      </c>
      <c r="P1" s="35" t="s">
        <v>28</v>
      </c>
      <c r="Q1" s="35" t="s">
        <v>27</v>
      </c>
      <c r="R1" s="35" t="s">
        <v>29</v>
      </c>
      <c r="S1" s="35" t="s">
        <v>30</v>
      </c>
      <c r="T1" s="35" t="s">
        <v>32</v>
      </c>
    </row>
    <row r="2" spans="1:20">
      <c r="A2" t="str">
        <f>'Lead Gen BO Grid'!I2</f>
        <v>AR</v>
      </c>
      <c r="B2" t="str">
        <f>'Lead Gen BO Grid'!C2</f>
        <v>WellCare Advance</v>
      </c>
      <c r="C2" t="s">
        <v>393</v>
      </c>
      <c r="D2" t="str">
        <f>'Lead Gen BO Grid'!E2</f>
        <v>(HMO)</v>
      </c>
      <c r="E2" t="str">
        <f>'Lead Gen BO Grid'!F2</f>
        <v>H5698035</v>
      </c>
      <c r="F2" t="str">
        <f>'Lead Gen BO Grid'!K2</f>
        <v>$0.00</v>
      </c>
      <c r="G2" t="str">
        <f>'Lead Gen BO Grid'!N2</f>
        <v>$10 Co-pay</v>
      </c>
      <c r="H2" t="str">
        <f>'Lead Gen BO Grid'!P2</f>
        <v>$35 Co-pay</v>
      </c>
      <c r="I2" t="str">
        <f>'Lead Gen BO Grid'!Q2</f>
        <v>No</v>
      </c>
      <c r="J2" t="str">
        <f>'Lead Gen BO Grid'!R2</f>
        <v>No Deductible, $325/Day (Days 1-5) $0/Day Days (6-90) $0 Each Additional Day</v>
      </c>
      <c r="K2" t="str">
        <f>'Lead Gen BO Grid'!AE2</f>
        <v>$150 / $150</v>
      </c>
      <c r="L2" s="40" t="str">
        <f>'Lead Gen BO Grid'!AI2</f>
        <v>No</v>
      </c>
      <c r="M2" t="str">
        <f>'Lead Gen BO Grid'!AK2</f>
        <v>N/A</v>
      </c>
      <c r="N2" t="str">
        <f>'Lead Gen BO Grid'!AL2</f>
        <v>N/A</v>
      </c>
      <c r="O2" t="str">
        <f>'Lead Gen BO Grid'!AN2</f>
        <v>Yes</v>
      </c>
      <c r="P2" t="str">
        <f>'Lead Gen BO Grid'!AP2</f>
        <v>Yes</v>
      </c>
      <c r="Q2" t="str">
        <f>'Lead Gen BO Grid'!AO2</f>
        <v>Yes</v>
      </c>
      <c r="R2" t="str">
        <f>'Lead Gen BO Grid'!AQ2</f>
        <v>Yes</v>
      </c>
      <c r="S2" t="str">
        <f>'Lead Gen BO Grid'!AR2</f>
        <v>Yes</v>
      </c>
      <c r="T2" t="str">
        <f>'Lead Gen BO Grid'!AT2</f>
        <v>Yes</v>
      </c>
    </row>
    <row r="3" spans="1:20">
      <c r="A3" t="str">
        <f>'Lead Gen BO Grid'!I3</f>
        <v>AR</v>
      </c>
      <c r="B3" t="str">
        <f>'Lead Gen BO Grid'!C3</f>
        <v>Wellcare Value</v>
      </c>
      <c r="C3" t="s">
        <v>394</v>
      </c>
      <c r="D3" t="str">
        <f>'Lead Gen BO Grid'!E3</f>
        <v>(HMO)</v>
      </c>
      <c r="E3" t="str">
        <f>'Lead Gen BO Grid'!F3</f>
        <v>H5698063</v>
      </c>
      <c r="F3" t="str">
        <f>'Lead Gen BO Grid'!K3</f>
        <v>$30.00</v>
      </c>
      <c r="G3" t="str">
        <f>'Lead Gen BO Grid'!N3</f>
        <v>$20 Co-pay</v>
      </c>
      <c r="H3" t="str">
        <f>'Lead Gen BO Grid'!P3</f>
        <v>$50 Co-pay</v>
      </c>
      <c r="I3" t="str">
        <f>'Lead Gen BO Grid'!Q3</f>
        <v>No</v>
      </c>
      <c r="J3" t="str">
        <f>'Lead Gen BO Grid'!R3</f>
        <v>No Deductible, $350/Day (Days 1-5) $0/Day Days (6-90) $0/Day Days (91-130) $0 for 40 Additional Days</v>
      </c>
      <c r="K3" t="str">
        <f>'Lead Gen BO Grid'!AE3</f>
        <v>$250 / $250</v>
      </c>
      <c r="L3" s="40">
        <f>'Lead Gen BO Grid'!AI3</f>
        <v>0</v>
      </c>
      <c r="M3" t="str">
        <f>'Lead Gen BO Grid'!AK3</f>
        <v>$4</v>
      </c>
      <c r="N3" t="str">
        <f>'Lead Gen BO Grid'!AL3</f>
        <v>$0</v>
      </c>
      <c r="O3" t="str">
        <f>'Lead Gen BO Grid'!AN3</f>
        <v>Yes</v>
      </c>
      <c r="P3" t="str">
        <f>'Lead Gen BO Grid'!AP3</f>
        <v>Yes</v>
      </c>
      <c r="Q3" t="str">
        <f>'Lead Gen BO Grid'!AO3</f>
        <v>Yes</v>
      </c>
      <c r="R3" t="str">
        <f>'Lead Gen BO Grid'!AQ3</f>
        <v>No</v>
      </c>
      <c r="S3" t="str">
        <f>'Lead Gen BO Grid'!AR3</f>
        <v>Yes</v>
      </c>
      <c r="T3" t="str">
        <f>'Lead Gen BO Grid'!AT3</f>
        <v>Yes</v>
      </c>
    </row>
    <row r="4" spans="1:20">
      <c r="A4" t="str">
        <f>'Lead Gen BO Grid'!I4</f>
        <v>AR</v>
      </c>
      <c r="B4" t="str">
        <f>'Lead Gen BO Grid'!C4</f>
        <v>WellCare Access</v>
      </c>
      <c r="D4" t="str">
        <f>'Lead Gen BO Grid'!E4</f>
        <v>(HMO SNP)</v>
      </c>
      <c r="E4" t="str">
        <f>'Lead Gen BO Grid'!F4</f>
        <v>H5698128</v>
      </c>
      <c r="F4" t="str">
        <f>'Lead Gen BO Grid'!K4</f>
        <v>$0.00</v>
      </c>
      <c r="G4" t="str">
        <f>'Lead Gen BO Grid'!N4</f>
        <v>$0 Co-pay</v>
      </c>
      <c r="H4" t="str">
        <f>'Lead Gen BO Grid'!P4</f>
        <v>$0 Co-pay</v>
      </c>
      <c r="I4" t="str">
        <f>'Lead Gen BO Grid'!Q4</f>
        <v>No</v>
      </c>
      <c r="J4" t="str">
        <f>'Lead Gen BO Grid'!R4</f>
        <v>No Deductible, $0/Day  (Days1-90) No Additional Days</v>
      </c>
      <c r="K4" t="str">
        <f>'Lead Gen BO Grid'!AE4</f>
        <v>$0 / $0</v>
      </c>
      <c r="L4" s="40">
        <f>'Lead Gen BO Grid'!AI4</f>
        <v>0</v>
      </c>
      <c r="M4" t="str">
        <f>'Lead Gen BO Grid'!AK4</f>
        <v>$0</v>
      </c>
      <c r="N4" t="str">
        <f>'Lead Gen BO Grid'!AL4</f>
        <v>$0</v>
      </c>
      <c r="O4" t="str">
        <f>'Lead Gen BO Grid'!AN4</f>
        <v>Yes</v>
      </c>
      <c r="P4" t="str">
        <f>'Lead Gen BO Grid'!AP4</f>
        <v>Yes</v>
      </c>
      <c r="Q4" t="str">
        <f>'Lead Gen BO Grid'!AO4</f>
        <v>Yes</v>
      </c>
      <c r="R4" t="str">
        <f>'Lead Gen BO Grid'!AQ4</f>
        <v>Yes</v>
      </c>
      <c r="S4" t="str">
        <f>'Lead Gen BO Grid'!AR4</f>
        <v>No</v>
      </c>
      <c r="T4" t="str">
        <f>'Lead Gen BO Grid'!AT4</f>
        <v>Yes</v>
      </c>
    </row>
    <row r="5" spans="1:20">
      <c r="A5" t="str">
        <f>'Lead Gen BO Grid'!I5</f>
        <v>AR</v>
      </c>
      <c r="B5" t="str">
        <f>'Lead Gen BO Grid'!C5</f>
        <v>WellCare Rx</v>
      </c>
      <c r="D5" t="str">
        <f>'Lead Gen BO Grid'!E5</f>
        <v>(HMO)</v>
      </c>
      <c r="E5" t="str">
        <f>'Lead Gen BO Grid'!F5</f>
        <v>H5698203</v>
      </c>
      <c r="F5" t="str">
        <f>'Lead Gen BO Grid'!K5</f>
        <v>$20.90</v>
      </c>
      <c r="G5" t="str">
        <f>'Lead Gen BO Grid'!N5</f>
        <v>$5 Co-pay</v>
      </c>
      <c r="H5" t="str">
        <f>'Lead Gen BO Grid'!P5</f>
        <v>$35 Co-pay</v>
      </c>
      <c r="I5" t="str">
        <f>'Lead Gen BO Grid'!Q5</f>
        <v>No</v>
      </c>
      <c r="J5" t="str">
        <f>'Lead Gen BO Grid'!R5</f>
        <v>No Deductible, $285/Day (Days 1-5) $0/Day Days (6-90) $0 Each Additional Day</v>
      </c>
      <c r="K5" t="str">
        <f>'Lead Gen BO Grid'!AE5</f>
        <v>20% / $250</v>
      </c>
      <c r="L5" s="40" t="str">
        <f>'Lead Gen BO Grid'!AI5</f>
        <v>$360 All Tiers</v>
      </c>
      <c r="M5" t="str">
        <f>'Lead Gen BO Grid'!AK5</f>
        <v>$0</v>
      </c>
      <c r="N5" t="str">
        <f>'Lead Gen BO Grid'!AL5</f>
        <v>$0</v>
      </c>
      <c r="O5" t="str">
        <f>'Lead Gen BO Grid'!AN5</f>
        <v>Yes</v>
      </c>
      <c r="P5" t="str">
        <f>'Lead Gen BO Grid'!AP5</f>
        <v>Yes</v>
      </c>
      <c r="Q5" t="str">
        <f>'Lead Gen BO Grid'!AO5</f>
        <v>Yes</v>
      </c>
      <c r="R5" t="str">
        <f>'Lead Gen BO Grid'!AQ5</f>
        <v>Yes</v>
      </c>
      <c r="S5" t="str">
        <f>'Lead Gen BO Grid'!AR5</f>
        <v>No</v>
      </c>
      <c r="T5" t="str">
        <f>'Lead Gen BO Grid'!AT5</f>
        <v>Yes</v>
      </c>
    </row>
    <row r="6" spans="1:20">
      <c r="A6" t="str">
        <f>'Lead Gen BO Grid'!I6</f>
        <v>CA</v>
      </c>
      <c r="B6" t="str">
        <f>'Lead Gen BO Grid'!C6</f>
        <v>Easy Choice Freedom Plan</v>
      </c>
      <c r="D6" t="str">
        <f>'Lead Gen BO Grid'!E6</f>
        <v>(HMO SNP)</v>
      </c>
      <c r="E6" t="str">
        <f>'Lead Gen BO Grid'!F6</f>
        <v>H5087001</v>
      </c>
      <c r="F6" t="str">
        <f>'Lead Gen BO Grid'!K6</f>
        <v>$0.00</v>
      </c>
      <c r="G6" t="str">
        <f>'Lead Gen BO Grid'!N6</f>
        <v>$0 Co-pay</v>
      </c>
      <c r="H6" t="str">
        <f>'Lead Gen BO Grid'!P6</f>
        <v>$0 Co-pay</v>
      </c>
      <c r="I6" t="str">
        <f>'Lead Gen BO Grid'!Q6</f>
        <v>No</v>
      </c>
      <c r="J6" t="str">
        <f>'Lead Gen BO Grid'!R6</f>
        <v>No Deductible, $0/Day  (Days1-90) No Additional Days</v>
      </c>
      <c r="K6" t="str">
        <f>'Lead Gen BO Grid'!AE6</f>
        <v>$0 / $0</v>
      </c>
      <c r="L6" s="40">
        <f>'Lead Gen BO Grid'!AI6</f>
        <v>0</v>
      </c>
      <c r="M6" t="str">
        <f>'Lead Gen BO Grid'!AK6</f>
        <v>$0</v>
      </c>
      <c r="N6" t="str">
        <f>'Lead Gen BO Grid'!AL6</f>
        <v>$0</v>
      </c>
      <c r="O6" t="str">
        <f>'Lead Gen BO Grid'!AN6</f>
        <v>Yes</v>
      </c>
      <c r="P6" t="str">
        <f>'Lead Gen BO Grid'!AP6</f>
        <v>Yes</v>
      </c>
      <c r="Q6" t="str">
        <f>'Lead Gen BO Grid'!AO6</f>
        <v>Yes</v>
      </c>
      <c r="R6" t="str">
        <f>'Lead Gen BO Grid'!AQ6</f>
        <v>Yes</v>
      </c>
      <c r="S6" t="str">
        <f>'Lead Gen BO Grid'!AR6</f>
        <v>Yes</v>
      </c>
      <c r="T6" t="str">
        <f>'Lead Gen BO Grid'!AT6</f>
        <v>Yes</v>
      </c>
    </row>
    <row r="7" spans="1:20">
      <c r="A7" t="str">
        <f>'Lead Gen BO Grid'!I7</f>
        <v>CA</v>
      </c>
      <c r="B7" t="str">
        <f>'Lead Gen BO Grid'!C7</f>
        <v>Easy Choice Plus Plan</v>
      </c>
      <c r="D7" t="str">
        <f>'Lead Gen BO Grid'!E7</f>
        <v>(HMO)</v>
      </c>
      <c r="E7" t="str">
        <f>'Lead Gen BO Grid'!F7</f>
        <v>H5087002</v>
      </c>
      <c r="F7" t="str">
        <f>'Lead Gen BO Grid'!K7</f>
        <v>$12.00</v>
      </c>
      <c r="G7" t="str">
        <f>'Lead Gen BO Grid'!N7</f>
        <v>$0 Co-pay</v>
      </c>
      <c r="H7" t="str">
        <f>'Lead Gen BO Grid'!P7</f>
        <v>20% Coinsurance</v>
      </c>
      <c r="I7" t="str">
        <f>'Lead Gen BO Grid'!Q7</f>
        <v>No</v>
      </c>
      <c r="J7" t="str">
        <f>'Lead Gen BO Grid'!R7</f>
        <v>No Deductible, $500/Day (Days 1-3) $0/Day Days (4-90) $0 Each Additional Day</v>
      </c>
      <c r="K7" t="str">
        <f>'Lead Gen BO Grid'!AE7</f>
        <v>20% / 20%</v>
      </c>
      <c r="L7" s="40" t="str">
        <f>'Lead Gen BO Grid'!AI7</f>
        <v>$360 Tiers 2 to 5</v>
      </c>
      <c r="M7" t="str">
        <f>'Lead Gen BO Grid'!AK7</f>
        <v>$0</v>
      </c>
      <c r="N7" t="str">
        <f>'Lead Gen BO Grid'!AL7</f>
        <v>$0</v>
      </c>
      <c r="O7" t="str">
        <f>'Lead Gen BO Grid'!AN7</f>
        <v>Yes</v>
      </c>
      <c r="P7" t="str">
        <f>'Lead Gen BO Grid'!AP7</f>
        <v>Yes</v>
      </c>
      <c r="Q7" t="str">
        <f>'Lead Gen BO Grid'!AO7</f>
        <v>Yes</v>
      </c>
      <c r="R7" t="str">
        <f>'Lead Gen BO Grid'!AQ7</f>
        <v>Yes</v>
      </c>
      <c r="S7" t="str">
        <f>'Lead Gen BO Grid'!AR7</f>
        <v>Yes</v>
      </c>
      <c r="T7" t="str">
        <f>'Lead Gen BO Grid'!AT7</f>
        <v>Yes</v>
      </c>
    </row>
    <row r="8" spans="1:20">
      <c r="A8" t="str">
        <f>'Lead Gen BO Grid'!I8</f>
        <v>CA</v>
      </c>
      <c r="B8" t="str">
        <f>'Lead Gen BO Grid'!C8</f>
        <v>Easy Choice Best Plan</v>
      </c>
      <c r="D8" t="str">
        <f>'Lead Gen BO Grid'!E8</f>
        <v>(HMO)</v>
      </c>
      <c r="E8" t="str">
        <f>'Lead Gen BO Grid'!F8</f>
        <v>H5087005</v>
      </c>
      <c r="F8" t="str">
        <f>'Lead Gen BO Grid'!K8</f>
        <v>$0.00</v>
      </c>
      <c r="G8" t="str">
        <f>'Lead Gen BO Grid'!N8</f>
        <v>$0 Co-pay</v>
      </c>
      <c r="H8" t="str">
        <f>'Lead Gen BO Grid'!P8</f>
        <v>$12 Co-pay</v>
      </c>
      <c r="I8" t="str">
        <f>'Lead Gen BO Grid'!Q8</f>
        <v>No</v>
      </c>
      <c r="J8" t="str">
        <f>'Lead Gen BO Grid'!R8</f>
        <v>No Deductible, $125/Day (Days 1-5) $0/Day Days (6-90) $0 Each Additional Day</v>
      </c>
      <c r="K8" t="str">
        <f>'Lead Gen BO Grid'!AE8</f>
        <v>$50 / $0</v>
      </c>
      <c r="L8" s="40">
        <f>'Lead Gen BO Grid'!AI8</f>
        <v>0</v>
      </c>
      <c r="M8" t="str">
        <f>'Lead Gen BO Grid'!AK8</f>
        <v>$0</v>
      </c>
      <c r="N8" t="str">
        <f>'Lead Gen BO Grid'!AL8</f>
        <v>$0</v>
      </c>
      <c r="O8" t="str">
        <f>'Lead Gen BO Grid'!AN8</f>
        <v>Yes</v>
      </c>
      <c r="P8" t="str">
        <f>'Lead Gen BO Grid'!AP8</f>
        <v>Yes</v>
      </c>
      <c r="Q8" t="str">
        <f>'Lead Gen BO Grid'!AO8</f>
        <v>Yes</v>
      </c>
      <c r="R8" t="str">
        <f>'Lead Gen BO Grid'!AQ8</f>
        <v>Yes</v>
      </c>
      <c r="S8" t="str">
        <f>'Lead Gen BO Grid'!AR8</f>
        <v>Yes</v>
      </c>
      <c r="T8" t="str">
        <f>'Lead Gen BO Grid'!AT8</f>
        <v>No</v>
      </c>
    </row>
    <row r="9" spans="1:20">
      <c r="A9" t="str">
        <f>'Lead Gen BO Grid'!I9</f>
        <v>CA</v>
      </c>
      <c r="B9" t="str">
        <f>'Lead Gen BO Grid'!C9</f>
        <v>Easy Choice Value Plan</v>
      </c>
      <c r="D9" t="str">
        <f>'Lead Gen BO Grid'!E9</f>
        <v>(HMO)</v>
      </c>
      <c r="E9" t="str">
        <f>'Lead Gen BO Grid'!F9</f>
        <v>H5087010</v>
      </c>
      <c r="F9" t="str">
        <f>'Lead Gen BO Grid'!K9</f>
        <v>$0.00</v>
      </c>
      <c r="G9" t="str">
        <f>'Lead Gen BO Grid'!N9</f>
        <v>$0 Co-pay</v>
      </c>
      <c r="H9" t="str">
        <f>'Lead Gen BO Grid'!P9</f>
        <v>$15 Co-pay</v>
      </c>
      <c r="I9" t="str">
        <f>'Lead Gen BO Grid'!Q9</f>
        <v>No</v>
      </c>
      <c r="J9" t="str">
        <f>'Lead Gen BO Grid'!R9</f>
        <v>No Deductible, $350/Day (Days 1-4) $0/Day Days (5-90) No Additional Days</v>
      </c>
      <c r="K9" t="str">
        <f>'Lead Gen BO Grid'!AE9</f>
        <v>$250 / $75</v>
      </c>
      <c r="L9" s="40">
        <f>'Lead Gen BO Grid'!AI9</f>
        <v>0</v>
      </c>
      <c r="M9" t="str">
        <f>'Lead Gen BO Grid'!AK9</f>
        <v>$5</v>
      </c>
      <c r="N9" t="str">
        <f>'Lead Gen BO Grid'!AL9</f>
        <v>$0</v>
      </c>
      <c r="O9" t="str">
        <f>'Lead Gen BO Grid'!AN9</f>
        <v>Yes</v>
      </c>
      <c r="P9" t="str">
        <f>'Lead Gen BO Grid'!AP9</f>
        <v>Yes</v>
      </c>
      <c r="Q9" t="str">
        <f>'Lead Gen BO Grid'!AO9</f>
        <v>Yes</v>
      </c>
      <c r="R9" t="str">
        <f>'Lead Gen BO Grid'!AQ9</f>
        <v>Yes</v>
      </c>
      <c r="S9" t="str">
        <f>'Lead Gen BO Grid'!AR9</f>
        <v>No</v>
      </c>
      <c r="T9" t="str">
        <f>'Lead Gen BO Grid'!AT9</f>
        <v>Yes</v>
      </c>
    </row>
    <row r="10" spans="1:20">
      <c r="A10" t="str">
        <f>'Lead Gen BO Grid'!I10</f>
        <v>CA</v>
      </c>
      <c r="B10" t="str">
        <f>'Lead Gen BO Grid'!C10</f>
        <v>Easy Choice Best Plan</v>
      </c>
      <c r="D10" t="str">
        <f>'Lead Gen BO Grid'!E10</f>
        <v>(HMO)</v>
      </c>
      <c r="E10" t="str">
        <f>'Lead Gen BO Grid'!F10</f>
        <v>H5087011</v>
      </c>
      <c r="F10" t="str">
        <f>'Lead Gen BO Grid'!K10</f>
        <v>$0.00</v>
      </c>
      <c r="G10" t="str">
        <f>'Lead Gen BO Grid'!N10</f>
        <v>$0 Co-pay</v>
      </c>
      <c r="H10" t="str">
        <f>'Lead Gen BO Grid'!P10</f>
        <v>$12 Co-pay</v>
      </c>
      <c r="I10" t="str">
        <f>'Lead Gen BO Grid'!Q10</f>
        <v>No</v>
      </c>
      <c r="J10" t="str">
        <f>'Lead Gen BO Grid'!R10</f>
        <v>No Deductible, $225/Day (Days 1-5) $0/Day Days (6-90) No Additional Days</v>
      </c>
      <c r="K10" t="str">
        <f>'Lead Gen BO Grid'!AE10</f>
        <v>$200 / $25</v>
      </c>
      <c r="L10" s="40">
        <f>'Lead Gen BO Grid'!AI10</f>
        <v>0</v>
      </c>
      <c r="M10" t="str">
        <f>'Lead Gen BO Grid'!AK10</f>
        <v>$6</v>
      </c>
      <c r="N10" t="str">
        <f>'Lead Gen BO Grid'!AL10</f>
        <v>$0</v>
      </c>
      <c r="O10" t="str">
        <f>'Lead Gen BO Grid'!AN10</f>
        <v>Yes</v>
      </c>
      <c r="P10" t="str">
        <f>'Lead Gen BO Grid'!AP10</f>
        <v>Yes</v>
      </c>
      <c r="Q10" t="str">
        <f>'Lead Gen BO Grid'!AO10</f>
        <v>Yes</v>
      </c>
      <c r="R10" t="str">
        <f>'Lead Gen BO Grid'!AQ10</f>
        <v>Yes</v>
      </c>
      <c r="S10" t="str">
        <f>'Lead Gen BO Grid'!AR10</f>
        <v>No</v>
      </c>
      <c r="T10" t="str">
        <f>'Lead Gen BO Grid'!AT10</f>
        <v>Yes</v>
      </c>
    </row>
    <row r="11" spans="1:20">
      <c r="A11" t="str">
        <f>'Lead Gen BO Grid'!I11</f>
        <v>CA</v>
      </c>
      <c r="B11" t="str">
        <f>'Lead Gen BO Grid'!C11</f>
        <v>Easy Choice Best Plan</v>
      </c>
      <c r="D11" t="str">
        <f>'Lead Gen BO Grid'!E11</f>
        <v>(HMO)</v>
      </c>
      <c r="E11" t="str">
        <f>'Lead Gen BO Grid'!F11</f>
        <v>H5087012</v>
      </c>
      <c r="F11" t="str">
        <f>'Lead Gen BO Grid'!K11</f>
        <v>$0.00</v>
      </c>
      <c r="G11" t="str">
        <f>'Lead Gen BO Grid'!N11</f>
        <v>$5 Co-pay</v>
      </c>
      <c r="H11" t="str">
        <f>'Lead Gen BO Grid'!P11</f>
        <v>$25 Co-pay</v>
      </c>
      <c r="I11" t="str">
        <f>'Lead Gen BO Grid'!Q11</f>
        <v>No</v>
      </c>
      <c r="J11" t="str">
        <f>'Lead Gen BO Grid'!R11</f>
        <v>No Deductible, $350/Day (Days 1-3) $0/Day Days (4-90) $0 Each Additional Day</v>
      </c>
      <c r="K11" t="str">
        <f>'Lead Gen BO Grid'!AE11</f>
        <v>$300 / $30</v>
      </c>
      <c r="L11" s="40">
        <f>'Lead Gen BO Grid'!AI11</f>
        <v>0</v>
      </c>
      <c r="M11" t="str">
        <f>'Lead Gen BO Grid'!AK11</f>
        <v>$4</v>
      </c>
      <c r="N11" t="str">
        <f>'Lead Gen BO Grid'!AL11</f>
        <v>$0</v>
      </c>
      <c r="O11" t="str">
        <f>'Lead Gen BO Grid'!AN11</f>
        <v>Yes</v>
      </c>
      <c r="P11" t="str">
        <f>'Lead Gen BO Grid'!AP11</f>
        <v>Yes</v>
      </c>
      <c r="Q11" t="str">
        <f>'Lead Gen BO Grid'!AO11</f>
        <v>Yes</v>
      </c>
      <c r="R11" t="str">
        <f>'Lead Gen BO Grid'!AQ11</f>
        <v>Yes</v>
      </c>
      <c r="S11" t="str">
        <f>'Lead Gen BO Grid'!AR11</f>
        <v>No</v>
      </c>
      <c r="T11" t="str">
        <f>'Lead Gen BO Grid'!AT11</f>
        <v>No</v>
      </c>
    </row>
    <row r="12" spans="1:20">
      <c r="A12" t="str">
        <f>'Lead Gen BO Grid'!I12</f>
        <v>CA</v>
      </c>
      <c r="B12" t="str">
        <f>'Lead Gen BO Grid'!C12</f>
        <v>Easy Choice Best Plan</v>
      </c>
      <c r="D12" t="str">
        <f>'Lead Gen BO Grid'!E12</f>
        <v>(HMO)</v>
      </c>
      <c r="E12" t="str">
        <f>'Lead Gen BO Grid'!F12</f>
        <v>H5087014</v>
      </c>
      <c r="F12" t="str">
        <f>'Lead Gen BO Grid'!K12</f>
        <v>$0.00</v>
      </c>
      <c r="G12" t="str">
        <f>'Lead Gen BO Grid'!N12</f>
        <v>$0 Co-pay</v>
      </c>
      <c r="H12" t="str">
        <f>'Lead Gen BO Grid'!P12</f>
        <v>$15 Co-pay</v>
      </c>
      <c r="I12" t="str">
        <f>'Lead Gen BO Grid'!Q12</f>
        <v>No</v>
      </c>
      <c r="J12" t="str">
        <f>'Lead Gen BO Grid'!R12</f>
        <v>No Deductible, $300/Day (Days 1-5) $0/Day Days (6-90) $0/Day Days (91-130) $0 for 40 Additional Days</v>
      </c>
      <c r="K12" t="str">
        <f>'Lead Gen BO Grid'!AE12</f>
        <v>$175 / $50</v>
      </c>
      <c r="L12" s="40">
        <f>'Lead Gen BO Grid'!AI12</f>
        <v>0</v>
      </c>
      <c r="M12" t="str">
        <f>'Lead Gen BO Grid'!AK12</f>
        <v>$0</v>
      </c>
      <c r="N12" t="str">
        <f>'Lead Gen BO Grid'!AL12</f>
        <v>$0</v>
      </c>
      <c r="O12" t="str">
        <f>'Lead Gen BO Grid'!AN12</f>
        <v>Yes</v>
      </c>
      <c r="P12" t="str">
        <f>'Lead Gen BO Grid'!AP12</f>
        <v>Yes</v>
      </c>
      <c r="Q12" t="str">
        <f>'Lead Gen BO Grid'!AO12</f>
        <v>Yes</v>
      </c>
      <c r="R12" t="str">
        <f>'Lead Gen BO Grid'!AQ12</f>
        <v>Yes</v>
      </c>
      <c r="S12" t="str">
        <f>'Lead Gen BO Grid'!AR12</f>
        <v>No</v>
      </c>
      <c r="T12" t="str">
        <f>'Lead Gen BO Grid'!AT12</f>
        <v>No</v>
      </c>
    </row>
    <row r="13" spans="1:20">
      <c r="A13" t="str">
        <f>'Lead Gen BO Grid'!I13</f>
        <v>CA</v>
      </c>
      <c r="B13" t="str">
        <f>'Lead Gen BO Grid'!C13</f>
        <v>Easy Choice Best Plan</v>
      </c>
      <c r="D13" t="str">
        <f>'Lead Gen BO Grid'!E13</f>
        <v>(HMO)</v>
      </c>
      <c r="E13" t="str">
        <f>'Lead Gen BO Grid'!F13</f>
        <v>H5087016</v>
      </c>
      <c r="F13" t="str">
        <f>'Lead Gen BO Grid'!K13</f>
        <v>$0.00</v>
      </c>
      <c r="G13" t="str">
        <f>'Lead Gen BO Grid'!N13</f>
        <v>$0 Co-pay</v>
      </c>
      <c r="H13" t="str">
        <f>'Lead Gen BO Grid'!P13</f>
        <v>$15 Co-pay</v>
      </c>
      <c r="I13" t="str">
        <f>'Lead Gen BO Grid'!Q13</f>
        <v>No</v>
      </c>
      <c r="J13" t="str">
        <f>'Lead Gen BO Grid'!R13</f>
        <v>No Deductible, $550/Day (Days 1-3) $0/Day Days (4-90) $0/Day Days (91-130) $0 for 40 Additional Days</v>
      </c>
      <c r="K13" t="str">
        <f>'Lead Gen BO Grid'!AE13</f>
        <v>$175 / $50</v>
      </c>
      <c r="L13" s="40">
        <f>'Lead Gen BO Grid'!AI13</f>
        <v>0</v>
      </c>
      <c r="M13" t="str">
        <f>'Lead Gen BO Grid'!AK13</f>
        <v>$7</v>
      </c>
      <c r="N13" t="str">
        <f>'Lead Gen BO Grid'!AL13</f>
        <v>$0</v>
      </c>
      <c r="O13" t="str">
        <f>'Lead Gen BO Grid'!AN13</f>
        <v>Yes</v>
      </c>
      <c r="P13" t="str">
        <f>'Lead Gen BO Grid'!AP13</f>
        <v>Yes</v>
      </c>
      <c r="Q13" t="str">
        <f>'Lead Gen BO Grid'!AO13</f>
        <v>Yes</v>
      </c>
      <c r="R13" t="str">
        <f>'Lead Gen BO Grid'!AQ13</f>
        <v>Yes</v>
      </c>
      <c r="S13" t="str">
        <f>'Lead Gen BO Grid'!AR13</f>
        <v>Yes</v>
      </c>
      <c r="T13" t="str">
        <f>'Lead Gen BO Grid'!AT13</f>
        <v>No</v>
      </c>
    </row>
    <row r="14" spans="1:20">
      <c r="A14" t="str">
        <f>'Lead Gen BO Grid'!I14</f>
        <v>CA</v>
      </c>
      <c r="B14" t="str">
        <f>'Lead Gen BO Grid'!C14</f>
        <v>Easy Choice Plus Plan</v>
      </c>
      <c r="D14" t="str">
        <f>'Lead Gen BO Grid'!E14</f>
        <v>(HMO)</v>
      </c>
      <c r="E14" t="str">
        <f>'Lead Gen BO Grid'!F14</f>
        <v>H5087017</v>
      </c>
      <c r="F14" t="str">
        <f>'Lead Gen BO Grid'!K14</f>
        <v>$12.00</v>
      </c>
      <c r="G14" t="str">
        <f>'Lead Gen BO Grid'!N14</f>
        <v>$0 Co-pay</v>
      </c>
      <c r="H14" t="str">
        <f>'Lead Gen BO Grid'!P14</f>
        <v>$0 Co-pay</v>
      </c>
      <c r="I14" t="str">
        <f>'Lead Gen BO Grid'!Q14</f>
        <v>No</v>
      </c>
      <c r="J14" t="str">
        <f>'Lead Gen BO Grid'!R14</f>
        <v>No Deductible, $300/Day (Days 1-3) $0/Day Days (4-90) $0 Each Additional Day</v>
      </c>
      <c r="K14" t="str">
        <f>'Lead Gen BO Grid'!AE14</f>
        <v>20% / $0</v>
      </c>
      <c r="L14" s="40" t="str">
        <f>'Lead Gen BO Grid'!AI14</f>
        <v>$360 Tiers 2 to 5</v>
      </c>
      <c r="M14" t="str">
        <f>'Lead Gen BO Grid'!AK14</f>
        <v>$0</v>
      </c>
      <c r="N14" t="str">
        <f>'Lead Gen BO Grid'!AL14</f>
        <v>$0</v>
      </c>
      <c r="O14" t="str">
        <f>'Lead Gen BO Grid'!AN14</f>
        <v>Yes</v>
      </c>
      <c r="P14" t="str">
        <f>'Lead Gen BO Grid'!AP14</f>
        <v>Yes</v>
      </c>
      <c r="Q14" t="str">
        <f>'Lead Gen BO Grid'!AO14</f>
        <v>Yes</v>
      </c>
      <c r="R14" t="str">
        <f>'Lead Gen BO Grid'!AQ14</f>
        <v>Yes</v>
      </c>
      <c r="S14" t="str">
        <f>'Lead Gen BO Grid'!AR14</f>
        <v>Yes</v>
      </c>
      <c r="T14" t="str">
        <f>'Lead Gen BO Grid'!AT14</f>
        <v>Yes</v>
      </c>
    </row>
    <row r="15" spans="1:20">
      <c r="A15" t="str">
        <f>'Lead Gen BO Grid'!I15</f>
        <v>CA</v>
      </c>
      <c r="B15" t="str">
        <f>'Lead Gen BO Grid'!C15</f>
        <v>Easy Choice Access Plan</v>
      </c>
      <c r="D15" t="str">
        <f>'Lead Gen BO Grid'!E15</f>
        <v>(HMO SNP)</v>
      </c>
      <c r="E15" t="str">
        <f>'Lead Gen BO Grid'!F15</f>
        <v>H5087020</v>
      </c>
      <c r="F15" t="str">
        <f>'Lead Gen BO Grid'!K15</f>
        <v>$0.00</v>
      </c>
      <c r="G15" t="str">
        <f>'Lead Gen BO Grid'!N15</f>
        <v>$0 Co-pay</v>
      </c>
      <c r="H15" t="str">
        <f>'Lead Gen BO Grid'!P15</f>
        <v>$0 Co-pay</v>
      </c>
      <c r="I15" t="str">
        <f>'Lead Gen BO Grid'!Q15</f>
        <v>No</v>
      </c>
      <c r="J15" t="str">
        <f>'Lead Gen BO Grid'!R15</f>
        <v>No Deductible, $0/Day  (Days1-90) No Additional Days</v>
      </c>
      <c r="K15" t="str">
        <f>'Lead Gen BO Grid'!AE15</f>
        <v>$0 / $0</v>
      </c>
      <c r="L15" s="40">
        <f>'Lead Gen BO Grid'!AI15</f>
        <v>0</v>
      </c>
      <c r="M15" t="str">
        <f>'Lead Gen BO Grid'!AK15</f>
        <v>$0</v>
      </c>
      <c r="N15" t="str">
        <f>'Lead Gen BO Grid'!AL15</f>
        <v>$0</v>
      </c>
      <c r="O15" t="str">
        <f>'Lead Gen BO Grid'!AN15</f>
        <v>Yes</v>
      </c>
      <c r="P15" t="str">
        <f>'Lead Gen BO Grid'!AP15</f>
        <v>Yes</v>
      </c>
      <c r="Q15" t="str">
        <f>'Lead Gen BO Grid'!AO15</f>
        <v>Yes</v>
      </c>
      <c r="R15" t="str">
        <f>'Lead Gen BO Grid'!AQ15</f>
        <v>Yes</v>
      </c>
      <c r="S15" t="str">
        <f>'Lead Gen BO Grid'!AR15</f>
        <v>Yes</v>
      </c>
      <c r="T15" t="str">
        <f>'Lead Gen BO Grid'!AT15</f>
        <v>No</v>
      </c>
    </row>
    <row r="16" spans="1:20">
      <c r="A16" t="str">
        <f>'Lead Gen BO Grid'!I16</f>
        <v>CT</v>
      </c>
      <c r="B16" t="str">
        <f>'Lead Gen BO Grid'!C16</f>
        <v>WellCare Access</v>
      </c>
      <c r="D16" t="str">
        <f>'Lead Gen BO Grid'!E16</f>
        <v>(HMO SNP)</v>
      </c>
      <c r="E16" t="str">
        <f>'Lead Gen BO Grid'!F16</f>
        <v>H0712005</v>
      </c>
      <c r="F16" t="str">
        <f>'Lead Gen BO Grid'!K16</f>
        <v>$0.00</v>
      </c>
      <c r="G16" t="str">
        <f>'Lead Gen BO Grid'!N16</f>
        <v>$0 Co-pay</v>
      </c>
      <c r="H16" t="str">
        <f>'Lead Gen BO Grid'!P16</f>
        <v>$0 Co-pay</v>
      </c>
      <c r="I16" t="str">
        <f>'Lead Gen BO Grid'!Q16</f>
        <v>No</v>
      </c>
      <c r="J16" t="str">
        <f>'Lead Gen BO Grid'!R16</f>
        <v>No Deductible, $0/Day  (Days1-90) No Additional Days</v>
      </c>
      <c r="K16" t="str">
        <f>'Lead Gen BO Grid'!AE16</f>
        <v>$0 / $0</v>
      </c>
      <c r="L16" s="40">
        <f>'Lead Gen BO Grid'!AI16</f>
        <v>0</v>
      </c>
      <c r="M16" t="str">
        <f>'Lead Gen BO Grid'!AK16</f>
        <v xml:space="preserve"> $0 / $1.20 / $2.95 / 15%</v>
      </c>
      <c r="N16" t="str">
        <f>'Lead Gen BO Grid'!AL16</f>
        <v>$0</v>
      </c>
      <c r="O16" t="str">
        <f>'Lead Gen BO Grid'!AN16</f>
        <v>No</v>
      </c>
      <c r="P16" t="str">
        <f>'Lead Gen BO Grid'!AP16</f>
        <v>No</v>
      </c>
      <c r="Q16" t="str">
        <f>'Lead Gen BO Grid'!AO16</f>
        <v>No</v>
      </c>
      <c r="R16" t="str">
        <f>'Lead Gen BO Grid'!AQ16</f>
        <v>No</v>
      </c>
      <c r="S16" t="str">
        <f>'Lead Gen BO Grid'!AR16</f>
        <v>Yes</v>
      </c>
      <c r="T16" t="str">
        <f>'Lead Gen BO Grid'!AT16</f>
        <v>Yes</v>
      </c>
    </row>
    <row r="17" spans="1:20">
      <c r="A17" t="str">
        <f>'Lead Gen BO Grid'!I17</f>
        <v>CT</v>
      </c>
      <c r="B17" t="str">
        <f>'Lead Gen BO Grid'!C17</f>
        <v>Wellcare Value</v>
      </c>
      <c r="D17" t="str">
        <f>'Lead Gen BO Grid'!E17</f>
        <v>(HMO)</v>
      </c>
      <c r="E17" t="str">
        <f>'Lead Gen BO Grid'!F17</f>
        <v>H0712019</v>
      </c>
      <c r="F17" t="str">
        <f>'Lead Gen BO Grid'!K17</f>
        <v>$0.00</v>
      </c>
      <c r="G17" t="str">
        <f>'Lead Gen BO Grid'!N17</f>
        <v>$15 Co-pay</v>
      </c>
      <c r="H17" t="str">
        <f>'Lead Gen BO Grid'!P17</f>
        <v>$50 Co-pay</v>
      </c>
      <c r="I17" t="str">
        <f>'Lead Gen BO Grid'!Q17</f>
        <v>No</v>
      </c>
      <c r="J17" t="str">
        <f>'Lead Gen BO Grid'!R17</f>
        <v>No Deductible, $500/Day (Days 1-3) $0/Day Days (4-90) $0/Day Days (91-130) $0 for 40 Additional Days</v>
      </c>
      <c r="K17" t="str">
        <f>'Lead Gen BO Grid'!AE17</f>
        <v>20% / $300</v>
      </c>
      <c r="L17" s="40">
        <f>'Lead Gen BO Grid'!AI17</f>
        <v>0</v>
      </c>
      <c r="M17" t="str">
        <f>'Lead Gen BO Grid'!AK17</f>
        <v>$5</v>
      </c>
      <c r="N17" t="str">
        <f>'Lead Gen BO Grid'!AL17</f>
        <v>$0</v>
      </c>
      <c r="O17" t="str">
        <f>'Lead Gen BO Grid'!AN17</f>
        <v>No</v>
      </c>
      <c r="P17" t="str">
        <f>'Lead Gen BO Grid'!AP17</f>
        <v>Yes</v>
      </c>
      <c r="Q17" t="str">
        <f>'Lead Gen BO Grid'!AO17</f>
        <v>Yes</v>
      </c>
      <c r="R17" t="str">
        <f>'Lead Gen BO Grid'!AQ17</f>
        <v>No</v>
      </c>
      <c r="S17" t="str">
        <f>'Lead Gen BO Grid'!AR17</f>
        <v>Yes</v>
      </c>
      <c r="T17" t="str">
        <f>'Lead Gen BO Grid'!AT17</f>
        <v>Yes</v>
      </c>
    </row>
    <row r="18" spans="1:20">
      <c r="A18" t="str">
        <f>'Lead Gen BO Grid'!I18</f>
        <v>CT</v>
      </c>
      <c r="B18" t="str">
        <f>'Lead Gen BO Grid'!C18</f>
        <v>WellCare Rx</v>
      </c>
      <c r="D18" t="str">
        <f>'Lead Gen BO Grid'!E18</f>
        <v>(HMO)</v>
      </c>
      <c r="E18" t="str">
        <f>'Lead Gen BO Grid'!F18</f>
        <v>H0712020</v>
      </c>
      <c r="F18" t="str">
        <f>'Lead Gen BO Grid'!K18</f>
        <v>$20.00</v>
      </c>
      <c r="G18" t="str">
        <f>'Lead Gen BO Grid'!N18</f>
        <v>$10 Co-pay</v>
      </c>
      <c r="H18" t="str">
        <f>'Lead Gen BO Grid'!P18</f>
        <v>$40 Co-pay</v>
      </c>
      <c r="I18" t="str">
        <f>'Lead Gen BO Grid'!Q18</f>
        <v>No</v>
      </c>
      <c r="J18" t="str">
        <f>'Lead Gen BO Grid'!R18</f>
        <v>No Deductible, $350/Day (Days 1-5) $0/Day Days (6-90) $0 Each Additional Day</v>
      </c>
      <c r="K18" t="str">
        <f>'Lead Gen BO Grid'!AE18</f>
        <v>20% / 20%</v>
      </c>
      <c r="L18" s="40" t="str">
        <f>'Lead Gen BO Grid'!AI18</f>
        <v>$360 All Tiers</v>
      </c>
      <c r="M18" t="str">
        <f>'Lead Gen BO Grid'!AK18</f>
        <v>$0</v>
      </c>
      <c r="N18" t="str">
        <f>'Lead Gen BO Grid'!AL18</f>
        <v>$0</v>
      </c>
      <c r="O18" t="str">
        <f>'Lead Gen BO Grid'!AN18</f>
        <v>Yes</v>
      </c>
      <c r="P18" t="str">
        <f>'Lead Gen BO Grid'!AP18</f>
        <v>Yes</v>
      </c>
      <c r="Q18" t="str">
        <f>'Lead Gen BO Grid'!AO18</f>
        <v>Yes</v>
      </c>
      <c r="R18" t="str">
        <f>'Lead Gen BO Grid'!AQ18</f>
        <v>Yes</v>
      </c>
      <c r="S18" t="str">
        <f>'Lead Gen BO Grid'!AR18</f>
        <v>Yes</v>
      </c>
      <c r="T18" t="str">
        <f>'Lead Gen BO Grid'!AT18</f>
        <v>Yes</v>
      </c>
    </row>
    <row r="19" spans="1:20">
      <c r="A19" t="str">
        <f>'Lead Gen BO Grid'!I19</f>
        <v>GA</v>
      </c>
      <c r="B19" t="str">
        <f>'Lead Gen BO Grid'!C19</f>
        <v>WellCare Access</v>
      </c>
      <c r="D19" t="str">
        <f>'Lead Gen BO Grid'!E19</f>
        <v>(HMO SNP)</v>
      </c>
      <c r="E19" t="str">
        <f>'Lead Gen BO Grid'!F19</f>
        <v>H1112006</v>
      </c>
      <c r="F19" t="str">
        <f>'Lead Gen BO Grid'!K19</f>
        <v>$0.00</v>
      </c>
      <c r="G19" t="str">
        <f>'Lead Gen BO Grid'!N19</f>
        <v>$0 Co-pay</v>
      </c>
      <c r="H19" t="str">
        <f>'Lead Gen BO Grid'!P19</f>
        <v>$0 Co-pay</v>
      </c>
      <c r="I19" t="str">
        <f>'Lead Gen BO Grid'!Q19</f>
        <v>No</v>
      </c>
      <c r="J19" t="str">
        <f>'Lead Gen BO Grid'!R19</f>
        <v>No Deductible, $0/Day  (Days1-90) No Additional Days</v>
      </c>
      <c r="K19" t="str">
        <f>'Lead Gen BO Grid'!AE19</f>
        <v>$0 / $0</v>
      </c>
      <c r="L19" s="40">
        <f>'Lead Gen BO Grid'!AI19</f>
        <v>0</v>
      </c>
      <c r="M19" t="str">
        <f>'Lead Gen BO Grid'!AK19</f>
        <v>$0</v>
      </c>
      <c r="N19" t="str">
        <f>'Lead Gen BO Grid'!AL19</f>
        <v>$0</v>
      </c>
      <c r="O19" t="str">
        <f>'Lead Gen BO Grid'!AN19</f>
        <v>Yes</v>
      </c>
      <c r="P19" t="str">
        <f>'Lead Gen BO Grid'!AP19</f>
        <v>Yes</v>
      </c>
      <c r="Q19" t="str">
        <f>'Lead Gen BO Grid'!AO19</f>
        <v>Yes</v>
      </c>
      <c r="R19" t="str">
        <f>'Lead Gen BO Grid'!AQ19</f>
        <v>Yes</v>
      </c>
      <c r="S19" t="str">
        <f>'Lead Gen BO Grid'!AR19</f>
        <v>Yes</v>
      </c>
      <c r="T19" t="str">
        <f>'Lead Gen BO Grid'!AT19</f>
        <v>Yes</v>
      </c>
    </row>
    <row r="20" spans="1:20">
      <c r="A20" t="str">
        <f>'Lead Gen BO Grid'!I20</f>
        <v>GA</v>
      </c>
      <c r="B20" t="str">
        <f>'Lead Gen BO Grid'!C20</f>
        <v>Wellcare Value</v>
      </c>
      <c r="D20" t="str">
        <f>'Lead Gen BO Grid'!E20</f>
        <v>(HMO)</v>
      </c>
      <c r="E20" t="str">
        <f>'Lead Gen BO Grid'!F20</f>
        <v>H1112027</v>
      </c>
      <c r="F20" t="str">
        <f>'Lead Gen BO Grid'!K20</f>
        <v>$0.00</v>
      </c>
      <c r="G20" t="str">
        <f>'Lead Gen BO Grid'!N20</f>
        <v>$10 Co-pay</v>
      </c>
      <c r="H20" t="str">
        <f>'Lead Gen BO Grid'!P20</f>
        <v>$45 Co-pay</v>
      </c>
      <c r="I20" t="str">
        <f>'Lead Gen BO Grid'!Q20</f>
        <v>No</v>
      </c>
      <c r="J20" t="str">
        <f>'Lead Gen BO Grid'!R20</f>
        <v>No Deductible, $400/Day (Days 1-4) $0/Day Days (5-90) $0/Day Days (91-130) $0 for 40 Additional Days</v>
      </c>
      <c r="K20" t="str">
        <f>'Lead Gen BO Grid'!AE20</f>
        <v>$295 / $295</v>
      </c>
      <c r="L20" s="40">
        <f>'Lead Gen BO Grid'!AI20</f>
        <v>0</v>
      </c>
      <c r="M20" t="str">
        <f>'Lead Gen BO Grid'!AK20</f>
        <v>$0</v>
      </c>
      <c r="N20" t="str">
        <f>'Lead Gen BO Grid'!AL20</f>
        <v>$0</v>
      </c>
      <c r="O20" t="str">
        <f>'Lead Gen BO Grid'!AN20</f>
        <v>Yes</v>
      </c>
      <c r="P20" t="str">
        <f>'Lead Gen BO Grid'!AP20</f>
        <v>Yes</v>
      </c>
      <c r="Q20" t="str">
        <f>'Lead Gen BO Grid'!AO20</f>
        <v>Yes</v>
      </c>
      <c r="R20" t="str">
        <f>'Lead Gen BO Grid'!AQ20</f>
        <v>No</v>
      </c>
      <c r="S20" t="str">
        <f>'Lead Gen BO Grid'!AR20</f>
        <v>Yes</v>
      </c>
      <c r="T20" t="str">
        <f>'Lead Gen BO Grid'!AT20</f>
        <v>Yes</v>
      </c>
    </row>
    <row r="21" spans="1:20">
      <c r="A21" t="str">
        <f>'Lead Gen BO Grid'!I21</f>
        <v>GA</v>
      </c>
      <c r="B21" t="str">
        <f>'Lead Gen BO Grid'!C21</f>
        <v>WellCare Essential</v>
      </c>
      <c r="D21" t="str">
        <f>'Lead Gen BO Grid'!E21</f>
        <v>(HMO-POS)</v>
      </c>
      <c r="E21" t="str">
        <f>'Lead Gen BO Grid'!F21</f>
        <v>H1112032</v>
      </c>
      <c r="F21" t="str">
        <f>'Lead Gen BO Grid'!K21</f>
        <v>$0.00</v>
      </c>
      <c r="G21" t="str">
        <f>'Lead Gen BO Grid'!N21</f>
        <v>$5 Co-pay</v>
      </c>
      <c r="H21" t="str">
        <f>'Lead Gen BO Grid'!P21</f>
        <v>$40 Co-pay</v>
      </c>
      <c r="I21" t="str">
        <f>'Lead Gen BO Grid'!Q21</f>
        <v>Yes</v>
      </c>
      <c r="J21" t="str">
        <f>'Lead Gen BO Grid'!R21</f>
        <v>No Deductible, $450/Day (Days 1-3) $0/Day Days (4-90) $0/Day Days (91-130) $0 for 40 Additional Days</v>
      </c>
      <c r="K21" t="str">
        <f>'Lead Gen BO Grid'!AE21</f>
        <v>$200 / $200</v>
      </c>
      <c r="L21" s="40">
        <f>'Lead Gen BO Grid'!AI21</f>
        <v>0</v>
      </c>
      <c r="M21" t="str">
        <f>'Lead Gen BO Grid'!AK21</f>
        <v>$0</v>
      </c>
      <c r="N21" t="str">
        <f>'Lead Gen BO Grid'!AL21</f>
        <v>$0</v>
      </c>
      <c r="O21" t="str">
        <f>'Lead Gen BO Grid'!AN21</f>
        <v>Yes</v>
      </c>
      <c r="P21" t="str">
        <f>'Lead Gen BO Grid'!AP21</f>
        <v>Yes</v>
      </c>
      <c r="Q21" t="str">
        <f>'Lead Gen BO Grid'!AO21</f>
        <v>Yes</v>
      </c>
      <c r="R21" t="str">
        <f>'Lead Gen BO Grid'!AQ21</f>
        <v>No</v>
      </c>
      <c r="S21" t="str">
        <f>'Lead Gen BO Grid'!AR21</f>
        <v>Yes</v>
      </c>
      <c r="T21" t="str">
        <f>'Lead Gen BO Grid'!AT21</f>
        <v>Yes</v>
      </c>
    </row>
    <row r="22" spans="1:20">
      <c r="A22" t="str">
        <f>'Lead Gen BO Grid'!I22</f>
        <v>HI</v>
      </c>
      <c r="B22" t="str">
        <f>'Lead Gen BO Grid'!C22</f>
        <v xml:space="preserve"> 'Ohana Value</v>
      </c>
      <c r="D22" t="str">
        <f>'Lead Gen BO Grid'!E22</f>
        <v>(HMO-POS)</v>
      </c>
      <c r="E22" t="str">
        <f>'Lead Gen BO Grid'!F22</f>
        <v>H2491002</v>
      </c>
      <c r="F22" t="str">
        <f>'Lead Gen BO Grid'!K22</f>
        <v>$0.00</v>
      </c>
      <c r="G22" t="str">
        <f>'Lead Gen BO Grid'!N22</f>
        <v>$0 Co-pay</v>
      </c>
      <c r="H22" t="str">
        <f>'Lead Gen BO Grid'!P22</f>
        <v>$50 Co-pay</v>
      </c>
      <c r="I22" t="str">
        <f>'Lead Gen BO Grid'!Q22</f>
        <v>Yes</v>
      </c>
      <c r="J22" t="str">
        <f>'Lead Gen BO Grid'!R22</f>
        <v>No Deductible, $550/Day (Days 1-3) $0/Day Days (4-90) $0/Day Days (91-130) $0 for 40 Additional Days</v>
      </c>
      <c r="K22" t="str">
        <f>'Lead Gen BO Grid'!AE22</f>
        <v>20% / $250</v>
      </c>
      <c r="L22" s="40" t="str">
        <f>'Lead Gen BO Grid'!AI22</f>
        <v>$360 Tiers 2 to 5</v>
      </c>
      <c r="M22" t="str">
        <f>'Lead Gen BO Grid'!AK22</f>
        <v>$2</v>
      </c>
      <c r="N22" t="str">
        <f>'Lead Gen BO Grid'!AL22</f>
        <v>$0</v>
      </c>
      <c r="O22" t="str">
        <f>'Lead Gen BO Grid'!AN22</f>
        <v>Yes</v>
      </c>
      <c r="P22" t="str">
        <f>'Lead Gen BO Grid'!AP22</f>
        <v>Yes</v>
      </c>
      <c r="Q22" t="str">
        <f>'Lead Gen BO Grid'!AO22</f>
        <v>Yes</v>
      </c>
      <c r="R22" t="str">
        <f>'Lead Gen BO Grid'!AQ22</f>
        <v>No</v>
      </c>
      <c r="S22" t="str">
        <f>'Lead Gen BO Grid'!AR22</f>
        <v>No</v>
      </c>
      <c r="T22" t="str">
        <f>'Lead Gen BO Grid'!AT22</f>
        <v>Yes</v>
      </c>
    </row>
    <row r="23" spans="1:20">
      <c r="A23" t="str">
        <f>'Lead Gen BO Grid'!I23</f>
        <v>HI</v>
      </c>
      <c r="B23" t="str">
        <f>'Lead Gen BO Grid'!C23</f>
        <v xml:space="preserve"> 'Ohana Liberty</v>
      </c>
      <c r="D23" t="str">
        <f>'Lead Gen BO Grid'!E23</f>
        <v>(HMO SNP)</v>
      </c>
      <c r="E23" t="str">
        <f>'Lead Gen BO Grid'!F23</f>
        <v>H2491004</v>
      </c>
      <c r="F23" t="str">
        <f>'Lead Gen BO Grid'!K23</f>
        <v>$0.00</v>
      </c>
      <c r="G23" t="str">
        <f>'Lead Gen BO Grid'!N23</f>
        <v>$0 Co-pay</v>
      </c>
      <c r="H23" t="str">
        <f>'Lead Gen BO Grid'!P23</f>
        <v>$0 Co-pay</v>
      </c>
      <c r="I23" t="str">
        <f>'Lead Gen BO Grid'!Q23</f>
        <v>No</v>
      </c>
      <c r="J23" t="str">
        <f>'Lead Gen BO Grid'!R23</f>
        <v>No Deductible, $0/Day  (Days1-90) No Additional Days</v>
      </c>
      <c r="K23" t="str">
        <f>'Lead Gen BO Grid'!AE23</f>
        <v>$0 / $0</v>
      </c>
      <c r="L23" s="40">
        <f>'Lead Gen BO Grid'!AI23</f>
        <v>0</v>
      </c>
      <c r="M23" t="str">
        <f>'Lead Gen BO Grid'!AK23</f>
        <v>$0</v>
      </c>
      <c r="N23" t="str">
        <f>'Lead Gen BO Grid'!AL23</f>
        <v>$0</v>
      </c>
      <c r="O23" t="str">
        <f>'Lead Gen BO Grid'!AN23</f>
        <v>Yes</v>
      </c>
      <c r="P23" t="str">
        <f>'Lead Gen BO Grid'!AP23</f>
        <v>No</v>
      </c>
      <c r="Q23" t="str">
        <f>'Lead Gen BO Grid'!AO23</f>
        <v>No</v>
      </c>
      <c r="R23" t="str">
        <f>'Lead Gen BO Grid'!AQ23</f>
        <v>No</v>
      </c>
      <c r="S23" t="str">
        <f>'Lead Gen BO Grid'!AR23</f>
        <v>No</v>
      </c>
      <c r="T23" t="str">
        <f>'Lead Gen BO Grid'!AT23</f>
        <v>No</v>
      </c>
    </row>
    <row r="24" spans="1:20">
      <c r="A24" t="str">
        <f>'Lead Gen BO Grid'!I24</f>
        <v>IL</v>
      </c>
      <c r="B24" t="str">
        <f>'Lead Gen BO Grid'!C24</f>
        <v>WellCare Access</v>
      </c>
      <c r="D24" t="str">
        <f>'Lead Gen BO Grid'!E24</f>
        <v>(HMO SNP)</v>
      </c>
      <c r="E24" t="str">
        <f>'Lead Gen BO Grid'!F24</f>
        <v>H1416007</v>
      </c>
      <c r="F24" t="str">
        <f>'Lead Gen BO Grid'!K24</f>
        <v>$0.00</v>
      </c>
      <c r="G24" t="str">
        <f>'Lead Gen BO Grid'!N24</f>
        <v>$0 Co-pay</v>
      </c>
      <c r="H24" t="str">
        <f>'Lead Gen BO Grid'!P24</f>
        <v>$0 Co-pay</v>
      </c>
      <c r="I24" t="str">
        <f>'Lead Gen BO Grid'!Q24</f>
        <v>No</v>
      </c>
      <c r="J24" t="str">
        <f>'Lead Gen BO Grid'!R24</f>
        <v>No Deductible, $0/Day  (Days1-90) No Additional Days</v>
      </c>
      <c r="K24" t="str">
        <f>'Lead Gen BO Grid'!AE24</f>
        <v>$0 / $0</v>
      </c>
      <c r="L24" s="40">
        <f>'Lead Gen BO Grid'!AI24</f>
        <v>0</v>
      </c>
      <c r="M24" t="str">
        <f>'Lead Gen BO Grid'!AK24</f>
        <v>$0</v>
      </c>
      <c r="N24" t="str">
        <f>'Lead Gen BO Grid'!AL24</f>
        <v>$0</v>
      </c>
      <c r="O24" t="str">
        <f>'Lead Gen BO Grid'!AN24</f>
        <v>Yes</v>
      </c>
      <c r="P24" t="str">
        <f>'Lead Gen BO Grid'!AP24</f>
        <v>Yes</v>
      </c>
      <c r="Q24" t="str">
        <f>'Lead Gen BO Grid'!AO24</f>
        <v>Yes</v>
      </c>
      <c r="R24" t="str">
        <f>'Lead Gen BO Grid'!AQ24</f>
        <v>Yes</v>
      </c>
      <c r="S24" t="str">
        <f>'Lead Gen BO Grid'!AR24</f>
        <v>Yes</v>
      </c>
      <c r="T24" t="str">
        <f>'Lead Gen BO Grid'!AT24</f>
        <v>Yes</v>
      </c>
    </row>
    <row r="25" spans="1:20">
      <c r="A25" t="str">
        <f>'Lead Gen BO Grid'!I25</f>
        <v>IL</v>
      </c>
      <c r="B25" t="str">
        <f>'Lead Gen BO Grid'!C25</f>
        <v>WellCare Value</v>
      </c>
      <c r="D25" t="str">
        <f>'Lead Gen BO Grid'!E25</f>
        <v>(HMO-POS)</v>
      </c>
      <c r="E25" t="str">
        <f>'Lead Gen BO Grid'!F25</f>
        <v>H1416009</v>
      </c>
      <c r="F25" t="str">
        <f>'Lead Gen BO Grid'!K25</f>
        <v>$0.00</v>
      </c>
      <c r="G25" t="str">
        <f>'Lead Gen BO Grid'!N25</f>
        <v>$5 Co-pay</v>
      </c>
      <c r="H25" t="str">
        <f>'Lead Gen BO Grid'!P25</f>
        <v>$35 Co-pay</v>
      </c>
      <c r="I25" t="str">
        <f>'Lead Gen BO Grid'!Q25</f>
        <v>Yes</v>
      </c>
      <c r="J25" t="str">
        <f>'Lead Gen BO Grid'!R25</f>
        <v>No Deductible, $195/Day (Days 1-10) $100/Day Days (11-32) $0/Day Days (33-90) No Additional Days</v>
      </c>
      <c r="K25" t="str">
        <f>'Lead Gen BO Grid'!AE25</f>
        <v>$175 / $175</v>
      </c>
      <c r="L25" s="40">
        <f>'Lead Gen BO Grid'!AI25</f>
        <v>0</v>
      </c>
      <c r="M25" t="str">
        <f>'Lead Gen BO Grid'!AK25</f>
        <v>$4</v>
      </c>
      <c r="N25" t="str">
        <f>'Lead Gen BO Grid'!AL25</f>
        <v>$0</v>
      </c>
      <c r="O25" t="str">
        <f>'Lead Gen BO Grid'!AN25</f>
        <v>Yes</v>
      </c>
      <c r="P25" t="str">
        <f>'Lead Gen BO Grid'!AP25</f>
        <v>Yes</v>
      </c>
      <c r="Q25" t="str">
        <f>'Lead Gen BO Grid'!AO25</f>
        <v>Yes</v>
      </c>
      <c r="R25" t="str">
        <f>'Lead Gen BO Grid'!AQ25</f>
        <v>No</v>
      </c>
      <c r="S25" t="str">
        <f>'Lead Gen BO Grid'!AR25</f>
        <v>Yes</v>
      </c>
      <c r="T25" t="str">
        <f>'Lead Gen BO Grid'!AT25</f>
        <v>Yes</v>
      </c>
    </row>
    <row r="26" spans="1:20">
      <c r="A26" t="str">
        <f>'Lead Gen BO Grid'!I26</f>
        <v>IL</v>
      </c>
      <c r="B26" t="str">
        <f>'Lead Gen BO Grid'!C26</f>
        <v>WellCare Rx</v>
      </c>
      <c r="D26" t="str">
        <f>'Lead Gen BO Grid'!E26</f>
        <v>(HMO)</v>
      </c>
      <c r="E26" t="str">
        <f>'Lead Gen BO Grid'!F26</f>
        <v>H1416023</v>
      </c>
      <c r="F26" t="str">
        <f>'Lead Gen BO Grid'!K26</f>
        <v>$18.00</v>
      </c>
      <c r="G26" t="str">
        <f>'Lead Gen BO Grid'!N26</f>
        <v>$0 Co-pay</v>
      </c>
      <c r="H26" t="str">
        <f>'Lead Gen BO Grid'!P26</f>
        <v>$35 Co-pay</v>
      </c>
      <c r="I26" t="str">
        <f>'Lead Gen BO Grid'!Q26</f>
        <v>No</v>
      </c>
      <c r="J26" t="str">
        <f>'Lead Gen BO Grid'!R26</f>
        <v>No Deductible, $225/Day (Days 1-7) $0/Day Days (8-90) $0 Each Additional Day</v>
      </c>
      <c r="K26" t="str">
        <f>'Lead Gen BO Grid'!AE26</f>
        <v>$150 / $150</v>
      </c>
      <c r="L26" s="40" t="str">
        <f>'Lead Gen BO Grid'!AI26</f>
        <v>$360 All Tiers</v>
      </c>
      <c r="M26" t="str">
        <f>'Lead Gen BO Grid'!AK26</f>
        <v>$0</v>
      </c>
      <c r="N26" t="str">
        <f>'Lead Gen BO Grid'!AL26</f>
        <v>$0</v>
      </c>
      <c r="O26" t="str">
        <f>'Lead Gen BO Grid'!AN26</f>
        <v>Yes</v>
      </c>
      <c r="P26" t="str">
        <f>'Lead Gen BO Grid'!AP26</f>
        <v>Yes</v>
      </c>
      <c r="Q26" t="str">
        <f>'Lead Gen BO Grid'!AO26</f>
        <v>Yes</v>
      </c>
      <c r="R26" t="str">
        <f>'Lead Gen BO Grid'!AQ26</f>
        <v>Yes</v>
      </c>
      <c r="S26" t="str">
        <f>'Lead Gen BO Grid'!AR26</f>
        <v>Yes</v>
      </c>
      <c r="T26" t="str">
        <f>'Lead Gen BO Grid'!AT26</f>
        <v>Yes</v>
      </c>
    </row>
    <row r="27" spans="1:20">
      <c r="A27" t="str">
        <f>'Lead Gen BO Grid'!I27</f>
        <v>IL</v>
      </c>
      <c r="B27" t="str">
        <f>'Lead Gen BO Grid'!C27</f>
        <v>WellCare Choice</v>
      </c>
      <c r="D27" t="str">
        <f>'Lead Gen BO Grid'!E27</f>
        <v>(HMO-POS)</v>
      </c>
      <c r="E27" t="str">
        <f>'Lead Gen BO Grid'!F27</f>
        <v>H1416024</v>
      </c>
      <c r="F27" t="str">
        <f>'Lead Gen BO Grid'!K27</f>
        <v>$55.00</v>
      </c>
      <c r="G27" t="str">
        <f>'Lead Gen BO Grid'!N27</f>
        <v>$0 Co-pay</v>
      </c>
      <c r="H27" t="str">
        <f>'Lead Gen BO Grid'!P27</f>
        <v>$30 Co-pay</v>
      </c>
      <c r="I27" t="str">
        <f>'Lead Gen BO Grid'!Q27</f>
        <v>Yes</v>
      </c>
      <c r="J27" t="str">
        <f>'Lead Gen BO Grid'!R27</f>
        <v>No Deductible, $175/Day (Days 1-7) $0/Day Days (8-90) No Additional Days</v>
      </c>
      <c r="K27" t="str">
        <f>'Lead Gen BO Grid'!AE27</f>
        <v>$150 / $150</v>
      </c>
      <c r="L27" s="40">
        <f>'Lead Gen BO Grid'!AI27</f>
        <v>0</v>
      </c>
      <c r="M27" t="str">
        <f>'Lead Gen BO Grid'!AK27</f>
        <v>$0</v>
      </c>
      <c r="N27" t="str">
        <f>'Lead Gen BO Grid'!AL27</f>
        <v>$0</v>
      </c>
      <c r="O27" t="str">
        <f>'Lead Gen BO Grid'!AN27</f>
        <v>Yes</v>
      </c>
      <c r="P27" t="str">
        <f>'Lead Gen BO Grid'!AP27</f>
        <v>Yes</v>
      </c>
      <c r="Q27" t="str">
        <f>'Lead Gen BO Grid'!AO27</f>
        <v>Yes</v>
      </c>
      <c r="R27" t="str">
        <f>'Lead Gen BO Grid'!AQ27</f>
        <v>No</v>
      </c>
      <c r="S27" t="str">
        <f>'Lead Gen BO Grid'!AR27</f>
        <v>Yes</v>
      </c>
      <c r="T27" t="str">
        <f>'Lead Gen BO Grid'!AT27</f>
        <v>Yes</v>
      </c>
    </row>
    <row r="28" spans="1:20">
      <c r="A28" t="str">
        <f>'Lead Gen BO Grid'!I28</f>
        <v>KY</v>
      </c>
      <c r="B28" t="str">
        <f>'Lead Gen BO Grid'!C28</f>
        <v>WellCare Value</v>
      </c>
      <c r="D28" t="str">
        <f>'Lead Gen BO Grid'!E28</f>
        <v>(HMO-POS)</v>
      </c>
      <c r="E28" t="str">
        <f>'Lead Gen BO Grid'!F28</f>
        <v>H9730002</v>
      </c>
      <c r="F28" t="str">
        <f>'Lead Gen BO Grid'!K28</f>
        <v>$0.00</v>
      </c>
      <c r="G28" t="str">
        <f>'Lead Gen BO Grid'!N28</f>
        <v>$0 Co-pay</v>
      </c>
      <c r="H28" t="str">
        <f>'Lead Gen BO Grid'!P28</f>
        <v>$45 Co-pay</v>
      </c>
      <c r="I28" t="str">
        <f>'Lead Gen BO Grid'!Q28</f>
        <v>Yes</v>
      </c>
      <c r="J28" t="str">
        <f>'Lead Gen BO Grid'!R28</f>
        <v>No Deductible, $395/Day (Days 1-4) $0/Day Days (5-90) $0/Day Days (91-130) $0 for 40 Additional Days</v>
      </c>
      <c r="K28" t="str">
        <f>'Lead Gen BO Grid'!AE28</f>
        <v>$300 / $250</v>
      </c>
      <c r="L28" s="40">
        <f>'Lead Gen BO Grid'!AI28</f>
        <v>0</v>
      </c>
      <c r="M28" t="str">
        <f>'Lead Gen BO Grid'!AK28</f>
        <v>$5</v>
      </c>
      <c r="N28" t="str">
        <f>'Lead Gen BO Grid'!AL28</f>
        <v>$0</v>
      </c>
      <c r="O28" t="str">
        <f>'Lead Gen BO Grid'!AN28</f>
        <v>Yes</v>
      </c>
      <c r="P28" t="str">
        <f>'Lead Gen BO Grid'!AP28</f>
        <v>Yes</v>
      </c>
      <c r="Q28" t="str">
        <f>'Lead Gen BO Grid'!AO28</f>
        <v>Yes</v>
      </c>
      <c r="R28" t="str">
        <f>'Lead Gen BO Grid'!AQ28</f>
        <v>No</v>
      </c>
      <c r="S28" t="str">
        <f>'Lead Gen BO Grid'!AR28</f>
        <v>No</v>
      </c>
      <c r="T28" t="str">
        <f>'Lead Gen BO Grid'!AT28</f>
        <v>Yes</v>
      </c>
    </row>
    <row r="29" spans="1:20">
      <c r="A29" t="str">
        <f>'Lead Gen BO Grid'!I29</f>
        <v>KY</v>
      </c>
      <c r="B29" t="str">
        <f>'Lead Gen BO Grid'!C29</f>
        <v>WellCare Access</v>
      </c>
      <c r="D29" t="str">
        <f>'Lead Gen BO Grid'!E29</f>
        <v>(HMO SNP)</v>
      </c>
      <c r="E29" t="str">
        <f>'Lead Gen BO Grid'!F29</f>
        <v>H9730003</v>
      </c>
      <c r="F29" t="str">
        <f>'Lead Gen BO Grid'!K29</f>
        <v>$0.00</v>
      </c>
      <c r="G29" t="str">
        <f>'Lead Gen BO Grid'!N29</f>
        <v>$0 Co-pay</v>
      </c>
      <c r="H29" t="str">
        <f>'Lead Gen BO Grid'!P29</f>
        <v>$0 Co-pay</v>
      </c>
      <c r="I29" t="str">
        <f>'Lead Gen BO Grid'!Q29</f>
        <v>No</v>
      </c>
      <c r="J29" t="str">
        <f>'Lead Gen BO Grid'!R29</f>
        <v>No Deductible, $0/Day  (Days1-90) No Additional Days</v>
      </c>
      <c r="K29" t="str">
        <f>'Lead Gen BO Grid'!AE29</f>
        <v>$0 / $0</v>
      </c>
      <c r="L29" s="40">
        <f>'Lead Gen BO Grid'!AI29</f>
        <v>0</v>
      </c>
      <c r="M29" t="str">
        <f>'Lead Gen BO Grid'!AK29</f>
        <v>$0</v>
      </c>
      <c r="N29" t="str">
        <f>'Lead Gen BO Grid'!AL29</f>
        <v>$0</v>
      </c>
      <c r="O29" t="str">
        <f>'Lead Gen BO Grid'!AN29</f>
        <v>Yes</v>
      </c>
      <c r="P29" t="str">
        <f>'Lead Gen BO Grid'!AP29</f>
        <v>Yes</v>
      </c>
      <c r="Q29" t="str">
        <f>'Lead Gen BO Grid'!AO29</f>
        <v>Yes</v>
      </c>
      <c r="R29" t="str">
        <f>'Lead Gen BO Grid'!AQ29</f>
        <v>No</v>
      </c>
      <c r="S29" t="str">
        <f>'Lead Gen BO Grid'!AR29</f>
        <v>No</v>
      </c>
      <c r="T29" t="str">
        <f>'Lead Gen BO Grid'!AT29</f>
        <v>Yes</v>
      </c>
    </row>
    <row r="30" spans="1:20">
      <c r="A30" t="str">
        <f>'Lead Gen BO Grid'!I30</f>
        <v>LA</v>
      </c>
      <c r="B30" t="str">
        <f>'Lead Gen BO Grid'!C30</f>
        <v>WellCare Access</v>
      </c>
      <c r="D30" t="str">
        <f>'Lead Gen BO Grid'!E30</f>
        <v>(HMO SNP)</v>
      </c>
      <c r="E30" t="str">
        <f>'Lead Gen BO Grid'!F30</f>
        <v>H1903011</v>
      </c>
      <c r="F30" t="str">
        <f>'Lead Gen BO Grid'!K30</f>
        <v>$0.00</v>
      </c>
      <c r="G30" t="str">
        <f>'Lead Gen BO Grid'!N30</f>
        <v>$0 Co-pay</v>
      </c>
      <c r="H30" t="str">
        <f>'Lead Gen BO Grid'!P30</f>
        <v>$0 Co-pay</v>
      </c>
      <c r="I30" t="str">
        <f>'Lead Gen BO Grid'!Q30</f>
        <v>No</v>
      </c>
      <c r="J30" t="str">
        <f>'Lead Gen BO Grid'!R30</f>
        <v>No Deductible, $0/Day  (Days1-90) No Additional Days</v>
      </c>
      <c r="K30" t="str">
        <f>'Lead Gen BO Grid'!AE30</f>
        <v>$0 / $0</v>
      </c>
      <c r="L30" s="40">
        <f>'Lead Gen BO Grid'!AI30</f>
        <v>0</v>
      </c>
      <c r="M30" t="str">
        <f>'Lead Gen BO Grid'!AK30</f>
        <v>$0</v>
      </c>
      <c r="N30" t="str">
        <f>'Lead Gen BO Grid'!AL30</f>
        <v>$0</v>
      </c>
      <c r="O30" t="str">
        <f>'Lead Gen BO Grid'!AN30</f>
        <v>Yes</v>
      </c>
      <c r="P30" t="str">
        <f>'Lead Gen BO Grid'!AP30</f>
        <v>Yes</v>
      </c>
      <c r="Q30" t="str">
        <f>'Lead Gen BO Grid'!AO30</f>
        <v>Yes</v>
      </c>
      <c r="R30" t="str">
        <f>'Lead Gen BO Grid'!AQ30</f>
        <v>Yes</v>
      </c>
      <c r="S30" t="str">
        <f>'Lead Gen BO Grid'!AR30</f>
        <v>No</v>
      </c>
      <c r="T30" t="str">
        <f>'Lead Gen BO Grid'!AT30</f>
        <v>Yes</v>
      </c>
    </row>
    <row r="31" spans="1:20">
      <c r="A31" t="str">
        <f>'Lead Gen BO Grid'!I31</f>
        <v>LA</v>
      </c>
      <c r="B31" t="str">
        <f>'Lead Gen BO Grid'!C31</f>
        <v>Wellcare Value</v>
      </c>
      <c r="D31" t="str">
        <f>'Lead Gen BO Grid'!E31</f>
        <v>(HMO)</v>
      </c>
      <c r="E31" t="str">
        <f>'Lead Gen BO Grid'!F31</f>
        <v>H1903022</v>
      </c>
      <c r="F31" t="str">
        <f>'Lead Gen BO Grid'!K31</f>
        <v>$0.00</v>
      </c>
      <c r="G31" t="str">
        <f>'Lead Gen BO Grid'!N31</f>
        <v>$10 Co-pay</v>
      </c>
      <c r="H31" t="str">
        <f>'Lead Gen BO Grid'!P31</f>
        <v>$40 Co-pay</v>
      </c>
      <c r="I31" t="str">
        <f>'Lead Gen BO Grid'!Q31</f>
        <v>No</v>
      </c>
      <c r="J31" t="str">
        <f>'Lead Gen BO Grid'!R31</f>
        <v>No Deductible, $295/Day (Days 1-6) $0/Day Days (7-90) $0/Day Days (91-130) $0 for 40 Additional Days</v>
      </c>
      <c r="K31" t="str">
        <f>'Lead Gen BO Grid'!AE31</f>
        <v>$295 / $175</v>
      </c>
      <c r="L31" s="40">
        <f>'Lead Gen BO Grid'!AI31</f>
        <v>0</v>
      </c>
      <c r="M31" t="str">
        <f>'Lead Gen BO Grid'!AK31</f>
        <v>$5</v>
      </c>
      <c r="N31" t="str">
        <f>'Lead Gen BO Grid'!AL31</f>
        <v>$0</v>
      </c>
      <c r="O31" t="str">
        <f>'Lead Gen BO Grid'!AN31</f>
        <v>Yes</v>
      </c>
      <c r="P31" t="str">
        <f>'Lead Gen BO Grid'!AP31</f>
        <v>Yes</v>
      </c>
      <c r="Q31" t="str">
        <f>'Lead Gen BO Grid'!AO31</f>
        <v>Yes</v>
      </c>
      <c r="R31" t="str">
        <f>'Lead Gen BO Grid'!AQ31</f>
        <v>Yes</v>
      </c>
      <c r="S31" t="str">
        <f>'Lead Gen BO Grid'!AR31</f>
        <v>No</v>
      </c>
      <c r="T31" t="str">
        <f>'Lead Gen BO Grid'!AT31</f>
        <v>No</v>
      </c>
    </row>
    <row r="32" spans="1:20">
      <c r="A32" t="str">
        <f>'Lead Gen BO Grid'!I32</f>
        <v>LA</v>
      </c>
      <c r="B32" t="str">
        <f>'Lead Gen BO Grid'!C32</f>
        <v>WellCare Essential</v>
      </c>
      <c r="D32" t="str">
        <f>'Lead Gen BO Grid'!E32</f>
        <v>(HMO)</v>
      </c>
      <c r="E32" t="str">
        <f>'Lead Gen BO Grid'!F32</f>
        <v>H1903025</v>
      </c>
      <c r="F32" t="str">
        <f>'Lead Gen BO Grid'!K32</f>
        <v>$0.00</v>
      </c>
      <c r="G32" t="str">
        <f>'Lead Gen BO Grid'!N32</f>
        <v>$5 Co-pay</v>
      </c>
      <c r="H32" t="str">
        <f>'Lead Gen BO Grid'!P32</f>
        <v>$35 Co-pay</v>
      </c>
      <c r="I32" t="str">
        <f>'Lead Gen BO Grid'!Q32</f>
        <v>No</v>
      </c>
      <c r="J32" t="str">
        <f>'Lead Gen BO Grid'!R32</f>
        <v>No Deductible, $125/Day (Days 1-7) $0/Day Days (8-90) $0/Day Days (91-130) $0 for 40 Additional Days</v>
      </c>
      <c r="K32" t="str">
        <f>'Lead Gen BO Grid'!AE32</f>
        <v>$125 / $100</v>
      </c>
      <c r="L32" s="40">
        <f>'Lead Gen BO Grid'!AI32</f>
        <v>0</v>
      </c>
      <c r="M32" t="str">
        <f>'Lead Gen BO Grid'!AK32</f>
        <v>$3</v>
      </c>
      <c r="N32" t="str">
        <f>'Lead Gen BO Grid'!AL32</f>
        <v>$0</v>
      </c>
      <c r="O32" t="str">
        <f>'Lead Gen BO Grid'!AN32</f>
        <v>Yes</v>
      </c>
      <c r="P32" t="str">
        <f>'Lead Gen BO Grid'!AP32</f>
        <v>Yes</v>
      </c>
      <c r="Q32" t="str">
        <f>'Lead Gen BO Grid'!AO32</f>
        <v>Yes</v>
      </c>
      <c r="R32" t="str">
        <f>'Lead Gen BO Grid'!AQ32</f>
        <v>Yes</v>
      </c>
      <c r="S32" t="str">
        <f>'Lead Gen BO Grid'!AR32</f>
        <v>Yes</v>
      </c>
      <c r="T32" t="str">
        <f>'Lead Gen BO Grid'!AT32</f>
        <v>Yes</v>
      </c>
    </row>
    <row r="33" spans="1:20">
      <c r="A33" t="str">
        <f>'Lead Gen BO Grid'!I33</f>
        <v>MS</v>
      </c>
      <c r="B33" t="str">
        <f>'Lead Gen BO Grid'!C33</f>
        <v>WellCare Essential</v>
      </c>
      <c r="D33" t="str">
        <f>'Lead Gen BO Grid'!E33</f>
        <v>(HMO)</v>
      </c>
      <c r="E33" t="str">
        <f>'Lead Gen BO Grid'!F33</f>
        <v>H5698028</v>
      </c>
      <c r="F33" t="str">
        <f>'Lead Gen BO Grid'!K33</f>
        <v>$40.00</v>
      </c>
      <c r="G33" t="str">
        <f>'Lead Gen BO Grid'!N33</f>
        <v>$15 Co-pay</v>
      </c>
      <c r="H33" t="str">
        <f>'Lead Gen BO Grid'!P33</f>
        <v>$40 Co-pay</v>
      </c>
      <c r="I33" t="str">
        <f>'Lead Gen BO Grid'!Q33</f>
        <v>No</v>
      </c>
      <c r="J33" t="str">
        <f>'Lead Gen BO Grid'!R33</f>
        <v>No Deductible, $280/Day (Days 1-5) $0/Day Days (6-90) $0/Day Days (91-130) $0 for 40 Additional Days</v>
      </c>
      <c r="K33" t="str">
        <f>'Lead Gen BO Grid'!AE33</f>
        <v>$250 / $250</v>
      </c>
      <c r="L33" s="40">
        <f>'Lead Gen BO Grid'!AI33</f>
        <v>0</v>
      </c>
      <c r="M33" t="str">
        <f>'Lead Gen BO Grid'!AK33</f>
        <v>$4</v>
      </c>
      <c r="N33" t="str">
        <f>'Lead Gen BO Grid'!AL33</f>
        <v>$0</v>
      </c>
      <c r="O33" t="str">
        <f>'Lead Gen BO Grid'!AN33</f>
        <v>Yes</v>
      </c>
      <c r="P33" t="str">
        <f>'Lead Gen BO Grid'!AP33</f>
        <v>Yes</v>
      </c>
      <c r="Q33" t="str">
        <f>'Lead Gen BO Grid'!AO33</f>
        <v>Yes</v>
      </c>
      <c r="R33" t="str">
        <f>'Lead Gen BO Grid'!AQ33</f>
        <v>No</v>
      </c>
      <c r="S33" t="str">
        <f>'Lead Gen BO Grid'!AR33</f>
        <v>Yes</v>
      </c>
      <c r="T33" t="str">
        <f>'Lead Gen BO Grid'!AT33</f>
        <v>Yes</v>
      </c>
    </row>
    <row r="34" spans="1:20">
      <c r="A34" t="str">
        <f>'Lead Gen BO Grid'!I34</f>
        <v>MS</v>
      </c>
      <c r="B34" t="str">
        <f>'Lead Gen BO Grid'!C34</f>
        <v>WellCare Advance</v>
      </c>
      <c r="D34" t="str">
        <f>'Lead Gen BO Grid'!E34</f>
        <v>(HMO)</v>
      </c>
      <c r="E34" t="str">
        <f>'Lead Gen BO Grid'!F34</f>
        <v>H5698035</v>
      </c>
      <c r="F34" t="str">
        <f>'Lead Gen BO Grid'!K34</f>
        <v>$0.00</v>
      </c>
      <c r="G34" t="str">
        <f>'Lead Gen BO Grid'!N34</f>
        <v>$10 Co-pay</v>
      </c>
      <c r="H34" t="str">
        <f>'Lead Gen BO Grid'!P34</f>
        <v>$35 Co-pay</v>
      </c>
      <c r="I34" t="str">
        <f>'Lead Gen BO Grid'!Q34</f>
        <v>No</v>
      </c>
      <c r="J34" t="str">
        <f>'Lead Gen BO Grid'!R34</f>
        <v>No Deductible, $325/Day (Days 1-5) $0/Day Days (6-90) $0 Each Additional Day</v>
      </c>
      <c r="K34" t="str">
        <f>'Lead Gen BO Grid'!AE34</f>
        <v>$150 / $150</v>
      </c>
      <c r="L34" s="40" t="str">
        <f>'Lead Gen BO Grid'!AI34</f>
        <v>No</v>
      </c>
      <c r="M34" t="str">
        <f>'Lead Gen BO Grid'!AK34</f>
        <v>N/A</v>
      </c>
      <c r="N34" t="str">
        <f>'Lead Gen BO Grid'!AL34</f>
        <v>N/A</v>
      </c>
      <c r="O34" t="str">
        <f>'Lead Gen BO Grid'!AN34</f>
        <v>Yes</v>
      </c>
      <c r="P34" t="str">
        <f>'Lead Gen BO Grid'!AP34</f>
        <v>Yes</v>
      </c>
      <c r="Q34" t="str">
        <f>'Lead Gen BO Grid'!AO34</f>
        <v>Yes</v>
      </c>
      <c r="R34" t="str">
        <f>'Lead Gen BO Grid'!AQ34</f>
        <v>Yes</v>
      </c>
      <c r="S34" t="str">
        <f>'Lead Gen BO Grid'!AR34</f>
        <v>Yes</v>
      </c>
      <c r="T34" t="str">
        <f>'Lead Gen BO Grid'!AT34</f>
        <v>Yes</v>
      </c>
    </row>
    <row r="35" spans="1:20">
      <c r="A35" t="str">
        <f>'Lead Gen BO Grid'!I35</f>
        <v>MS</v>
      </c>
      <c r="B35" t="str">
        <f>'Lead Gen BO Grid'!C35</f>
        <v>WellCare Access</v>
      </c>
      <c r="D35" t="str">
        <f>'Lead Gen BO Grid'!E35</f>
        <v>(HMO SNP)</v>
      </c>
      <c r="E35" t="str">
        <f>'Lead Gen BO Grid'!F35</f>
        <v>H5698134</v>
      </c>
      <c r="F35" t="str">
        <f>'Lead Gen BO Grid'!K35</f>
        <v>$0.00</v>
      </c>
      <c r="G35" t="str">
        <f>'Lead Gen BO Grid'!N35</f>
        <v>$0 Co-pay</v>
      </c>
      <c r="H35" t="str">
        <f>'Lead Gen BO Grid'!P35</f>
        <v>$0 Co-pay</v>
      </c>
      <c r="I35" t="str">
        <f>'Lead Gen BO Grid'!Q35</f>
        <v>No</v>
      </c>
      <c r="J35" t="str">
        <f>'Lead Gen BO Grid'!R35</f>
        <v>No Deductible, $0/Day  (Days1-90) No Additional Days</v>
      </c>
      <c r="K35" t="str">
        <f>'Lead Gen BO Grid'!AE35</f>
        <v>$0 / $0</v>
      </c>
      <c r="L35" s="40">
        <f>'Lead Gen BO Grid'!AI35</f>
        <v>0</v>
      </c>
      <c r="M35" t="str">
        <f>'Lead Gen BO Grid'!AK35</f>
        <v>$0</v>
      </c>
      <c r="N35" t="str">
        <f>'Lead Gen BO Grid'!AL35</f>
        <v>$0</v>
      </c>
      <c r="O35" t="str">
        <f>'Lead Gen BO Grid'!AN35</f>
        <v>Yes</v>
      </c>
      <c r="P35" t="str">
        <f>'Lead Gen BO Grid'!AP35</f>
        <v>Yes</v>
      </c>
      <c r="Q35" t="str">
        <f>'Lead Gen BO Grid'!AO35</f>
        <v>Yes</v>
      </c>
      <c r="R35" t="str">
        <f>'Lead Gen BO Grid'!AQ35</f>
        <v>Yes</v>
      </c>
      <c r="S35" t="str">
        <f>'Lead Gen BO Grid'!AR35</f>
        <v>Yes</v>
      </c>
      <c r="T35" t="str">
        <f>'Lead Gen BO Grid'!AT35</f>
        <v>Yes</v>
      </c>
    </row>
    <row r="36" spans="1:20">
      <c r="A36" t="str">
        <f>'Lead Gen BO Grid'!I36</f>
        <v>MS</v>
      </c>
      <c r="B36" t="str">
        <f>'Lead Gen BO Grid'!C36</f>
        <v>WellCare Value</v>
      </c>
      <c r="D36" t="str">
        <f>'Lead Gen BO Grid'!E36</f>
        <v>(HMO-POS)</v>
      </c>
      <c r="E36" t="str">
        <f>'Lead Gen BO Grid'!F36</f>
        <v>H5698198</v>
      </c>
      <c r="F36" t="str">
        <f>'Lead Gen BO Grid'!K36</f>
        <v>$0.00</v>
      </c>
      <c r="G36" t="str">
        <f>'Lead Gen BO Grid'!N36</f>
        <v>$15 Co-pay</v>
      </c>
      <c r="H36" t="str">
        <f>'Lead Gen BO Grid'!P36</f>
        <v>$50 Co-pay</v>
      </c>
      <c r="I36" t="str">
        <f>'Lead Gen BO Grid'!Q36</f>
        <v>Yes</v>
      </c>
      <c r="J36" t="str">
        <f>'Lead Gen BO Grid'!R36</f>
        <v>No Deductible, $400/Day (Days 1-4) $0/Day Days (5-90) $0/Day Days (91-130) $0 for 40 Additional Days</v>
      </c>
      <c r="K36" t="str">
        <f>'Lead Gen BO Grid'!AE36</f>
        <v>20% / $250</v>
      </c>
      <c r="L36" s="40">
        <f>'Lead Gen BO Grid'!AI36</f>
        <v>0</v>
      </c>
      <c r="M36" t="str">
        <f>'Lead Gen BO Grid'!AK36</f>
        <v>$5</v>
      </c>
      <c r="N36" t="str">
        <f>'Lead Gen BO Grid'!AL36</f>
        <v>$0</v>
      </c>
      <c r="O36" t="str">
        <f>'Lead Gen BO Grid'!AN36</f>
        <v>Yes</v>
      </c>
      <c r="P36" t="str">
        <f>'Lead Gen BO Grid'!AP36</f>
        <v>Yes</v>
      </c>
      <c r="Q36" t="str">
        <f>'Lead Gen BO Grid'!AO36</f>
        <v>Yes</v>
      </c>
      <c r="R36" t="str">
        <f>'Lead Gen BO Grid'!AQ36</f>
        <v>No</v>
      </c>
      <c r="S36" t="str">
        <f>'Lead Gen BO Grid'!AR36</f>
        <v>No</v>
      </c>
      <c r="T36" t="str">
        <f>'Lead Gen BO Grid'!AT36</f>
        <v>Yes</v>
      </c>
    </row>
    <row r="37" spans="1:20">
      <c r="A37" t="str">
        <f>'Lead Gen BO Grid'!I37</f>
        <v>MS</v>
      </c>
      <c r="B37" t="str">
        <f>'Lead Gen BO Grid'!C37</f>
        <v>WellCare Access</v>
      </c>
      <c r="D37" t="str">
        <f>'Lead Gen BO Grid'!E37</f>
        <v>(HMO SNP)</v>
      </c>
      <c r="E37" t="str">
        <f>'Lead Gen BO Grid'!F37</f>
        <v>H5698200</v>
      </c>
      <c r="F37" t="str">
        <f>'Lead Gen BO Grid'!K37</f>
        <v>$0.00</v>
      </c>
      <c r="G37" t="str">
        <f>'Lead Gen BO Grid'!N37</f>
        <v>$0 Co-pay</v>
      </c>
      <c r="H37" t="str">
        <f>'Lead Gen BO Grid'!P37</f>
        <v>$0 Co-pay</v>
      </c>
      <c r="I37" t="str">
        <f>'Lead Gen BO Grid'!Q37</f>
        <v>No</v>
      </c>
      <c r="J37" t="str">
        <f>'Lead Gen BO Grid'!R37</f>
        <v>No Deductible, $0/Day  (Days1-90) No Additional Days</v>
      </c>
      <c r="K37" t="str">
        <f>'Lead Gen BO Grid'!AE37</f>
        <v>$0 / $0</v>
      </c>
      <c r="L37" s="40">
        <f>'Lead Gen BO Grid'!AI37</f>
        <v>0</v>
      </c>
      <c r="M37" t="str">
        <f>'Lead Gen BO Grid'!AK37</f>
        <v>$0</v>
      </c>
      <c r="N37" t="str">
        <f>'Lead Gen BO Grid'!AL37</f>
        <v>$0</v>
      </c>
      <c r="O37" t="str">
        <f>'Lead Gen BO Grid'!AN37</f>
        <v>Yes</v>
      </c>
      <c r="P37" t="str">
        <f>'Lead Gen BO Grid'!AP37</f>
        <v>Yes</v>
      </c>
      <c r="Q37" t="str">
        <f>'Lead Gen BO Grid'!AO37</f>
        <v>Yes</v>
      </c>
      <c r="R37" t="str">
        <f>'Lead Gen BO Grid'!AQ37</f>
        <v>Yes</v>
      </c>
      <c r="S37" t="str">
        <f>'Lead Gen BO Grid'!AR37</f>
        <v>No</v>
      </c>
      <c r="T37" t="str">
        <f>'Lead Gen BO Grid'!AT37</f>
        <v>Yes</v>
      </c>
    </row>
    <row r="38" spans="1:20">
      <c r="A38" t="str">
        <f>'Lead Gen BO Grid'!I38</f>
        <v>NJ</v>
      </c>
      <c r="B38" t="str">
        <f>'Lead Gen BO Grid'!C38</f>
        <v>Wellcare Value</v>
      </c>
      <c r="D38" t="str">
        <f>'Lead Gen BO Grid'!E38</f>
        <v>(HMO)</v>
      </c>
      <c r="E38" t="str">
        <f>'Lead Gen BO Grid'!F38</f>
        <v>H0913002</v>
      </c>
      <c r="F38" t="str">
        <f>'Lead Gen BO Grid'!K38</f>
        <v>$0.00</v>
      </c>
      <c r="G38" t="str">
        <f>'Lead Gen BO Grid'!N38</f>
        <v>$15 Co-pay</v>
      </c>
      <c r="H38" t="str">
        <f>'Lead Gen BO Grid'!P38</f>
        <v>$50 Co-pay</v>
      </c>
      <c r="I38" t="str">
        <f>'Lead Gen BO Grid'!Q38</f>
        <v>No</v>
      </c>
      <c r="J38" t="str">
        <f>'Lead Gen BO Grid'!R38</f>
        <v>No Deductible, $400/Day (Days 1-4) $0/Day Days (5-90) $0/Day Days (91-130) $0 for 40 Additional Days</v>
      </c>
      <c r="K38" t="str">
        <f>'Lead Gen BO Grid'!AE38</f>
        <v>20% / $250</v>
      </c>
      <c r="L38" s="40">
        <f>'Lead Gen BO Grid'!AI38</f>
        <v>0</v>
      </c>
      <c r="M38" t="str">
        <f>'Lead Gen BO Grid'!AK38</f>
        <v>$6</v>
      </c>
      <c r="N38" t="str">
        <f>'Lead Gen BO Grid'!AL38</f>
        <v>$0</v>
      </c>
      <c r="O38" t="str">
        <f>'Lead Gen BO Grid'!AN38</f>
        <v>Yes</v>
      </c>
      <c r="P38" t="str">
        <f>'Lead Gen BO Grid'!AP38</f>
        <v>Yes</v>
      </c>
      <c r="Q38" t="str">
        <f>'Lead Gen BO Grid'!AO38</f>
        <v>Yes</v>
      </c>
      <c r="R38" t="str">
        <f>'Lead Gen BO Grid'!AQ38</f>
        <v>No</v>
      </c>
      <c r="S38" t="str">
        <f>'Lead Gen BO Grid'!AR38</f>
        <v>No</v>
      </c>
      <c r="T38" t="str">
        <f>'Lead Gen BO Grid'!AT38</f>
        <v>Yes</v>
      </c>
    </row>
    <row r="39" spans="1:20">
      <c r="A39" t="str">
        <f>'Lead Gen BO Grid'!I39</f>
        <v>NJ</v>
      </c>
      <c r="B39" t="str">
        <f>'Lead Gen BO Grid'!C39</f>
        <v>Wellcare Value</v>
      </c>
      <c r="D39" t="str">
        <f>'Lead Gen BO Grid'!E39</f>
        <v>(HMO)</v>
      </c>
      <c r="E39" t="str">
        <f>'Lead Gen BO Grid'!F39</f>
        <v>H0913012</v>
      </c>
      <c r="F39" t="str">
        <f>'Lead Gen BO Grid'!K39</f>
        <v>$0.00</v>
      </c>
      <c r="G39" t="str">
        <f>'Lead Gen BO Grid'!N39</f>
        <v>$15 Co-pay</v>
      </c>
      <c r="H39" t="str">
        <f>'Lead Gen BO Grid'!P39</f>
        <v>$50 Co-pay</v>
      </c>
      <c r="I39" t="str">
        <f>'Lead Gen BO Grid'!Q39</f>
        <v>No</v>
      </c>
      <c r="J39" t="str">
        <f>'Lead Gen BO Grid'!R39</f>
        <v>No Deductible, $425/Day (Days 1-4) $0/Day Days (5-90) $0/Day Days (91-130) $0 for 40 Additional Days</v>
      </c>
      <c r="K39" t="str">
        <f>'Lead Gen BO Grid'!AE39</f>
        <v>20% / $200</v>
      </c>
      <c r="L39" s="40">
        <f>'Lead Gen BO Grid'!AI39</f>
        <v>0</v>
      </c>
      <c r="M39" t="str">
        <f>'Lead Gen BO Grid'!AK39</f>
        <v>$6</v>
      </c>
      <c r="N39" t="str">
        <f>'Lead Gen BO Grid'!AL39</f>
        <v>$0</v>
      </c>
      <c r="O39" t="str">
        <f>'Lead Gen BO Grid'!AN39</f>
        <v>No</v>
      </c>
      <c r="P39" t="str">
        <f>'Lead Gen BO Grid'!AP39</f>
        <v>Yes</v>
      </c>
      <c r="Q39" t="str">
        <f>'Lead Gen BO Grid'!AO39</f>
        <v>Yes</v>
      </c>
      <c r="R39" t="str">
        <f>'Lead Gen BO Grid'!AQ39</f>
        <v>No</v>
      </c>
      <c r="S39" t="str">
        <f>'Lead Gen BO Grid'!AR39</f>
        <v>No</v>
      </c>
      <c r="T39" t="str">
        <f>'Lead Gen BO Grid'!AT39</f>
        <v>Yes</v>
      </c>
    </row>
    <row r="40" spans="1:20">
      <c r="A40" t="str">
        <f>'Lead Gen BO Grid'!I40</f>
        <v>NJ</v>
      </c>
      <c r="B40" t="str">
        <f>'Lead Gen BO Grid'!C40</f>
        <v>WellCare Liberty</v>
      </c>
      <c r="D40" t="str">
        <f>'Lead Gen BO Grid'!E40</f>
        <v>(HMO SNP)</v>
      </c>
      <c r="E40" t="str">
        <f>'Lead Gen BO Grid'!F40</f>
        <v>H0913013</v>
      </c>
      <c r="F40" t="str">
        <f>'Lead Gen BO Grid'!K40</f>
        <v>$0.00</v>
      </c>
      <c r="G40" t="str">
        <f>'Lead Gen BO Grid'!N40</f>
        <v>$0 Co-pay</v>
      </c>
      <c r="H40" t="str">
        <f>'Lead Gen BO Grid'!P40</f>
        <v>$0 Co-pay</v>
      </c>
      <c r="I40" t="str">
        <f>'Lead Gen BO Grid'!Q40</f>
        <v>No</v>
      </c>
      <c r="J40" t="str">
        <f>'Lead Gen BO Grid'!R40</f>
        <v>No Deductible, $0/Day  (Days1-90) No Additional Days</v>
      </c>
      <c r="K40" t="str">
        <f>'Lead Gen BO Grid'!AE40</f>
        <v>$0 / $0</v>
      </c>
      <c r="L40" s="40">
        <f>'Lead Gen BO Grid'!AI40</f>
        <v>0</v>
      </c>
      <c r="M40" t="str">
        <f>'Lead Gen BO Grid'!AK40</f>
        <v xml:space="preserve"> $0 / $1.20 / $2.95 / 15%</v>
      </c>
      <c r="N40" t="str">
        <f>'Lead Gen BO Grid'!AL40</f>
        <v>$0</v>
      </c>
      <c r="O40" t="str">
        <f>'Lead Gen BO Grid'!AN40</f>
        <v>No</v>
      </c>
      <c r="P40" t="str">
        <f>'Lead Gen BO Grid'!AP40</f>
        <v>No</v>
      </c>
      <c r="Q40" t="str">
        <f>'Lead Gen BO Grid'!AO40</f>
        <v>No</v>
      </c>
      <c r="R40" t="str">
        <f>'Lead Gen BO Grid'!AQ40</f>
        <v>No</v>
      </c>
      <c r="S40" t="str">
        <f>'Lead Gen BO Grid'!AR40</f>
        <v>No</v>
      </c>
      <c r="T40" t="str">
        <f>'Lead Gen BO Grid'!AT40</f>
        <v>Yes</v>
      </c>
    </row>
    <row r="41" spans="1:20">
      <c r="A41" t="str">
        <f>'Lead Gen BO Grid'!I41</f>
        <v>SC</v>
      </c>
      <c r="B41" t="str">
        <f>'Lead Gen BO Grid'!C41</f>
        <v>WellCare Advance</v>
      </c>
      <c r="D41" t="str">
        <f>'Lead Gen BO Grid'!E41</f>
        <v>(HMO)</v>
      </c>
      <c r="E41" t="str">
        <f>'Lead Gen BO Grid'!F41</f>
        <v>H5698035</v>
      </c>
      <c r="F41" t="str">
        <f>'Lead Gen BO Grid'!K41</f>
        <v>$0.00</v>
      </c>
      <c r="G41" t="str">
        <f>'Lead Gen BO Grid'!N41</f>
        <v>$10 Co-pay</v>
      </c>
      <c r="H41" t="str">
        <f>'Lead Gen BO Grid'!P41</f>
        <v>$35 Co-pay</v>
      </c>
      <c r="I41" t="str">
        <f>'Lead Gen BO Grid'!Q41</f>
        <v>No</v>
      </c>
      <c r="J41" t="str">
        <f>'Lead Gen BO Grid'!R41</f>
        <v>No Deductible, $325/Day (Days 1-5) $0/Day Days (6-90) $0 Each Additional Day</v>
      </c>
      <c r="K41" t="str">
        <f>'Lead Gen BO Grid'!AE41</f>
        <v>$150 / $150</v>
      </c>
      <c r="L41" s="40" t="str">
        <f>'Lead Gen BO Grid'!AI41</f>
        <v>No</v>
      </c>
      <c r="M41" t="str">
        <f>'Lead Gen BO Grid'!AK41</f>
        <v>N/A</v>
      </c>
      <c r="N41" t="str">
        <f>'Lead Gen BO Grid'!AL41</f>
        <v>N/A</v>
      </c>
      <c r="O41" t="str">
        <f>'Lead Gen BO Grid'!AN41</f>
        <v>Yes</v>
      </c>
      <c r="P41" t="str">
        <f>'Lead Gen BO Grid'!AP41</f>
        <v>Yes</v>
      </c>
      <c r="Q41" t="str">
        <f>'Lead Gen BO Grid'!AO41</f>
        <v>Yes</v>
      </c>
      <c r="R41" t="str">
        <f>'Lead Gen BO Grid'!AQ41</f>
        <v>Yes</v>
      </c>
      <c r="S41" t="str">
        <f>'Lead Gen BO Grid'!AR41</f>
        <v>Yes</v>
      </c>
      <c r="T41" t="str">
        <f>'Lead Gen BO Grid'!AT41</f>
        <v>Yes</v>
      </c>
    </row>
    <row r="42" spans="1:20">
      <c r="A42" t="str">
        <f>'Lead Gen BO Grid'!I42</f>
        <v>SC</v>
      </c>
      <c r="B42" t="str">
        <f>'Lead Gen BO Grid'!C42</f>
        <v>WellCare Access</v>
      </c>
      <c r="D42" t="str">
        <f>'Lead Gen BO Grid'!E42</f>
        <v>(HMO SNP)</v>
      </c>
      <c r="E42" t="str">
        <f>'Lead Gen BO Grid'!F42</f>
        <v>H5698158</v>
      </c>
      <c r="F42" t="str">
        <f>'Lead Gen BO Grid'!K42</f>
        <v>$0.00</v>
      </c>
      <c r="G42" t="str">
        <f>'Lead Gen BO Grid'!N42</f>
        <v>$0 Co-pay</v>
      </c>
      <c r="H42" t="str">
        <f>'Lead Gen BO Grid'!P42</f>
        <v>$0 Co-pay</v>
      </c>
      <c r="I42" t="str">
        <f>'Lead Gen BO Grid'!Q42</f>
        <v>No</v>
      </c>
      <c r="J42" t="str">
        <f>'Lead Gen BO Grid'!R42</f>
        <v>No Deductible, $0/Day  (Days1-90) No Additional Days</v>
      </c>
      <c r="K42" t="str">
        <f>'Lead Gen BO Grid'!AE42</f>
        <v>$0 / $0</v>
      </c>
      <c r="L42" s="40">
        <f>'Lead Gen BO Grid'!AI42</f>
        <v>0</v>
      </c>
      <c r="M42" t="str">
        <f>'Lead Gen BO Grid'!AK42</f>
        <v>$0</v>
      </c>
      <c r="N42" t="str">
        <f>'Lead Gen BO Grid'!AL42</f>
        <v>$0</v>
      </c>
      <c r="O42" t="str">
        <f>'Lead Gen BO Grid'!AN42</f>
        <v>Yes</v>
      </c>
      <c r="P42" t="str">
        <f>'Lead Gen BO Grid'!AP42</f>
        <v>Yes</v>
      </c>
      <c r="Q42" t="str">
        <f>'Lead Gen BO Grid'!AO42</f>
        <v>Yes</v>
      </c>
      <c r="R42" t="str">
        <f>'Lead Gen BO Grid'!AQ42</f>
        <v>No</v>
      </c>
      <c r="S42" t="str">
        <f>'Lead Gen BO Grid'!AR42</f>
        <v>No</v>
      </c>
      <c r="T42" t="str">
        <f>'Lead Gen BO Grid'!AT42</f>
        <v>Yes</v>
      </c>
    </row>
    <row r="43" spans="1:20">
      <c r="A43" t="str">
        <f>'Lead Gen BO Grid'!I43</f>
        <v>SC</v>
      </c>
      <c r="B43" t="str">
        <f>'Lead Gen BO Grid'!C43</f>
        <v>Wellcare Value</v>
      </c>
      <c r="D43" t="str">
        <f>'Lead Gen BO Grid'!E43</f>
        <v>(HMO)</v>
      </c>
      <c r="E43" t="str">
        <f>'Lead Gen BO Grid'!F43</f>
        <v>H5698159</v>
      </c>
      <c r="F43" t="str">
        <f>'Lead Gen BO Grid'!K43</f>
        <v>$0.00</v>
      </c>
      <c r="G43" t="str">
        <f>'Lead Gen BO Grid'!N43</f>
        <v>$20 Co-pay</v>
      </c>
      <c r="H43" t="str">
        <f>'Lead Gen BO Grid'!P43</f>
        <v>$50 Co-pay</v>
      </c>
      <c r="I43" t="str">
        <f>'Lead Gen BO Grid'!Q43</f>
        <v>No</v>
      </c>
      <c r="J43" t="str">
        <f>'Lead Gen BO Grid'!R43</f>
        <v>No Deductible, $550/Day (Days 1-3) $0/Day Days (4-90) $0/Day Days (91-130) $0 for 40 Additional Days</v>
      </c>
      <c r="K43" t="str">
        <f>'Lead Gen BO Grid'!AE43</f>
        <v>$350 / $350</v>
      </c>
      <c r="L43" s="40">
        <f>'Lead Gen BO Grid'!AI43</f>
        <v>0</v>
      </c>
      <c r="M43" t="str">
        <f>'Lead Gen BO Grid'!AK43</f>
        <v>$0</v>
      </c>
      <c r="N43" t="str">
        <f>'Lead Gen BO Grid'!AL43</f>
        <v>$0</v>
      </c>
      <c r="O43" t="str">
        <f>'Lead Gen BO Grid'!AN43</f>
        <v>Yes</v>
      </c>
      <c r="P43" t="str">
        <f>'Lead Gen BO Grid'!AP43</f>
        <v>Yes</v>
      </c>
      <c r="Q43" t="str">
        <f>'Lead Gen BO Grid'!AO43</f>
        <v>Yes</v>
      </c>
      <c r="R43" t="str">
        <f>'Lead Gen BO Grid'!AQ43</f>
        <v>No</v>
      </c>
      <c r="S43" t="str">
        <f>'Lead Gen BO Grid'!AR43</f>
        <v>Yes</v>
      </c>
      <c r="T43" t="str">
        <f>'Lead Gen BO Grid'!AT43</f>
        <v>Yes</v>
      </c>
    </row>
    <row r="44" spans="1:20">
      <c r="A44" t="str">
        <f>'Lead Gen BO Grid'!I44</f>
        <v>FL</v>
      </c>
      <c r="B44" t="str">
        <f>'Lead Gen BO Grid'!C44</f>
        <v>WellCare Dividend</v>
      </c>
      <c r="D44" t="str">
        <f>'Lead Gen BO Grid'!E44</f>
        <v>(HMO)</v>
      </c>
      <c r="E44" t="str">
        <f>'Lead Gen BO Grid'!F44</f>
        <v>H1032032</v>
      </c>
      <c r="F44" t="str">
        <f>'Lead Gen BO Grid'!K44</f>
        <v>$0.00, plus keep $60.00 and keep your monthly Social Security check</v>
      </c>
      <c r="G44" t="str">
        <f>'Lead Gen BO Grid'!N44</f>
        <v>$0 Co-pay</v>
      </c>
      <c r="H44" t="str">
        <f>'Lead Gen BO Grid'!P44</f>
        <v>$20 Co-pay</v>
      </c>
      <c r="I44" t="str">
        <f>'Lead Gen BO Grid'!Q44</f>
        <v>No</v>
      </c>
      <c r="J44" t="str">
        <f>'Lead Gen BO Grid'!R44</f>
        <v>No Deductible, $300/Day (Days 1-1) $50/Day Days (2-10) $0/Day Days (11-90) $0 for 40 Additional Days</v>
      </c>
      <c r="K44" t="str">
        <f>'Lead Gen BO Grid'!AE44</f>
        <v>$125 / $125</v>
      </c>
      <c r="L44" s="40">
        <f>'Lead Gen BO Grid'!AI44</f>
        <v>0</v>
      </c>
      <c r="M44" t="str">
        <f>'Lead Gen BO Grid'!AK44</f>
        <v>$0</v>
      </c>
      <c r="N44" t="str">
        <f>'Lead Gen BO Grid'!AL44</f>
        <v>$0</v>
      </c>
      <c r="O44" t="str">
        <f>'Lead Gen BO Grid'!AN44</f>
        <v>Yes</v>
      </c>
      <c r="P44" t="str">
        <f>'Lead Gen BO Grid'!AP44</f>
        <v>Yes</v>
      </c>
      <c r="Q44" t="str">
        <f>'Lead Gen BO Grid'!AO44</f>
        <v>Yes</v>
      </c>
      <c r="R44" t="str">
        <f>'Lead Gen BO Grid'!AQ44</f>
        <v>No</v>
      </c>
      <c r="S44" t="str">
        <f>'Lead Gen BO Grid'!AR44</f>
        <v>Yes</v>
      </c>
      <c r="T44" t="str">
        <f>'Lead Gen BO Grid'!AT44</f>
        <v>Yes</v>
      </c>
    </row>
    <row r="45" spans="1:20">
      <c r="A45" t="str">
        <f>'Lead Gen BO Grid'!I45</f>
        <v>FL</v>
      </c>
      <c r="B45" t="str">
        <f>'Lead Gen BO Grid'!C45</f>
        <v>WellCare Dividend</v>
      </c>
      <c r="D45" t="str">
        <f>'Lead Gen BO Grid'!E45</f>
        <v>(HMO)</v>
      </c>
      <c r="E45" t="str">
        <f>'Lead Gen BO Grid'!F45</f>
        <v>H1032040</v>
      </c>
      <c r="F45" t="str">
        <f>'Lead Gen BO Grid'!K45</f>
        <v>$0.00, plus keep $104.90 and keep your monthly Social Security check</v>
      </c>
      <c r="G45" t="str">
        <f>'Lead Gen BO Grid'!N45</f>
        <v>$0 Co-pay</v>
      </c>
      <c r="H45" t="str">
        <f>'Lead Gen BO Grid'!P45</f>
        <v>$0 Co-pay</v>
      </c>
      <c r="I45" t="str">
        <f>'Lead Gen BO Grid'!Q45</f>
        <v>No</v>
      </c>
      <c r="J45" t="str">
        <f>'Lead Gen BO Grid'!R45</f>
        <v>No Deductible, $0/Day  (Days1-90) No Additional Days</v>
      </c>
      <c r="K45" t="str">
        <f>'Lead Gen BO Grid'!AE45</f>
        <v>$0 / $0</v>
      </c>
      <c r="L45" s="40">
        <f>'Lead Gen BO Grid'!AI45</f>
        <v>0</v>
      </c>
      <c r="M45" t="str">
        <f>'Lead Gen BO Grid'!AK45</f>
        <v>$0</v>
      </c>
      <c r="N45" t="str">
        <f>'Lead Gen BO Grid'!AL45</f>
        <v>$0</v>
      </c>
      <c r="O45" t="str">
        <f>'Lead Gen BO Grid'!AN45</f>
        <v>Yes</v>
      </c>
      <c r="P45" t="str">
        <f>'Lead Gen BO Grid'!AP45</f>
        <v>Yes</v>
      </c>
      <c r="Q45" t="str">
        <f>'Lead Gen BO Grid'!AO45</f>
        <v>Yes</v>
      </c>
      <c r="R45" t="str">
        <f>'Lead Gen BO Grid'!AQ45</f>
        <v>Yes</v>
      </c>
      <c r="S45" t="str">
        <f>'Lead Gen BO Grid'!AR45</f>
        <v>Yes</v>
      </c>
      <c r="T45" t="str">
        <f>'Lead Gen BO Grid'!AT45</f>
        <v>Yes</v>
      </c>
    </row>
    <row r="46" spans="1:20">
      <c r="A46" t="str">
        <f>'Lead Gen BO Grid'!I46</f>
        <v>FL</v>
      </c>
      <c r="B46" t="str">
        <f>'Lead Gen BO Grid'!C46</f>
        <v>WellCare Select</v>
      </c>
      <c r="D46" t="str">
        <f>'Lead Gen BO Grid'!E46</f>
        <v>(HMO SNP)</v>
      </c>
      <c r="E46" t="str">
        <f>'Lead Gen BO Grid'!F46</f>
        <v>H1032061</v>
      </c>
      <c r="F46" t="str">
        <f>'Lead Gen BO Grid'!K46</f>
        <v>$0.00</v>
      </c>
      <c r="G46" t="str">
        <f>'Lead Gen BO Grid'!N46</f>
        <v>$0 Co-pay</v>
      </c>
      <c r="H46" t="str">
        <f>'Lead Gen BO Grid'!P46</f>
        <v>$10 Co-pay</v>
      </c>
      <c r="I46" t="str">
        <f>'Lead Gen BO Grid'!Q46</f>
        <v>No</v>
      </c>
      <c r="J46" t="str">
        <f>'Lead Gen BO Grid'!R46</f>
        <v>No Deductible, $95/Day (Days 1-5) $0/Day Days (6-90) $0 Each Additional Day</v>
      </c>
      <c r="K46" t="str">
        <f>'Lead Gen BO Grid'!AE46</f>
        <v>$95 / $40</v>
      </c>
      <c r="L46" s="40">
        <f>'Lead Gen BO Grid'!AI46</f>
        <v>0</v>
      </c>
      <c r="M46" t="str">
        <f>'Lead Gen BO Grid'!AK46</f>
        <v>$0</v>
      </c>
      <c r="N46" t="str">
        <f>'Lead Gen BO Grid'!AL46</f>
        <v>$0</v>
      </c>
      <c r="O46" t="str">
        <f>'Lead Gen BO Grid'!AN46</f>
        <v>Yes</v>
      </c>
      <c r="P46" t="str">
        <f>'Lead Gen BO Grid'!AP46</f>
        <v>Yes</v>
      </c>
      <c r="Q46" t="str">
        <f>'Lead Gen BO Grid'!AO46</f>
        <v>Yes</v>
      </c>
      <c r="R46" t="str">
        <f>'Lead Gen BO Grid'!AQ46</f>
        <v>Yes</v>
      </c>
      <c r="S46" t="str">
        <f>'Lead Gen BO Grid'!AR46</f>
        <v>Yes</v>
      </c>
      <c r="T46" t="str">
        <f>'Lead Gen BO Grid'!AT46</f>
        <v>No</v>
      </c>
    </row>
    <row r="47" spans="1:20">
      <c r="A47" t="str">
        <f>'Lead Gen BO Grid'!I47</f>
        <v>FL</v>
      </c>
      <c r="B47" t="str">
        <f>'Lead Gen BO Grid'!C47</f>
        <v>Wellcare Value</v>
      </c>
      <c r="D47" t="str">
        <f>'Lead Gen BO Grid'!E47</f>
        <v>(HMO)</v>
      </c>
      <c r="E47" t="str">
        <f>'Lead Gen BO Grid'!F47</f>
        <v>H1032073</v>
      </c>
      <c r="F47" t="str">
        <f>'Lead Gen BO Grid'!K47</f>
        <v>$0.00</v>
      </c>
      <c r="G47" t="str">
        <f>'Lead Gen BO Grid'!N47</f>
        <v>$0 Co-pay</v>
      </c>
      <c r="H47" t="str">
        <f>'Lead Gen BO Grid'!P47</f>
        <v>$35 Co-pay</v>
      </c>
      <c r="I47" t="str">
        <f>'Lead Gen BO Grid'!Q47</f>
        <v>No</v>
      </c>
      <c r="J47" t="str">
        <f>'Lead Gen BO Grid'!R47</f>
        <v>No Deductible, $244/Day (Days 1-8) $0/Day Days (9-90) No Additional Days</v>
      </c>
      <c r="K47" t="str">
        <f>'Lead Gen BO Grid'!AE47</f>
        <v>$250 / $200</v>
      </c>
      <c r="L47" s="40">
        <f>'Lead Gen BO Grid'!AI47</f>
        <v>0</v>
      </c>
      <c r="M47" t="str">
        <f>'Lead Gen BO Grid'!AK47</f>
        <v>$0</v>
      </c>
      <c r="N47" t="str">
        <f>'Lead Gen BO Grid'!AL47</f>
        <v>$0</v>
      </c>
      <c r="O47" t="str">
        <f>'Lead Gen BO Grid'!AN47</f>
        <v>Yes</v>
      </c>
      <c r="P47" t="str">
        <f>'Lead Gen BO Grid'!AP47</f>
        <v>Yes</v>
      </c>
      <c r="Q47" t="str">
        <f>'Lead Gen BO Grid'!AO47</f>
        <v>Yes</v>
      </c>
      <c r="R47" t="str">
        <f>'Lead Gen BO Grid'!AQ47</f>
        <v>No</v>
      </c>
      <c r="S47" t="str">
        <f>'Lead Gen BO Grid'!AR47</f>
        <v>Yes</v>
      </c>
      <c r="T47" t="str">
        <f>'Lead Gen BO Grid'!AT47</f>
        <v>No</v>
      </c>
    </row>
    <row r="48" spans="1:20">
      <c r="A48" t="str">
        <f>'Lead Gen BO Grid'!I48</f>
        <v>FL</v>
      </c>
      <c r="B48" t="str">
        <f>'Lead Gen BO Grid'!C48</f>
        <v>WellCare Value</v>
      </c>
      <c r="D48" t="str">
        <f>'Lead Gen BO Grid'!E48</f>
        <v>(HMO-POS)</v>
      </c>
      <c r="E48" t="str">
        <f>'Lead Gen BO Grid'!F48</f>
        <v>H1032079</v>
      </c>
      <c r="F48" t="str">
        <f>'Lead Gen BO Grid'!K48</f>
        <v>$0.00</v>
      </c>
      <c r="G48" t="str">
        <f>'Lead Gen BO Grid'!N48</f>
        <v>$10 Co-pay</v>
      </c>
      <c r="H48" t="str">
        <f>'Lead Gen BO Grid'!P48</f>
        <v>$40 Co-pay</v>
      </c>
      <c r="I48" t="str">
        <f>'Lead Gen BO Grid'!Q48</f>
        <v>Yes</v>
      </c>
      <c r="J48" t="str">
        <f>'Lead Gen BO Grid'!R48</f>
        <v>No Deductible, $350/Day (Days 1-5) $0/Day Days (6-90) No Additional Days</v>
      </c>
      <c r="K48" t="str">
        <f>'Lead Gen BO Grid'!AE48</f>
        <v>$350 / $250</v>
      </c>
      <c r="L48" s="40">
        <f>'Lead Gen BO Grid'!AI48</f>
        <v>0</v>
      </c>
      <c r="M48" t="str">
        <f>'Lead Gen BO Grid'!AK48</f>
        <v>$4</v>
      </c>
      <c r="N48" t="str">
        <f>'Lead Gen BO Grid'!AL48</f>
        <v>$0</v>
      </c>
      <c r="O48" t="str">
        <f>'Lead Gen BO Grid'!AN48</f>
        <v>Yes</v>
      </c>
      <c r="P48" t="str">
        <f>'Lead Gen BO Grid'!AP48</f>
        <v>Yes</v>
      </c>
      <c r="Q48" t="str">
        <f>'Lead Gen BO Grid'!AO48</f>
        <v>Yes</v>
      </c>
      <c r="R48" t="str">
        <f>'Lead Gen BO Grid'!AQ48</f>
        <v>No</v>
      </c>
      <c r="S48" t="str">
        <f>'Lead Gen BO Grid'!AR48</f>
        <v>No</v>
      </c>
      <c r="T48" t="str">
        <f>'Lead Gen BO Grid'!AT48</f>
        <v>No</v>
      </c>
    </row>
    <row r="49" spans="1:20">
      <c r="A49" t="str">
        <f>'Lead Gen BO Grid'!I49</f>
        <v>FL</v>
      </c>
      <c r="B49" t="str">
        <f>'Lead Gen BO Grid'!C49</f>
        <v>WellCare Essential</v>
      </c>
      <c r="D49" t="str">
        <f>'Lead Gen BO Grid'!E49</f>
        <v>(HMO-POS)</v>
      </c>
      <c r="E49" t="str">
        <f>'Lead Gen BO Grid'!F49</f>
        <v>H1032091</v>
      </c>
      <c r="F49" t="str">
        <f>'Lead Gen BO Grid'!K49</f>
        <v>$0.00</v>
      </c>
      <c r="G49" t="str">
        <f>'Lead Gen BO Grid'!N49</f>
        <v>$0 Co-pay</v>
      </c>
      <c r="H49" t="str">
        <f>'Lead Gen BO Grid'!P49</f>
        <v>$30 Co-pay</v>
      </c>
      <c r="I49" t="str">
        <f>'Lead Gen BO Grid'!Q49</f>
        <v>Yes</v>
      </c>
      <c r="J49" t="str">
        <f>'Lead Gen BO Grid'!R49</f>
        <v>No Deductible, $100/Day (Days 1-8) $0/Day Days (9-90) No Additional Days</v>
      </c>
      <c r="K49" t="str">
        <f>'Lead Gen BO Grid'!AE49</f>
        <v>$100 / $100</v>
      </c>
      <c r="L49" s="40">
        <f>'Lead Gen BO Grid'!AI49</f>
        <v>0</v>
      </c>
      <c r="M49" t="str">
        <f>'Lead Gen BO Grid'!AK49</f>
        <v>$0</v>
      </c>
      <c r="N49" t="str">
        <f>'Lead Gen BO Grid'!AL49</f>
        <v>$0</v>
      </c>
      <c r="O49" t="str">
        <f>'Lead Gen BO Grid'!AN49</f>
        <v>Yes</v>
      </c>
      <c r="P49" t="str">
        <f>'Lead Gen BO Grid'!AP49</f>
        <v>Yes</v>
      </c>
      <c r="Q49" t="str">
        <f>'Lead Gen BO Grid'!AO49</f>
        <v>Yes</v>
      </c>
      <c r="R49" t="str">
        <f>'Lead Gen BO Grid'!AQ49</f>
        <v>No</v>
      </c>
      <c r="S49" t="str">
        <f>'Lead Gen BO Grid'!AR49</f>
        <v>Yes</v>
      </c>
      <c r="T49" t="str">
        <f>'Lead Gen BO Grid'!AT49</f>
        <v>Yes</v>
      </c>
    </row>
    <row r="50" spans="1:20">
      <c r="A50" t="str">
        <f>'Lead Gen BO Grid'!I50</f>
        <v>FL</v>
      </c>
      <c r="B50" t="str">
        <f>'Lead Gen BO Grid'!C50</f>
        <v>WellCare Access</v>
      </c>
      <c r="D50" t="str">
        <f>'Lead Gen BO Grid'!E50</f>
        <v>(HMO SNP)</v>
      </c>
      <c r="E50" t="str">
        <f>'Lead Gen BO Grid'!F50</f>
        <v>H1032124</v>
      </c>
      <c r="F50" t="str">
        <f>'Lead Gen BO Grid'!K50</f>
        <v>$0.00</v>
      </c>
      <c r="G50" t="str">
        <f>'Lead Gen BO Grid'!N50</f>
        <v>$0 Co-pay</v>
      </c>
      <c r="H50" t="str">
        <f>'Lead Gen BO Grid'!P50</f>
        <v>$0 Co-pay</v>
      </c>
      <c r="I50" t="str">
        <f>'Lead Gen BO Grid'!Q50</f>
        <v>No</v>
      </c>
      <c r="J50" t="str">
        <f>'Lead Gen BO Grid'!R50</f>
        <v>No Deductible, $0/Day  (Days1-90) No Additional Days</v>
      </c>
      <c r="K50" t="str">
        <f>'Lead Gen BO Grid'!AE50</f>
        <v>$0 / $0</v>
      </c>
      <c r="L50" s="40">
        <f>'Lead Gen BO Grid'!AI50</f>
        <v>0</v>
      </c>
      <c r="M50" t="str">
        <f>'Lead Gen BO Grid'!AK50</f>
        <v>$0</v>
      </c>
      <c r="N50" t="str">
        <f>'Lead Gen BO Grid'!AL50</f>
        <v>$0</v>
      </c>
      <c r="O50" t="str">
        <f>'Lead Gen BO Grid'!AN50</f>
        <v>Yes</v>
      </c>
      <c r="P50" t="str">
        <f>'Lead Gen BO Grid'!AP50</f>
        <v>Yes</v>
      </c>
      <c r="Q50" t="str">
        <f>'Lead Gen BO Grid'!AO50</f>
        <v>Yes</v>
      </c>
      <c r="R50" t="str">
        <f>'Lead Gen BO Grid'!AQ50</f>
        <v>Yes</v>
      </c>
      <c r="S50" t="str">
        <f>'Lead Gen BO Grid'!AR50</f>
        <v>No</v>
      </c>
      <c r="T50" t="str">
        <f>'Lead Gen BO Grid'!AT50</f>
        <v>Yes</v>
      </c>
    </row>
    <row r="51" spans="1:20">
      <c r="A51" t="str">
        <f>'Lead Gen BO Grid'!I51</f>
        <v>FL</v>
      </c>
      <c r="B51" t="str">
        <f>'Lead Gen BO Grid'!C51</f>
        <v>WellCare Value</v>
      </c>
      <c r="D51" t="str">
        <f>'Lead Gen BO Grid'!E51</f>
        <v>(HMO-POS)</v>
      </c>
      <c r="E51" t="str">
        <f>'Lead Gen BO Grid'!F51</f>
        <v>H1032133</v>
      </c>
      <c r="F51" t="str">
        <f>'Lead Gen BO Grid'!K51</f>
        <v>$0.00</v>
      </c>
      <c r="G51" t="str">
        <f>'Lead Gen BO Grid'!N51</f>
        <v>$0 Co-pay</v>
      </c>
      <c r="H51" t="str">
        <f>'Lead Gen BO Grid'!P51</f>
        <v>$35 Co-pay</v>
      </c>
      <c r="I51" t="str">
        <f>'Lead Gen BO Grid'!Q51</f>
        <v>Yes</v>
      </c>
      <c r="J51" t="str">
        <f>'Lead Gen BO Grid'!R51</f>
        <v>No Deductible, $300/Day (Days 1-5) $0/Day Days (6-90) No Additional Days</v>
      </c>
      <c r="K51" t="str">
        <f>'Lead Gen BO Grid'!AE51</f>
        <v>$200 / $200</v>
      </c>
      <c r="L51" s="40">
        <f>'Lead Gen BO Grid'!AI51</f>
        <v>0</v>
      </c>
      <c r="M51" t="str">
        <f>'Lead Gen BO Grid'!AK51</f>
        <v>$0</v>
      </c>
      <c r="N51" t="str">
        <f>'Lead Gen BO Grid'!AL51</f>
        <v>$0</v>
      </c>
      <c r="O51" t="str">
        <f>'Lead Gen BO Grid'!AN51</f>
        <v>Yes</v>
      </c>
      <c r="P51" t="str">
        <f>'Lead Gen BO Grid'!AP51</f>
        <v>Yes</v>
      </c>
      <c r="Q51" t="str">
        <f>'Lead Gen BO Grid'!AO51</f>
        <v>Yes</v>
      </c>
      <c r="R51" t="str">
        <f>'Lead Gen BO Grid'!AQ51</f>
        <v>No</v>
      </c>
      <c r="S51" t="str">
        <f>'Lead Gen BO Grid'!AR51</f>
        <v>Yes</v>
      </c>
      <c r="T51" t="str">
        <f>'Lead Gen BO Grid'!AT51</f>
        <v>Yes</v>
      </c>
    </row>
    <row r="52" spans="1:20">
      <c r="A52" t="str">
        <f>'Lead Gen BO Grid'!I52</f>
        <v>FL</v>
      </c>
      <c r="B52" t="str">
        <f>'Lead Gen BO Grid'!C52</f>
        <v>WellCare Access</v>
      </c>
      <c r="D52" t="str">
        <f>'Lead Gen BO Grid'!E52</f>
        <v>(HMO SNP)</v>
      </c>
      <c r="E52" t="str">
        <f>'Lead Gen BO Grid'!F52</f>
        <v>H1032170</v>
      </c>
      <c r="F52" t="str">
        <f>'Lead Gen BO Grid'!K52</f>
        <v>$0.00</v>
      </c>
      <c r="G52" t="str">
        <f>'Lead Gen BO Grid'!N52</f>
        <v>$0 Co-pay</v>
      </c>
      <c r="H52" t="str">
        <f>'Lead Gen BO Grid'!P52</f>
        <v>$0 Co-pay</v>
      </c>
      <c r="I52" t="str">
        <f>'Lead Gen BO Grid'!Q52</f>
        <v>No</v>
      </c>
      <c r="J52" t="str">
        <f>'Lead Gen BO Grid'!R52</f>
        <v>No Deductible, $0/Day  (Days1-90) No Additional Days</v>
      </c>
      <c r="K52" t="str">
        <f>'Lead Gen BO Grid'!AE52</f>
        <v>$0 / $0</v>
      </c>
      <c r="L52" s="40">
        <f>'Lead Gen BO Grid'!AI52</f>
        <v>0</v>
      </c>
      <c r="M52" t="str">
        <f>'Lead Gen BO Grid'!AK52</f>
        <v>$0</v>
      </c>
      <c r="N52" t="str">
        <f>'Lead Gen BO Grid'!AL52</f>
        <v>$0</v>
      </c>
      <c r="O52" t="str">
        <f>'Lead Gen BO Grid'!AN52</f>
        <v>Yes</v>
      </c>
      <c r="P52" t="str">
        <f>'Lead Gen BO Grid'!AP52</f>
        <v>Yes</v>
      </c>
      <c r="Q52" t="str">
        <f>'Lead Gen BO Grid'!AO52</f>
        <v>Yes</v>
      </c>
      <c r="R52" t="str">
        <f>'Lead Gen BO Grid'!AQ52</f>
        <v>Yes</v>
      </c>
      <c r="S52" t="str">
        <f>'Lead Gen BO Grid'!AR52</f>
        <v>Yes</v>
      </c>
      <c r="T52" t="str">
        <f>'Lead Gen BO Grid'!AT52</f>
        <v>Yes</v>
      </c>
    </row>
    <row r="53" spans="1:20">
      <c r="A53" t="str">
        <f>'Lead Gen BO Grid'!I53</f>
        <v>FL</v>
      </c>
      <c r="B53" t="str">
        <f>'Lead Gen BO Grid'!C53</f>
        <v>WellCare Essential</v>
      </c>
      <c r="D53" t="str">
        <f>'Lead Gen BO Grid'!E53</f>
        <v>(HMO-POS)</v>
      </c>
      <c r="E53" t="str">
        <f>'Lead Gen BO Grid'!F53</f>
        <v>H1032174</v>
      </c>
      <c r="F53" t="str">
        <f>'Lead Gen BO Grid'!K53</f>
        <v>$0.00</v>
      </c>
      <c r="G53" t="str">
        <f>'Lead Gen BO Grid'!N53</f>
        <v>$0 Co-pay</v>
      </c>
      <c r="H53" t="str">
        <f>'Lead Gen BO Grid'!P53</f>
        <v>$5 Co-pay</v>
      </c>
      <c r="I53" t="str">
        <f>'Lead Gen BO Grid'!Q53</f>
        <v>Yes</v>
      </c>
      <c r="J53" t="str">
        <f>'Lead Gen BO Grid'!R53</f>
        <v>No Deductible, $75/Day (Days 1-6) $50/Day Days (7-10) $0/Day Days (11-90) No Additional Days</v>
      </c>
      <c r="K53" t="str">
        <f>'Lead Gen BO Grid'!AE53</f>
        <v>$50 / $25</v>
      </c>
      <c r="L53" s="40">
        <f>'Lead Gen BO Grid'!AI53</f>
        <v>0</v>
      </c>
      <c r="M53" t="str">
        <f>'Lead Gen BO Grid'!AK53</f>
        <v>$0</v>
      </c>
      <c r="N53" t="str">
        <f>'Lead Gen BO Grid'!AL53</f>
        <v>$0</v>
      </c>
      <c r="O53" t="str">
        <f>'Lead Gen BO Grid'!AN53</f>
        <v>Yes</v>
      </c>
      <c r="P53" t="str">
        <f>'Lead Gen BO Grid'!AP53</f>
        <v>Yes</v>
      </c>
      <c r="Q53" t="str">
        <f>'Lead Gen BO Grid'!AO53</f>
        <v>Yes</v>
      </c>
      <c r="R53" t="str">
        <f>'Lead Gen BO Grid'!AQ53</f>
        <v>No</v>
      </c>
      <c r="S53" t="str">
        <f>'Lead Gen BO Grid'!AR53</f>
        <v>Yes</v>
      </c>
      <c r="T53" t="str">
        <f>'Lead Gen BO Grid'!AT53</f>
        <v>No</v>
      </c>
    </row>
    <row r="54" spans="1:20">
      <c r="A54" t="str">
        <f>'Lead Gen BO Grid'!I54</f>
        <v>FL</v>
      </c>
      <c r="B54" t="str">
        <f>'Lead Gen BO Grid'!C54</f>
        <v>WellCare Liberty</v>
      </c>
      <c r="D54" t="str">
        <f>'Lead Gen BO Grid'!E54</f>
        <v>(HMO SNP)</v>
      </c>
      <c r="E54" t="str">
        <f>'Lead Gen BO Grid'!F54</f>
        <v>H1032175</v>
      </c>
      <c r="F54" t="str">
        <f>'Lead Gen BO Grid'!K54</f>
        <v>$0.00</v>
      </c>
      <c r="G54" t="str">
        <f>'Lead Gen BO Grid'!N54</f>
        <v>$0 Co-pay</v>
      </c>
      <c r="H54" t="str">
        <f>'Lead Gen BO Grid'!P54</f>
        <v>$0 Co-pay</v>
      </c>
      <c r="I54" t="str">
        <f>'Lead Gen BO Grid'!Q54</f>
        <v>No</v>
      </c>
      <c r="J54" t="str">
        <f>'Lead Gen BO Grid'!R54</f>
        <v>No Deductible, $0/Day  (Days1-90) No Additional Days</v>
      </c>
      <c r="K54" t="str">
        <f>'Lead Gen BO Grid'!AE54</f>
        <v>$0 / $0</v>
      </c>
      <c r="L54" s="40">
        <f>'Lead Gen BO Grid'!AI54</f>
        <v>0</v>
      </c>
      <c r="M54" t="str">
        <f>'Lead Gen BO Grid'!AK54</f>
        <v>$0</v>
      </c>
      <c r="N54" t="str">
        <f>'Lead Gen BO Grid'!AL54</f>
        <v>$0</v>
      </c>
      <c r="O54" t="str">
        <f>'Lead Gen BO Grid'!AN54</f>
        <v>Yes</v>
      </c>
      <c r="P54" t="str">
        <f>'Lead Gen BO Grid'!AP54</f>
        <v>No</v>
      </c>
      <c r="Q54" t="str">
        <f>'Lead Gen BO Grid'!AO54</f>
        <v>No</v>
      </c>
      <c r="R54" t="str">
        <f>'Lead Gen BO Grid'!AQ54</f>
        <v>Yes</v>
      </c>
      <c r="S54" t="str">
        <f>'Lead Gen BO Grid'!AR54</f>
        <v>Yes</v>
      </c>
      <c r="T54" t="str">
        <f>'Lead Gen BO Grid'!AT54</f>
        <v>No</v>
      </c>
    </row>
    <row r="55" spans="1:20">
      <c r="A55" t="str">
        <f>'Lead Gen BO Grid'!I55</f>
        <v>FL</v>
      </c>
      <c r="B55" t="str">
        <f>'Lead Gen BO Grid'!C55</f>
        <v>WellCare Liberty</v>
      </c>
      <c r="D55" t="str">
        <f>'Lead Gen BO Grid'!E55</f>
        <v>(HMO SNP)</v>
      </c>
      <c r="E55" t="str">
        <f>'Lead Gen BO Grid'!F55</f>
        <v>H1032176</v>
      </c>
      <c r="F55" t="str">
        <f>'Lead Gen BO Grid'!K55</f>
        <v>$0.00</v>
      </c>
      <c r="G55" t="str">
        <f>'Lead Gen BO Grid'!N55</f>
        <v>$0 Co-pay</v>
      </c>
      <c r="H55" t="str">
        <f>'Lead Gen BO Grid'!P55</f>
        <v>$0 Co-pay</v>
      </c>
      <c r="I55" t="str">
        <f>'Lead Gen BO Grid'!Q55</f>
        <v>No</v>
      </c>
      <c r="J55" t="str">
        <f>'Lead Gen BO Grid'!R55</f>
        <v>No Deductible, $0/Day  (Days1-90) No Additional Days</v>
      </c>
      <c r="K55" t="str">
        <f>'Lead Gen BO Grid'!AE55</f>
        <v>$0 / $0</v>
      </c>
      <c r="L55" s="40">
        <f>'Lead Gen BO Grid'!AI55</f>
        <v>0</v>
      </c>
      <c r="M55" t="str">
        <f>'Lead Gen BO Grid'!AK55</f>
        <v>$0</v>
      </c>
      <c r="N55" t="str">
        <f>'Lead Gen BO Grid'!AL55</f>
        <v>$0</v>
      </c>
      <c r="O55" t="str">
        <f>'Lead Gen BO Grid'!AN55</f>
        <v>Yes</v>
      </c>
      <c r="P55" t="str">
        <f>'Lead Gen BO Grid'!AP55</f>
        <v>No</v>
      </c>
      <c r="Q55" t="str">
        <f>'Lead Gen BO Grid'!AO55</f>
        <v>No</v>
      </c>
      <c r="R55" t="str">
        <f>'Lead Gen BO Grid'!AQ55</f>
        <v>Yes</v>
      </c>
      <c r="S55" t="str">
        <f>'Lead Gen BO Grid'!AR55</f>
        <v>Yes</v>
      </c>
      <c r="T55" t="str">
        <f>'Lead Gen BO Grid'!AT55</f>
        <v>Yes</v>
      </c>
    </row>
    <row r="56" spans="1:20">
      <c r="A56" t="str">
        <f>'Lead Gen BO Grid'!I56</f>
        <v>FL</v>
      </c>
      <c r="B56" t="str">
        <f>'Lead Gen BO Grid'!C56</f>
        <v>WellCare Dividend</v>
      </c>
      <c r="D56" t="str">
        <f>'Lead Gen BO Grid'!E56</f>
        <v>(HMO)</v>
      </c>
      <c r="E56" t="str">
        <f>'Lead Gen BO Grid'!F56</f>
        <v>H1032179</v>
      </c>
      <c r="F56" t="str">
        <f>'Lead Gen BO Grid'!K56</f>
        <v>$0.00, plus keep $50.00 and keep your monthly Social Security check</v>
      </c>
      <c r="G56" t="str">
        <f>'Lead Gen BO Grid'!N56</f>
        <v>$0 Co-pay</v>
      </c>
      <c r="H56" t="str">
        <f>'Lead Gen BO Grid'!P56</f>
        <v>$20 Co-pay</v>
      </c>
      <c r="I56" t="str">
        <f>'Lead Gen BO Grid'!Q56</f>
        <v>No</v>
      </c>
      <c r="J56" t="str">
        <f>'Lead Gen BO Grid'!R56</f>
        <v>No Deductible, $250/Day (Days 1-7) $0/Day Days (8-90) No Additional Days</v>
      </c>
      <c r="K56" t="str">
        <f>'Lead Gen BO Grid'!AE56</f>
        <v>$200 / $200</v>
      </c>
      <c r="L56" s="40">
        <f>'Lead Gen BO Grid'!AI56</f>
        <v>0</v>
      </c>
      <c r="M56" t="str">
        <f>'Lead Gen BO Grid'!AK56</f>
        <v>$0</v>
      </c>
      <c r="N56" t="str">
        <f>'Lead Gen BO Grid'!AL56</f>
        <v>$0</v>
      </c>
      <c r="O56" t="str">
        <f>'Lead Gen BO Grid'!AN56</f>
        <v>Yes</v>
      </c>
      <c r="P56" t="str">
        <f>'Lead Gen BO Grid'!AP56</f>
        <v>Yes</v>
      </c>
      <c r="Q56" t="str">
        <f>'Lead Gen BO Grid'!AO56</f>
        <v>Yes</v>
      </c>
      <c r="R56" t="str">
        <f>'Lead Gen BO Grid'!AQ56</f>
        <v>No</v>
      </c>
      <c r="S56" t="str">
        <f>'Lead Gen BO Grid'!AR56</f>
        <v>No</v>
      </c>
      <c r="T56" t="str">
        <f>'Lead Gen BO Grid'!AT56</f>
        <v>Yes</v>
      </c>
    </row>
    <row r="57" spans="1:20">
      <c r="A57" t="str">
        <f>'Lead Gen BO Grid'!I57</f>
        <v>FL</v>
      </c>
      <c r="B57" t="str">
        <f>'Lead Gen BO Grid'!C57</f>
        <v>WellCare Dividend</v>
      </c>
      <c r="D57" t="str">
        <f>'Lead Gen BO Grid'!E57</f>
        <v>(HMO)</v>
      </c>
      <c r="E57" t="str">
        <f>'Lead Gen BO Grid'!F57</f>
        <v>H1032180</v>
      </c>
      <c r="F57" t="str">
        <f>'Lead Gen BO Grid'!K57</f>
        <v>$0.00, plus keep $30.00 and keep your monthly Social Security check</v>
      </c>
      <c r="G57" t="str">
        <f>'Lead Gen BO Grid'!N57</f>
        <v>$10 Co-pay</v>
      </c>
      <c r="H57" t="str">
        <f>'Lead Gen BO Grid'!P57</f>
        <v>$50 Co-pay</v>
      </c>
      <c r="I57" t="str">
        <f>'Lead Gen BO Grid'!Q57</f>
        <v>No</v>
      </c>
      <c r="J57" t="str">
        <f>'Lead Gen BO Grid'!R57</f>
        <v>No Deductible, $400/Day (Days 1-4) $0/Day Days (5-90) No Additional Days</v>
      </c>
      <c r="K57" t="str">
        <f>'Lead Gen BO Grid'!AE57</f>
        <v>$200 / $200</v>
      </c>
      <c r="L57" s="40">
        <f>'Lead Gen BO Grid'!AI57</f>
        <v>0</v>
      </c>
      <c r="M57" t="str">
        <f>'Lead Gen BO Grid'!AK57</f>
        <v>$0</v>
      </c>
      <c r="N57" t="str">
        <f>'Lead Gen BO Grid'!AL57</f>
        <v>$0</v>
      </c>
      <c r="O57" t="str">
        <f>'Lead Gen BO Grid'!AN57</f>
        <v>No</v>
      </c>
      <c r="P57" t="str">
        <f>'Lead Gen BO Grid'!AP57</f>
        <v>Yes</v>
      </c>
      <c r="Q57" t="str">
        <f>'Lead Gen BO Grid'!AO57</f>
        <v>Yes</v>
      </c>
      <c r="R57" t="str">
        <f>'Lead Gen BO Grid'!AQ57</f>
        <v>No</v>
      </c>
      <c r="S57" t="str">
        <f>'Lead Gen BO Grid'!AR57</f>
        <v>Yes</v>
      </c>
      <c r="T57" t="str">
        <f>'Lead Gen BO Grid'!AT57</f>
        <v>Yes</v>
      </c>
    </row>
    <row r="58" spans="1:20">
      <c r="A58" t="str">
        <f>'Lead Gen BO Grid'!I58</f>
        <v>FL</v>
      </c>
      <c r="B58" t="str">
        <f>'Lead Gen BO Grid'!C58</f>
        <v>WellCare Select</v>
      </c>
      <c r="D58" t="str">
        <f>'Lead Gen BO Grid'!E58</f>
        <v>(HMO SNP)</v>
      </c>
      <c r="E58" t="str">
        <f>'Lead Gen BO Grid'!F58</f>
        <v>H1032182</v>
      </c>
      <c r="F58" t="str">
        <f>'Lead Gen BO Grid'!K58</f>
        <v>$0.00</v>
      </c>
      <c r="G58" t="str">
        <f>'Lead Gen BO Grid'!N58</f>
        <v>$0 Co-pay</v>
      </c>
      <c r="H58" t="str">
        <f>'Lead Gen BO Grid'!P58</f>
        <v>$10 Co-pay</v>
      </c>
      <c r="I58" t="str">
        <f>'Lead Gen BO Grid'!Q58</f>
        <v>No</v>
      </c>
      <c r="J58" t="str">
        <f>'Lead Gen BO Grid'!R58</f>
        <v>No Deductible, $195/Day (Days 1-5) $0/Day Days (6-90) $0 Each Additional Day</v>
      </c>
      <c r="K58" t="str">
        <f>'Lead Gen BO Grid'!AE58</f>
        <v>$150 / $75</v>
      </c>
      <c r="L58" s="40">
        <f>'Lead Gen BO Grid'!AI58</f>
        <v>0</v>
      </c>
      <c r="M58" t="str">
        <f>'Lead Gen BO Grid'!AK58</f>
        <v>$0</v>
      </c>
      <c r="N58" t="str">
        <f>'Lead Gen BO Grid'!AL58</f>
        <v>$0</v>
      </c>
      <c r="O58" t="str">
        <f>'Lead Gen BO Grid'!AN58</f>
        <v>Yes</v>
      </c>
      <c r="P58" t="str">
        <f>'Lead Gen BO Grid'!AP58</f>
        <v>Yes</v>
      </c>
      <c r="Q58" t="str">
        <f>'Lead Gen BO Grid'!AO58</f>
        <v>Yes</v>
      </c>
      <c r="R58" t="str">
        <f>'Lead Gen BO Grid'!AQ58</f>
        <v>Yes</v>
      </c>
      <c r="S58" t="str">
        <f>'Lead Gen BO Grid'!AR58</f>
        <v>Yes</v>
      </c>
      <c r="T58" t="str">
        <f>'Lead Gen BO Grid'!AT58</f>
        <v>No</v>
      </c>
    </row>
    <row r="59" spans="1:20">
      <c r="A59" t="str">
        <f>'Lead Gen BO Grid'!I59</f>
        <v>FL</v>
      </c>
      <c r="B59" t="str">
        <f>'Lead Gen BO Grid'!C59</f>
        <v>WellCare Reserve</v>
      </c>
      <c r="D59" t="str">
        <f>'Lead Gen BO Grid'!E59</f>
        <v>(HMO)</v>
      </c>
      <c r="E59" t="str">
        <f>'Lead Gen BO Grid'!F59</f>
        <v>H1032183</v>
      </c>
      <c r="F59" t="str">
        <f>'Lead Gen BO Grid'!K59</f>
        <v>$14.50</v>
      </c>
      <c r="G59" t="str">
        <f>'Lead Gen BO Grid'!N59</f>
        <v>$0 Co-pay</v>
      </c>
      <c r="H59" t="str">
        <f>'Lead Gen BO Grid'!P59</f>
        <v>20% Coinsurance</v>
      </c>
      <c r="I59" t="str">
        <f>'Lead Gen BO Grid'!Q59</f>
        <v>No</v>
      </c>
      <c r="J59" t="str">
        <f>'Lead Gen BO Grid'!R59</f>
        <v>No Deductible, $450/Day (Days 1-3) $0/Day Days (4-90) $0 Each Additional Day</v>
      </c>
      <c r="K59" t="str">
        <f>'Lead Gen BO Grid'!AE59</f>
        <v>20% / 20%</v>
      </c>
      <c r="L59" s="40" t="str">
        <f>'Lead Gen BO Grid'!AI59</f>
        <v>$360 Tiers 2 to 5</v>
      </c>
      <c r="M59" t="str">
        <f>'Lead Gen BO Grid'!AK59</f>
        <v>$0</v>
      </c>
      <c r="N59" t="str">
        <f>'Lead Gen BO Grid'!AL59</f>
        <v>$0</v>
      </c>
      <c r="O59" t="str">
        <f>'Lead Gen BO Grid'!AN59</f>
        <v>Yes</v>
      </c>
      <c r="P59" t="str">
        <f>'Lead Gen BO Grid'!AP59</f>
        <v>Yes</v>
      </c>
      <c r="Q59" t="str">
        <f>'Lead Gen BO Grid'!AO59</f>
        <v>Yes</v>
      </c>
      <c r="R59" t="str">
        <f>'Lead Gen BO Grid'!AQ59</f>
        <v>No</v>
      </c>
      <c r="S59" t="str">
        <f>'Lead Gen BO Grid'!AR59</f>
        <v>No</v>
      </c>
      <c r="T59" t="str">
        <f>'Lead Gen BO Grid'!AT59</f>
        <v>No</v>
      </c>
    </row>
    <row r="60" spans="1:20">
      <c r="A60" t="str">
        <f>'Lead Gen BO Grid'!I60</f>
        <v>NY</v>
      </c>
      <c r="B60" t="str">
        <f>'Lead Gen BO Grid'!C60</f>
        <v>WellCare Liberty</v>
      </c>
      <c r="D60" t="str">
        <f>'Lead Gen BO Grid'!E60</f>
        <v>(HMO SNP)</v>
      </c>
      <c r="E60" t="str">
        <f>'Lead Gen BO Grid'!F60</f>
        <v>H3361043</v>
      </c>
      <c r="F60" t="str">
        <f>'Lead Gen BO Grid'!K60</f>
        <v>$0.00</v>
      </c>
      <c r="G60" t="str">
        <f>'Lead Gen BO Grid'!N60</f>
        <v>$0 Co-pay</v>
      </c>
      <c r="H60" t="str">
        <f>'Lead Gen BO Grid'!P60</f>
        <v>$0 Co-pay</v>
      </c>
      <c r="I60" t="str">
        <f>'Lead Gen BO Grid'!Q60</f>
        <v>No</v>
      </c>
      <c r="J60" t="str">
        <f>'Lead Gen BO Grid'!R60</f>
        <v>No Deductible, $0/Day  (Days1-90) No Additional Days</v>
      </c>
      <c r="K60" t="str">
        <f>'Lead Gen BO Grid'!AE60</f>
        <v>$0 / $0</v>
      </c>
      <c r="L60" s="40">
        <f>'Lead Gen BO Grid'!AI60</f>
        <v>0</v>
      </c>
      <c r="M60" t="str">
        <f>'Lead Gen BO Grid'!AK60</f>
        <v>$0</v>
      </c>
      <c r="N60" t="str">
        <f>'Lead Gen BO Grid'!AL60</f>
        <v>$0</v>
      </c>
      <c r="O60" t="str">
        <f>'Lead Gen BO Grid'!AN60</f>
        <v>No</v>
      </c>
      <c r="P60" t="str">
        <f>'Lead Gen BO Grid'!AP60</f>
        <v>Yes</v>
      </c>
      <c r="Q60" t="str">
        <f>'Lead Gen BO Grid'!AO60</f>
        <v>Yes</v>
      </c>
      <c r="R60" t="str">
        <f>'Lead Gen BO Grid'!AQ60</f>
        <v>No</v>
      </c>
      <c r="S60" t="str">
        <f>'Lead Gen BO Grid'!AR60</f>
        <v>Yes</v>
      </c>
      <c r="T60" t="str">
        <f>'Lead Gen BO Grid'!AT60</f>
        <v>Yes</v>
      </c>
    </row>
    <row r="61" spans="1:20">
      <c r="A61" t="str">
        <f>'Lead Gen BO Grid'!I61</f>
        <v>NY</v>
      </c>
      <c r="B61" t="str">
        <f>'Lead Gen BO Grid'!C61</f>
        <v>WellCare Advance</v>
      </c>
      <c r="D61" t="str">
        <f>'Lead Gen BO Grid'!E61</f>
        <v>(HMO)</v>
      </c>
      <c r="E61" t="str">
        <f>'Lead Gen BO Grid'!F61</f>
        <v>H3361059</v>
      </c>
      <c r="F61" t="str">
        <f>'Lead Gen BO Grid'!K61</f>
        <v>$0.00</v>
      </c>
      <c r="G61" t="str">
        <f>'Lead Gen BO Grid'!N61</f>
        <v>$10 Co-pay</v>
      </c>
      <c r="H61" t="str">
        <f>'Lead Gen BO Grid'!P61</f>
        <v>$35 Co-pay</v>
      </c>
      <c r="I61" t="str">
        <f>'Lead Gen BO Grid'!Q61</f>
        <v>No</v>
      </c>
      <c r="J61" t="str">
        <f>'Lead Gen BO Grid'!R61</f>
        <v>No Deductible, $300/Day (Days 1-5) $0/Day Days (6-90) $0 Each Additional Day</v>
      </c>
      <c r="K61" t="str">
        <f>'Lead Gen BO Grid'!AE61</f>
        <v>20% / 20%</v>
      </c>
      <c r="L61" s="40" t="str">
        <f>'Lead Gen BO Grid'!AI61</f>
        <v>No</v>
      </c>
      <c r="M61" t="str">
        <f>'Lead Gen BO Grid'!AK61</f>
        <v>N/A</v>
      </c>
      <c r="N61" t="str">
        <f>'Lead Gen BO Grid'!AL61</f>
        <v>N/A</v>
      </c>
      <c r="O61" t="str">
        <f>'Lead Gen BO Grid'!AN61</f>
        <v>Yes</v>
      </c>
      <c r="P61" t="str">
        <f>'Lead Gen BO Grid'!AP61</f>
        <v>Yes</v>
      </c>
      <c r="Q61" t="str">
        <f>'Lead Gen BO Grid'!AO61</f>
        <v>Yes</v>
      </c>
      <c r="R61" t="str">
        <f>'Lead Gen BO Grid'!AQ61</f>
        <v>No</v>
      </c>
      <c r="S61" t="str">
        <f>'Lead Gen BO Grid'!AR61</f>
        <v>Yes</v>
      </c>
      <c r="T61" t="str">
        <f>'Lead Gen BO Grid'!AT61</f>
        <v>No</v>
      </c>
    </row>
    <row r="62" spans="1:20">
      <c r="A62" t="str">
        <f>'Lead Gen BO Grid'!I62</f>
        <v>NY</v>
      </c>
      <c r="B62" t="str">
        <f>'Lead Gen BO Grid'!C62</f>
        <v>WellCare Access</v>
      </c>
      <c r="D62" t="str">
        <f>'Lead Gen BO Grid'!E62</f>
        <v>(HMO SNP)</v>
      </c>
      <c r="E62" t="str">
        <f>'Lead Gen BO Grid'!F62</f>
        <v>H3361065</v>
      </c>
      <c r="F62" t="str">
        <f>'Lead Gen BO Grid'!K62</f>
        <v>$0.00</v>
      </c>
      <c r="G62" t="str">
        <f>'Lead Gen BO Grid'!N62</f>
        <v>$0 Co-pay</v>
      </c>
      <c r="H62" t="str">
        <f>'Lead Gen BO Grid'!P62</f>
        <v>$0 Co-pay</v>
      </c>
      <c r="I62" t="str">
        <f>'Lead Gen BO Grid'!Q62</f>
        <v>No</v>
      </c>
      <c r="J62" t="str">
        <f>'Lead Gen BO Grid'!R62</f>
        <v>No Deductible, $0/Day  (Days1-90) No Additional Days</v>
      </c>
      <c r="K62" t="str">
        <f>'Lead Gen BO Grid'!AE62</f>
        <v>$0 / $0</v>
      </c>
      <c r="L62" s="40">
        <f>'Lead Gen BO Grid'!AI62</f>
        <v>0</v>
      </c>
      <c r="M62" t="str">
        <f>'Lead Gen BO Grid'!AK62</f>
        <v>$0</v>
      </c>
      <c r="N62" t="str">
        <f>'Lead Gen BO Grid'!AL62</f>
        <v>$0</v>
      </c>
      <c r="O62" t="str">
        <f>'Lead Gen BO Grid'!AN62</f>
        <v>No</v>
      </c>
      <c r="P62" t="str">
        <f>'Lead Gen BO Grid'!AP62</f>
        <v>Yes</v>
      </c>
      <c r="Q62" t="str">
        <f>'Lead Gen BO Grid'!AO62</f>
        <v>Yes</v>
      </c>
      <c r="R62" t="str">
        <f>'Lead Gen BO Grid'!AQ62</f>
        <v>No</v>
      </c>
      <c r="S62" t="str">
        <f>'Lead Gen BO Grid'!AR62</f>
        <v>Yes</v>
      </c>
      <c r="T62" t="str">
        <f>'Lead Gen BO Grid'!AT62</f>
        <v>Yes</v>
      </c>
    </row>
    <row r="63" spans="1:20">
      <c r="A63" t="str">
        <f>'Lead Gen BO Grid'!I63</f>
        <v>NY</v>
      </c>
      <c r="B63" t="str">
        <f>'Lead Gen BO Grid'!C63</f>
        <v>Wellcare Value</v>
      </c>
      <c r="D63" t="str">
        <f>'Lead Gen BO Grid'!E63</f>
        <v>(HMO)</v>
      </c>
      <c r="E63" t="str">
        <f>'Lead Gen BO Grid'!F63</f>
        <v>H3361099</v>
      </c>
      <c r="F63" t="str">
        <f>'Lead Gen BO Grid'!K63</f>
        <v>$0.00</v>
      </c>
      <c r="G63" t="str">
        <f>'Lead Gen BO Grid'!N63</f>
        <v>$5 Co-pay</v>
      </c>
      <c r="H63" t="str">
        <f>'Lead Gen BO Grid'!P63</f>
        <v>$45 Co-pay</v>
      </c>
      <c r="I63" t="str">
        <f>'Lead Gen BO Grid'!Q63</f>
        <v>No</v>
      </c>
      <c r="J63" t="str">
        <f>'Lead Gen BO Grid'!R63</f>
        <v>No Deductible, $591/Day (Days 1-3) $0/Day Days (4-90) No Additional Days</v>
      </c>
      <c r="K63" t="str">
        <f>'Lead Gen BO Grid'!AE63</f>
        <v>20% / 20%</v>
      </c>
      <c r="L63" s="40">
        <f>'Lead Gen BO Grid'!AI63</f>
        <v>0</v>
      </c>
      <c r="M63" t="str">
        <f>'Lead Gen BO Grid'!AK63</f>
        <v>$3</v>
      </c>
      <c r="N63" t="str">
        <f>'Lead Gen BO Grid'!AL63</f>
        <v>$0</v>
      </c>
      <c r="O63" t="str">
        <f>'Lead Gen BO Grid'!AN63</f>
        <v>Yes</v>
      </c>
      <c r="P63" t="str">
        <f>'Lead Gen BO Grid'!AP63</f>
        <v>Yes</v>
      </c>
      <c r="Q63" t="str">
        <f>'Lead Gen BO Grid'!AO63</f>
        <v>Yes</v>
      </c>
      <c r="R63" t="str">
        <f>'Lead Gen BO Grid'!AQ63</f>
        <v>No</v>
      </c>
      <c r="S63" t="str">
        <f>'Lead Gen BO Grid'!AR63</f>
        <v>Yes</v>
      </c>
      <c r="T63" t="str">
        <f>'Lead Gen BO Grid'!AT63</f>
        <v>Yes</v>
      </c>
    </row>
    <row r="64" spans="1:20">
      <c r="A64" t="str">
        <f>'Lead Gen BO Grid'!I64</f>
        <v>NY</v>
      </c>
      <c r="B64" t="str">
        <f>'Lead Gen BO Grid'!C64</f>
        <v>WellCare Choice</v>
      </c>
      <c r="D64" t="str">
        <f>'Lead Gen BO Grid'!E64</f>
        <v>(HMO-POS)</v>
      </c>
      <c r="E64" t="str">
        <f>'Lead Gen BO Grid'!F64</f>
        <v>H3361106</v>
      </c>
      <c r="F64" t="str">
        <f>'Lead Gen BO Grid'!K64</f>
        <v>$0.00</v>
      </c>
      <c r="G64" t="str">
        <f>'Lead Gen BO Grid'!N64</f>
        <v>$0 Co-pay</v>
      </c>
      <c r="H64" t="str">
        <f>'Lead Gen BO Grid'!P64</f>
        <v>$40 Co-pay</v>
      </c>
      <c r="I64" t="str">
        <f>'Lead Gen BO Grid'!Q64</f>
        <v>Yes</v>
      </c>
      <c r="J64" t="str">
        <f>'Lead Gen BO Grid'!R64</f>
        <v>No Deductible, $295/Day (Days 1-6) $0/Day Days (7-90) $0/Day Days (91-130) $0 for 40 Additional Days</v>
      </c>
      <c r="K64" t="str">
        <f>'Lead Gen BO Grid'!AE64</f>
        <v>$75 / $75</v>
      </c>
      <c r="L64" s="40">
        <f>'Lead Gen BO Grid'!AI64</f>
        <v>0</v>
      </c>
      <c r="M64" t="str">
        <f>'Lead Gen BO Grid'!AK64</f>
        <v>$4</v>
      </c>
      <c r="N64" t="str">
        <f>'Lead Gen BO Grid'!AL64</f>
        <v>$0</v>
      </c>
      <c r="O64" t="str">
        <f>'Lead Gen BO Grid'!AN64</f>
        <v>Yes</v>
      </c>
      <c r="P64" t="str">
        <f>'Lead Gen BO Grid'!AP64</f>
        <v>Yes</v>
      </c>
      <c r="Q64" t="str">
        <f>'Lead Gen BO Grid'!AO64</f>
        <v>Yes</v>
      </c>
      <c r="R64" t="str">
        <f>'Lead Gen BO Grid'!AQ64</f>
        <v>Yes</v>
      </c>
      <c r="S64" t="str">
        <f>'Lead Gen BO Grid'!AR64</f>
        <v>Yes</v>
      </c>
      <c r="T64" t="str">
        <f>'Lead Gen BO Grid'!AT64</f>
        <v>No</v>
      </c>
    </row>
    <row r="65" spans="1:20">
      <c r="A65" t="str">
        <f>'Lead Gen BO Grid'!I65</f>
        <v>NY</v>
      </c>
      <c r="B65" t="str">
        <f>'Lead Gen BO Grid'!C65</f>
        <v>WellCare Access</v>
      </c>
      <c r="D65" t="str">
        <f>'Lead Gen BO Grid'!E65</f>
        <v>(HMO SNP)</v>
      </c>
      <c r="E65" t="str">
        <f>'Lead Gen BO Grid'!F65</f>
        <v>H3361109</v>
      </c>
      <c r="F65" t="str">
        <f>'Lead Gen BO Grid'!K65</f>
        <v>$0.00</v>
      </c>
      <c r="G65" t="str">
        <f>'Lead Gen BO Grid'!N65</f>
        <v>$0 Co-pay</v>
      </c>
      <c r="H65" t="str">
        <f>'Lead Gen BO Grid'!P65</f>
        <v>$0 Co-pay</v>
      </c>
      <c r="I65" t="str">
        <f>'Lead Gen BO Grid'!Q65</f>
        <v>No</v>
      </c>
      <c r="J65" t="str">
        <f>'Lead Gen BO Grid'!R65</f>
        <v>No Deductible, $0/Day  (Days1-90) No Additional Days</v>
      </c>
      <c r="K65" t="str">
        <f>'Lead Gen BO Grid'!AE65</f>
        <v>$0 / $0</v>
      </c>
      <c r="L65" s="40">
        <f>'Lead Gen BO Grid'!AI65</f>
        <v>0</v>
      </c>
      <c r="M65" t="str">
        <f>'Lead Gen BO Grid'!AK65</f>
        <v>$0</v>
      </c>
      <c r="N65" t="str">
        <f>'Lead Gen BO Grid'!AL65</f>
        <v>$0</v>
      </c>
      <c r="O65" t="str">
        <f>'Lead Gen BO Grid'!AN65</f>
        <v>Yes</v>
      </c>
      <c r="P65" t="str">
        <f>'Lead Gen BO Grid'!AP65</f>
        <v>Yes</v>
      </c>
      <c r="Q65" t="str">
        <f>'Lead Gen BO Grid'!AO65</f>
        <v>Yes</v>
      </c>
      <c r="R65" t="str">
        <f>'Lead Gen BO Grid'!AQ65</f>
        <v>Yes</v>
      </c>
      <c r="S65" t="str">
        <f>'Lead Gen BO Grid'!AR65</f>
        <v>Yes</v>
      </c>
      <c r="T65" t="str">
        <f>'Lead Gen BO Grid'!AT65</f>
        <v>Yes</v>
      </c>
    </row>
    <row r="66" spans="1:20">
      <c r="A66" t="str">
        <f>'Lead Gen BO Grid'!I66</f>
        <v>NY</v>
      </c>
      <c r="B66" t="str">
        <f>'Lead Gen BO Grid'!C66</f>
        <v>WellCare Rx</v>
      </c>
      <c r="D66" t="str">
        <f>'Lead Gen BO Grid'!E66</f>
        <v>(HMO)</v>
      </c>
      <c r="E66" t="str">
        <f>'Lead Gen BO Grid'!F66</f>
        <v>H3361130</v>
      </c>
      <c r="F66" t="str">
        <f>'Lead Gen BO Grid'!K66</f>
        <v>$19.00</v>
      </c>
      <c r="G66" t="str">
        <f>'Lead Gen BO Grid'!N66</f>
        <v>$0 Co-pay</v>
      </c>
      <c r="H66" t="str">
        <f>'Lead Gen BO Grid'!P66</f>
        <v>$30 Co-pay</v>
      </c>
      <c r="I66" t="str">
        <f>'Lead Gen BO Grid'!Q66</f>
        <v>No</v>
      </c>
      <c r="J66" t="str">
        <f>'Lead Gen BO Grid'!R66</f>
        <v>No Deductible, $200/Day (Days 1-6) $0/Day Days (7-90) $0 Each Additional Day</v>
      </c>
      <c r="K66" t="str">
        <f>'Lead Gen BO Grid'!AE66</f>
        <v>$50 / $50</v>
      </c>
      <c r="L66" s="40" t="str">
        <f>'Lead Gen BO Grid'!AI66</f>
        <v>$360 All Tiers</v>
      </c>
      <c r="M66" t="str">
        <f>'Lead Gen BO Grid'!AK66</f>
        <v>$2</v>
      </c>
      <c r="N66" t="str">
        <f>'Lead Gen BO Grid'!AL66</f>
        <v>$0</v>
      </c>
      <c r="O66" t="str">
        <f>'Lead Gen BO Grid'!AN66</f>
        <v>Yes</v>
      </c>
      <c r="P66" t="str">
        <f>'Lead Gen BO Grid'!AP66</f>
        <v>Yes</v>
      </c>
      <c r="Q66" t="str">
        <f>'Lead Gen BO Grid'!AO66</f>
        <v>Yes</v>
      </c>
      <c r="R66" t="str">
        <f>'Lead Gen BO Grid'!AQ66</f>
        <v>Yes</v>
      </c>
      <c r="S66" t="str">
        <f>'Lead Gen BO Grid'!AR66</f>
        <v>Yes</v>
      </c>
      <c r="T66" t="str">
        <f>'Lead Gen BO Grid'!AT66</f>
        <v>Yes</v>
      </c>
    </row>
    <row r="67" spans="1:20">
      <c r="A67" t="str">
        <f>'Lead Gen BO Grid'!I67</f>
        <v>NY</v>
      </c>
      <c r="B67" t="str">
        <f>'Lead Gen BO Grid'!C67</f>
        <v>WellCare Choice</v>
      </c>
      <c r="D67" t="str">
        <f>'Lead Gen BO Grid'!E67</f>
        <v>(HMO)</v>
      </c>
      <c r="E67" t="str">
        <f>'Lead Gen BO Grid'!F67</f>
        <v>H3361132</v>
      </c>
      <c r="F67" t="str">
        <f>'Lead Gen BO Grid'!K67</f>
        <v>$0.00</v>
      </c>
      <c r="G67" t="str">
        <f>'Lead Gen BO Grid'!N67</f>
        <v>$20 Co-pay</v>
      </c>
      <c r="H67" t="str">
        <f>'Lead Gen BO Grid'!P67</f>
        <v>$40 Co-pay</v>
      </c>
      <c r="I67" t="str">
        <f>'Lead Gen BO Grid'!Q67</f>
        <v>No</v>
      </c>
      <c r="J67" t="str">
        <f>'Lead Gen BO Grid'!R67</f>
        <v>No Deductible, $300/Day (Days 1-5) $0/Day Days (6-90) No Additional Days</v>
      </c>
      <c r="K67" t="str">
        <f>'Lead Gen BO Grid'!AE67</f>
        <v>$150 / $75</v>
      </c>
      <c r="L67" s="40">
        <f>'Lead Gen BO Grid'!AI67</f>
        <v>0</v>
      </c>
      <c r="M67" t="str">
        <f>'Lead Gen BO Grid'!AK67</f>
        <v>$5</v>
      </c>
      <c r="N67" t="str">
        <f>'Lead Gen BO Grid'!AL67</f>
        <v>$0</v>
      </c>
      <c r="O67" t="str">
        <f>'Lead Gen BO Grid'!AN67</f>
        <v>Yes</v>
      </c>
      <c r="P67" t="str">
        <f>'Lead Gen BO Grid'!AP67</f>
        <v>Yes</v>
      </c>
      <c r="Q67" t="str">
        <f>'Lead Gen BO Grid'!AO67</f>
        <v>Yes</v>
      </c>
      <c r="R67" t="str">
        <f>'Lead Gen BO Grid'!AQ67</f>
        <v>No</v>
      </c>
      <c r="S67" t="str">
        <f>'Lead Gen BO Grid'!AR67</f>
        <v>Yes</v>
      </c>
      <c r="T67" t="str">
        <f>'Lead Gen BO Grid'!AT67</f>
        <v>Yes</v>
      </c>
    </row>
    <row r="68" spans="1:20">
      <c r="A68" t="str">
        <f>'Lead Gen BO Grid'!I68</f>
        <v>NY</v>
      </c>
      <c r="B68" t="str">
        <f>'Lead Gen BO Grid'!C68</f>
        <v>WellCare Choice</v>
      </c>
      <c r="D68" t="str">
        <f>'Lead Gen BO Grid'!E68</f>
        <v>(HMO)</v>
      </c>
      <c r="E68" t="str">
        <f>'Lead Gen BO Grid'!F68</f>
        <v>H3361133</v>
      </c>
      <c r="F68" t="str">
        <f>'Lead Gen BO Grid'!K68</f>
        <v>$0.00</v>
      </c>
      <c r="G68" t="str">
        <f>'Lead Gen BO Grid'!N68</f>
        <v>$5 Co-pay</v>
      </c>
      <c r="H68" t="str">
        <f>'Lead Gen BO Grid'!P68</f>
        <v>$50 Co-pay</v>
      </c>
      <c r="I68" t="str">
        <f>'Lead Gen BO Grid'!Q68</f>
        <v>No</v>
      </c>
      <c r="J68" t="str">
        <f>'Lead Gen BO Grid'!R68</f>
        <v>No Deductible, $591/Day (Days 1-3) $0/Day Days (4-90) No Additional Days</v>
      </c>
      <c r="K68" t="str">
        <f>'Lead Gen BO Grid'!AE68</f>
        <v>20% / 20%</v>
      </c>
      <c r="L68" s="40">
        <f>'Lead Gen BO Grid'!AI68</f>
        <v>0</v>
      </c>
      <c r="M68" t="str">
        <f>'Lead Gen BO Grid'!AK68</f>
        <v>$4</v>
      </c>
      <c r="N68" t="str">
        <f>'Lead Gen BO Grid'!AL68</f>
        <v>$0</v>
      </c>
      <c r="O68" t="str">
        <f>'Lead Gen BO Grid'!AN68</f>
        <v>Yes</v>
      </c>
      <c r="P68" t="str">
        <f>'Lead Gen BO Grid'!AP68</f>
        <v>Yes</v>
      </c>
      <c r="Q68" t="str">
        <f>'Lead Gen BO Grid'!AO68</f>
        <v>Yes</v>
      </c>
      <c r="R68" t="str">
        <f>'Lead Gen BO Grid'!AQ68</f>
        <v>No</v>
      </c>
      <c r="S68" t="str">
        <f>'Lead Gen BO Grid'!AR68</f>
        <v>No</v>
      </c>
      <c r="T68" t="str">
        <f>'Lead Gen BO Grid'!AT68</f>
        <v>Yes</v>
      </c>
    </row>
    <row r="69" spans="1:20">
      <c r="A69" t="str">
        <f>'Lead Gen BO Grid'!I69</f>
        <v>TN</v>
      </c>
      <c r="B69" t="str">
        <f>'Lead Gen BO Grid'!C69</f>
        <v>WellCare Advance</v>
      </c>
      <c r="D69" t="str">
        <f>'Lead Gen BO Grid'!E69</f>
        <v>(HMO)</v>
      </c>
      <c r="E69" t="str">
        <f>'Lead Gen BO Grid'!F69</f>
        <v>H5698035</v>
      </c>
      <c r="F69" t="str">
        <f>'Lead Gen BO Grid'!K69</f>
        <v>$0.00</v>
      </c>
      <c r="G69" t="str">
        <f>'Lead Gen BO Grid'!N69</f>
        <v>$10 Co-pay</v>
      </c>
      <c r="H69" t="str">
        <f>'Lead Gen BO Grid'!P69</f>
        <v>$35 Co-pay</v>
      </c>
      <c r="I69" t="str">
        <f>'Lead Gen BO Grid'!Q69</f>
        <v>No</v>
      </c>
      <c r="J69" t="str">
        <f>'Lead Gen BO Grid'!R69</f>
        <v>No Deductible, $325/Day (Days 1-5) $0/Day Days (6-90) $0 Each Additional Day</v>
      </c>
      <c r="K69" t="str">
        <f>'Lead Gen BO Grid'!AE69</f>
        <v>$150 / $150</v>
      </c>
      <c r="L69" s="40" t="str">
        <f>'Lead Gen BO Grid'!AI69</f>
        <v>No</v>
      </c>
      <c r="M69" t="str">
        <f>'Lead Gen BO Grid'!AK69</f>
        <v>N/A</v>
      </c>
      <c r="N69" t="str">
        <f>'Lead Gen BO Grid'!AL69</f>
        <v>N/A</v>
      </c>
      <c r="O69" t="str">
        <f>'Lead Gen BO Grid'!AN69</f>
        <v>Yes</v>
      </c>
      <c r="P69" t="str">
        <f>'Lead Gen BO Grid'!AP69</f>
        <v>Yes</v>
      </c>
      <c r="Q69" t="str">
        <f>'Lead Gen BO Grid'!AO69</f>
        <v>Yes</v>
      </c>
      <c r="R69" t="str">
        <f>'Lead Gen BO Grid'!AQ69</f>
        <v>Yes</v>
      </c>
      <c r="S69" t="str">
        <f>'Lead Gen BO Grid'!AR69</f>
        <v>Yes</v>
      </c>
      <c r="T69" t="str">
        <f>'Lead Gen BO Grid'!AT69</f>
        <v>Yes</v>
      </c>
    </row>
    <row r="70" spans="1:20">
      <c r="A70" t="str">
        <f>'Lead Gen BO Grid'!I70</f>
        <v>TN</v>
      </c>
      <c r="B70" t="str">
        <f>'Lead Gen BO Grid'!C70</f>
        <v>Wellcare Value</v>
      </c>
      <c r="D70" t="str">
        <f>'Lead Gen BO Grid'!E70</f>
        <v>(HMO)</v>
      </c>
      <c r="E70" t="str">
        <f>'Lead Gen BO Grid'!F70</f>
        <v>H5698062</v>
      </c>
      <c r="F70" t="str">
        <f>'Lead Gen BO Grid'!K70</f>
        <v>$0.00</v>
      </c>
      <c r="G70" t="str">
        <f>'Lead Gen BO Grid'!N70</f>
        <v>$15 Co-pay</v>
      </c>
      <c r="H70" t="str">
        <f>'Lead Gen BO Grid'!P70</f>
        <v>$40 Co-pay</v>
      </c>
      <c r="I70" t="str">
        <f>'Lead Gen BO Grid'!Q70</f>
        <v>No</v>
      </c>
      <c r="J70" t="str">
        <f>'Lead Gen BO Grid'!R70</f>
        <v>No Deductible, $345/Day (Days 1-5) $0/Day Days (6-90) $0/Day Days (91-150) $0 for 60 Additional Days</v>
      </c>
      <c r="K70" t="str">
        <f>'Lead Gen BO Grid'!AE70</f>
        <v>20% / $300</v>
      </c>
      <c r="L70" s="40">
        <f>'Lead Gen BO Grid'!AI70</f>
        <v>0</v>
      </c>
      <c r="M70" t="str">
        <f>'Lead Gen BO Grid'!AK70</f>
        <v>$6</v>
      </c>
      <c r="N70" t="str">
        <f>'Lead Gen BO Grid'!AL70</f>
        <v>$0</v>
      </c>
      <c r="O70" t="str">
        <f>'Lead Gen BO Grid'!AN70</f>
        <v>Yes</v>
      </c>
      <c r="P70" t="str">
        <f>'Lead Gen BO Grid'!AP70</f>
        <v>Yes</v>
      </c>
      <c r="Q70" t="str">
        <f>'Lead Gen BO Grid'!AO70</f>
        <v>No</v>
      </c>
      <c r="R70" t="str">
        <f>'Lead Gen BO Grid'!AQ70</f>
        <v>No</v>
      </c>
      <c r="S70" t="str">
        <f>'Lead Gen BO Grid'!AR70</f>
        <v>Yes</v>
      </c>
      <c r="T70" t="str">
        <f>'Lead Gen BO Grid'!AT70</f>
        <v>No</v>
      </c>
    </row>
    <row r="71" spans="1:20">
      <c r="A71" t="str">
        <f>'Lead Gen BO Grid'!I71</f>
        <v>TN</v>
      </c>
      <c r="B71" t="str">
        <f>'Lead Gen BO Grid'!C71</f>
        <v>WellCare Access</v>
      </c>
      <c r="D71" t="str">
        <f>'Lead Gen BO Grid'!E71</f>
        <v>(HMO SNP)</v>
      </c>
      <c r="E71" t="str">
        <f>'Lead Gen BO Grid'!F71</f>
        <v>H5698140</v>
      </c>
      <c r="F71" t="str">
        <f>'Lead Gen BO Grid'!K71</f>
        <v>$0.00</v>
      </c>
      <c r="G71" t="str">
        <f>'Lead Gen BO Grid'!N71</f>
        <v>$0 Co-pay</v>
      </c>
      <c r="H71" t="str">
        <f>'Lead Gen BO Grid'!P71</f>
        <v>$0 Co-pay</v>
      </c>
      <c r="I71" t="str">
        <f>'Lead Gen BO Grid'!Q71</f>
        <v>No</v>
      </c>
      <c r="J71" t="str">
        <f>'Lead Gen BO Grid'!R71</f>
        <v>No Deductible, $0/Day  (Days1-90) No Additional Days</v>
      </c>
      <c r="K71" t="str">
        <f>'Lead Gen BO Grid'!AE71</f>
        <v>$0 / $0</v>
      </c>
      <c r="L71" s="40">
        <f>'Lead Gen BO Grid'!AI71</f>
        <v>0</v>
      </c>
      <c r="M71" t="str">
        <f>'Lead Gen BO Grid'!AK71</f>
        <v>$0</v>
      </c>
      <c r="N71" t="str">
        <f>'Lead Gen BO Grid'!AL71</f>
        <v>$0</v>
      </c>
      <c r="O71" t="str">
        <f>'Lead Gen BO Grid'!AN71</f>
        <v>Yes</v>
      </c>
      <c r="P71" t="str">
        <f>'Lead Gen BO Grid'!AP71</f>
        <v>Yes</v>
      </c>
      <c r="Q71" t="str">
        <f>'Lead Gen BO Grid'!AO71</f>
        <v>Yes</v>
      </c>
      <c r="R71" t="str">
        <f>'Lead Gen BO Grid'!AQ71</f>
        <v>Yes</v>
      </c>
      <c r="S71" t="str">
        <f>'Lead Gen BO Grid'!AR71</f>
        <v>Yes</v>
      </c>
      <c r="T71" t="str">
        <f>'Lead Gen BO Grid'!AT71</f>
        <v>Yes</v>
      </c>
    </row>
    <row r="72" spans="1:20">
      <c r="A72" t="str">
        <f>'Lead Gen BO Grid'!I72</f>
        <v>TN</v>
      </c>
      <c r="B72" t="str">
        <f>'Lead Gen BO Grid'!C72</f>
        <v>WellCare Dividend</v>
      </c>
      <c r="D72" t="str">
        <f>'Lead Gen BO Grid'!E72</f>
        <v>(HMO-POS)</v>
      </c>
      <c r="E72" t="str">
        <f>'Lead Gen BO Grid'!F72</f>
        <v>H5698199</v>
      </c>
      <c r="F72" t="str">
        <f>'Lead Gen BO Grid'!K72</f>
        <v>$0.00, plus keep $30.00 and keep your monthly Social Security check</v>
      </c>
      <c r="G72" t="str">
        <f>'Lead Gen BO Grid'!N72</f>
        <v>$10 Co-pay</v>
      </c>
      <c r="H72" t="str">
        <f>'Lead Gen BO Grid'!P72</f>
        <v>$50 Co-pay</v>
      </c>
      <c r="I72" t="str">
        <f>'Lead Gen BO Grid'!Q72</f>
        <v>Yes</v>
      </c>
      <c r="J72" t="str">
        <f>'Lead Gen BO Grid'!R72</f>
        <v>No Deductible, $395/Day (Days 1-4) $0/Day Days (5-90) No Additional Days</v>
      </c>
      <c r="K72" t="str">
        <f>'Lead Gen BO Grid'!AE72</f>
        <v>20% / $300</v>
      </c>
      <c r="L72" s="40">
        <f>'Lead Gen BO Grid'!AI72</f>
        <v>0</v>
      </c>
      <c r="M72" t="str">
        <f>'Lead Gen BO Grid'!AK72</f>
        <v>$6</v>
      </c>
      <c r="N72" t="str">
        <f>'Lead Gen BO Grid'!AL72</f>
        <v>$0</v>
      </c>
      <c r="O72" t="str">
        <f>'Lead Gen BO Grid'!AN72</f>
        <v>Yes</v>
      </c>
      <c r="P72" t="str">
        <f>'Lead Gen BO Grid'!AP72</f>
        <v>Yes</v>
      </c>
      <c r="Q72" t="str">
        <f>'Lead Gen BO Grid'!AO72</f>
        <v>Yes</v>
      </c>
      <c r="R72" t="str">
        <f>'Lead Gen BO Grid'!AQ72</f>
        <v>No</v>
      </c>
      <c r="S72" t="str">
        <f>'Lead Gen BO Grid'!AR72</f>
        <v>Yes</v>
      </c>
      <c r="T72" t="str">
        <f>'Lead Gen BO Grid'!AT72</f>
        <v>Yes</v>
      </c>
    </row>
    <row r="73" spans="1:20">
      <c r="A73" t="str">
        <f>'Lead Gen BO Grid'!I73</f>
        <v>TN</v>
      </c>
      <c r="B73" t="str">
        <f>'Lead Gen BO Grid'!C73</f>
        <v>WellCare Rx</v>
      </c>
      <c r="D73" t="str">
        <f>'Lead Gen BO Grid'!E73</f>
        <v>(HMO)</v>
      </c>
      <c r="E73" t="str">
        <f>'Lead Gen BO Grid'!F73</f>
        <v>H5698204</v>
      </c>
      <c r="F73" t="str">
        <f>'Lead Gen BO Grid'!K73</f>
        <v>$21.70</v>
      </c>
      <c r="G73" t="str">
        <f>'Lead Gen BO Grid'!N73</f>
        <v>$10 Co-pay</v>
      </c>
      <c r="H73" t="str">
        <f>'Lead Gen BO Grid'!P73</f>
        <v>$45 Co-pay</v>
      </c>
      <c r="I73" t="str">
        <f>'Lead Gen BO Grid'!Q73</f>
        <v>No</v>
      </c>
      <c r="J73" t="str">
        <f>'Lead Gen BO Grid'!R73</f>
        <v>No Deductible, $279/Day (Days 1-7) $0/Day Days (8-90) $0 Each Additional Day</v>
      </c>
      <c r="K73" t="str">
        <f>'Lead Gen BO Grid'!AE73</f>
        <v>20% / $275</v>
      </c>
      <c r="L73" s="40" t="str">
        <f>'Lead Gen BO Grid'!AI73</f>
        <v>$360 All Tiers</v>
      </c>
      <c r="M73" t="str">
        <f>'Lead Gen BO Grid'!AK73</f>
        <v>$0</v>
      </c>
      <c r="N73" t="str">
        <f>'Lead Gen BO Grid'!AL73</f>
        <v>$0</v>
      </c>
      <c r="O73" t="str">
        <f>'Lead Gen BO Grid'!AN73</f>
        <v>No</v>
      </c>
      <c r="P73" t="str">
        <f>'Lead Gen BO Grid'!AP73</f>
        <v>Yes</v>
      </c>
      <c r="Q73" t="str">
        <f>'Lead Gen BO Grid'!AO73</f>
        <v>Yes</v>
      </c>
      <c r="R73" t="str">
        <f>'Lead Gen BO Grid'!AQ73</f>
        <v>Yes</v>
      </c>
      <c r="S73" t="str">
        <f>'Lead Gen BO Grid'!AR73</f>
        <v>No</v>
      </c>
      <c r="T73" t="str">
        <f>'Lead Gen BO Grid'!AT73</f>
        <v>Yes</v>
      </c>
    </row>
    <row r="74" spans="1:20">
      <c r="A74" t="str">
        <f>'Lead Gen BO Grid'!I74</f>
        <v>TX</v>
      </c>
      <c r="B74" t="str">
        <f>'Lead Gen BO Grid'!C74</f>
        <v>WellCare Value</v>
      </c>
      <c r="D74" t="str">
        <f>'Lead Gen BO Grid'!E74</f>
        <v>(HMO-POS)</v>
      </c>
      <c r="E74" t="str">
        <f>'Lead Gen BO Grid'!F74</f>
        <v>H1264004</v>
      </c>
      <c r="F74" t="str">
        <f>'Lead Gen BO Grid'!K74</f>
        <v>$0.00</v>
      </c>
      <c r="G74" t="str">
        <f>'Lead Gen BO Grid'!N74</f>
        <v>$5 Co-pay</v>
      </c>
      <c r="H74" t="str">
        <f>'Lead Gen BO Grid'!P74</f>
        <v>$45 Co-pay</v>
      </c>
      <c r="I74" t="str">
        <f>'Lead Gen BO Grid'!Q74</f>
        <v>Yes</v>
      </c>
      <c r="J74" t="str">
        <f>'Lead Gen BO Grid'!R74</f>
        <v>No Deductible, $295/Day (Days 1-6) $0/Day Days (7-90) $0/Day Days (91-130) $0 for 40 Additional Days</v>
      </c>
      <c r="K74" t="str">
        <f>'Lead Gen BO Grid'!AE74</f>
        <v>$295 / $250</v>
      </c>
      <c r="L74" s="40">
        <f>'Lead Gen BO Grid'!AI74</f>
        <v>0</v>
      </c>
      <c r="M74" t="str">
        <f>'Lead Gen BO Grid'!AK74</f>
        <v>$4</v>
      </c>
      <c r="N74" t="str">
        <f>'Lead Gen BO Grid'!AL74</f>
        <v>$0</v>
      </c>
      <c r="O74" t="str">
        <f>'Lead Gen BO Grid'!AN74</f>
        <v>Yes</v>
      </c>
      <c r="P74" t="str">
        <f>'Lead Gen BO Grid'!AP74</f>
        <v>Yes</v>
      </c>
      <c r="Q74" t="str">
        <f>'Lead Gen BO Grid'!AO74</f>
        <v>Yes</v>
      </c>
      <c r="R74" t="str">
        <f>'Lead Gen BO Grid'!AQ74</f>
        <v>No</v>
      </c>
      <c r="S74" t="str">
        <f>'Lead Gen BO Grid'!AR74</f>
        <v>No</v>
      </c>
      <c r="T74" t="str">
        <f>'Lead Gen BO Grid'!AT74</f>
        <v>No</v>
      </c>
    </row>
    <row r="75" spans="1:20">
      <c r="A75" t="str">
        <f>'Lead Gen BO Grid'!I75</f>
        <v>TX</v>
      </c>
      <c r="B75" t="str">
        <f>'Lead Gen BO Grid'!C75</f>
        <v>WellCare Access</v>
      </c>
      <c r="D75" t="str">
        <f>'Lead Gen BO Grid'!E75</f>
        <v>(HMO SNP)</v>
      </c>
      <c r="E75" t="str">
        <f>'Lead Gen BO Grid'!F75</f>
        <v>H1264007</v>
      </c>
      <c r="F75" t="str">
        <f>'Lead Gen BO Grid'!K75</f>
        <v>$0.00</v>
      </c>
      <c r="G75" t="str">
        <f>'Lead Gen BO Grid'!N75</f>
        <v>$0 Co-pay</v>
      </c>
      <c r="H75" t="str">
        <f>'Lead Gen BO Grid'!P75</f>
        <v>$0 Co-pay</v>
      </c>
      <c r="I75" t="str">
        <f>'Lead Gen BO Grid'!Q75</f>
        <v>No</v>
      </c>
      <c r="J75" t="str">
        <f>'Lead Gen BO Grid'!R75</f>
        <v>No Deductible, $0/Day  (Days1-90) No Additional Days</v>
      </c>
      <c r="K75" t="str">
        <f>'Lead Gen BO Grid'!AE75</f>
        <v>$0 / $0</v>
      </c>
      <c r="L75" s="40">
        <f>'Lead Gen BO Grid'!AI75</f>
        <v>0</v>
      </c>
      <c r="M75" t="str">
        <f>'Lead Gen BO Grid'!AK75</f>
        <v xml:space="preserve"> $0 / $1.20 / $2.95 / 15%</v>
      </c>
      <c r="N75" t="str">
        <f>'Lead Gen BO Grid'!AL75</f>
        <v>$0</v>
      </c>
      <c r="O75" t="str">
        <f>'Lead Gen BO Grid'!AN75</f>
        <v>Yes</v>
      </c>
      <c r="P75" t="str">
        <f>'Lead Gen BO Grid'!AP75</f>
        <v>Yes</v>
      </c>
      <c r="Q75" t="str">
        <f>'Lead Gen BO Grid'!AO75</f>
        <v>Yes</v>
      </c>
      <c r="R75" t="str">
        <f>'Lead Gen BO Grid'!AQ75</f>
        <v>Yes</v>
      </c>
      <c r="S75" t="str">
        <f>'Lead Gen BO Grid'!AR75</f>
        <v>No</v>
      </c>
      <c r="T75" t="str">
        <f>'Lead Gen BO Grid'!AT75</f>
        <v>Yes</v>
      </c>
    </row>
    <row r="76" spans="1:20">
      <c r="A76" t="str">
        <f>'Lead Gen BO Grid'!I76</f>
        <v>TX</v>
      </c>
      <c r="B76" t="str">
        <f>'Lead Gen BO Grid'!C76</f>
        <v>WellCare Dividend</v>
      </c>
      <c r="D76" t="str">
        <f>'Lead Gen BO Grid'!E76</f>
        <v>(HMO)</v>
      </c>
      <c r="E76" t="str">
        <f>'Lead Gen BO Grid'!F76</f>
        <v>H1264008</v>
      </c>
      <c r="F76" t="str">
        <f>'Lead Gen BO Grid'!K76</f>
        <v>$0.00, plus keep $35.00 and keep your monthly Social Security check</v>
      </c>
      <c r="G76" t="str">
        <f>'Lead Gen BO Grid'!N76</f>
        <v>$5 Co-pay</v>
      </c>
      <c r="H76" t="str">
        <f>'Lead Gen BO Grid'!P76</f>
        <v>$40 Co-pay</v>
      </c>
      <c r="I76" t="str">
        <f>'Lead Gen BO Grid'!Q76</f>
        <v>No</v>
      </c>
      <c r="J76" t="str">
        <f>'Lead Gen BO Grid'!R76</f>
        <v>No Deductible, $375/Day (Days 1-4) $0/Day Days (5-90) No Additional Days</v>
      </c>
      <c r="K76" t="str">
        <f>'Lead Gen BO Grid'!AE76</f>
        <v>$375 / $275</v>
      </c>
      <c r="L76" s="40" t="str">
        <f>'Lead Gen BO Grid'!AI76</f>
        <v>$200 Tiers 2 to 5</v>
      </c>
      <c r="M76" t="str">
        <f>'Lead Gen BO Grid'!AK76</f>
        <v>$0</v>
      </c>
      <c r="N76" t="str">
        <f>'Lead Gen BO Grid'!AL76</f>
        <v>$0</v>
      </c>
      <c r="O76" t="str">
        <f>'Lead Gen BO Grid'!AN76</f>
        <v>Yes</v>
      </c>
      <c r="P76" t="str">
        <f>'Lead Gen BO Grid'!AP76</f>
        <v>Yes</v>
      </c>
      <c r="Q76" t="str">
        <f>'Lead Gen BO Grid'!AO76</f>
        <v>Yes</v>
      </c>
      <c r="R76" t="str">
        <f>'Lead Gen BO Grid'!AQ76</f>
        <v>Yes</v>
      </c>
      <c r="S76" t="str">
        <f>'Lead Gen BO Grid'!AR76</f>
        <v>No</v>
      </c>
      <c r="T76" t="str">
        <f>'Lead Gen BO Grid'!AT76</f>
        <v>No</v>
      </c>
    </row>
    <row r="77" spans="1:20">
      <c r="A77" t="str">
        <f>'Lead Gen BO Grid'!I77</f>
        <v>TX</v>
      </c>
      <c r="B77" t="str">
        <f>'Lead Gen BO Grid'!C77</f>
        <v>WellCare Access</v>
      </c>
      <c r="D77" t="str">
        <f>'Lead Gen BO Grid'!E77</f>
        <v>(HMO SNP)</v>
      </c>
      <c r="E77" t="str">
        <f>'Lead Gen BO Grid'!F77</f>
        <v>H1264018</v>
      </c>
      <c r="F77" t="str">
        <f>'Lead Gen BO Grid'!K77</f>
        <v>$0.00</v>
      </c>
      <c r="G77" t="str">
        <f>'Lead Gen BO Grid'!N77</f>
        <v>$0 Co-pay</v>
      </c>
      <c r="H77" t="str">
        <f>'Lead Gen BO Grid'!P77</f>
        <v>$0 Co-pay</v>
      </c>
      <c r="I77" t="str">
        <f>'Lead Gen BO Grid'!Q77</f>
        <v>No</v>
      </c>
      <c r="J77" t="str">
        <f>'Lead Gen BO Grid'!R77</f>
        <v>No Deductible, $0/Day  (Days1-90) No Additional Days</v>
      </c>
      <c r="K77" t="str">
        <f>'Lead Gen BO Grid'!AE77</f>
        <v>$0 / $0</v>
      </c>
      <c r="L77" s="40">
        <f>'Lead Gen BO Grid'!AI77</f>
        <v>0</v>
      </c>
      <c r="M77" t="str">
        <f>'Lead Gen BO Grid'!AK77</f>
        <v xml:space="preserve"> $0 / $1.20 / $2.95 / 15%</v>
      </c>
      <c r="N77" t="str">
        <f>'Lead Gen BO Grid'!AL77</f>
        <v>$0</v>
      </c>
      <c r="O77" t="str">
        <f>'Lead Gen BO Grid'!AN77</f>
        <v>Yes</v>
      </c>
      <c r="P77" t="str">
        <f>'Lead Gen BO Grid'!AP77</f>
        <v>Yes</v>
      </c>
      <c r="Q77" t="str">
        <f>'Lead Gen BO Grid'!AO77</f>
        <v>Yes</v>
      </c>
      <c r="R77" t="str">
        <f>'Lead Gen BO Grid'!AQ77</f>
        <v>Yes</v>
      </c>
      <c r="S77" t="str">
        <f>'Lead Gen BO Grid'!AR77</f>
        <v>No</v>
      </c>
      <c r="T77" t="str">
        <f>'Lead Gen BO Grid'!AT77</f>
        <v>Yes</v>
      </c>
    </row>
    <row r="78" spans="1:20">
      <c r="A78" t="str">
        <f>'Lead Gen BO Grid'!I78</f>
        <v>TX</v>
      </c>
      <c r="B78" t="str">
        <f>'Lead Gen BO Grid'!C78</f>
        <v>WellCare Essential</v>
      </c>
      <c r="D78" t="str">
        <f>'Lead Gen BO Grid'!E78</f>
        <v>(HMO-POS)</v>
      </c>
      <c r="E78" t="str">
        <f>'Lead Gen BO Grid'!F78</f>
        <v>H1264019</v>
      </c>
      <c r="F78" t="str">
        <f>'Lead Gen BO Grid'!K78</f>
        <v>$0.00</v>
      </c>
      <c r="G78" t="str">
        <f>'Lead Gen BO Grid'!N78</f>
        <v>$0 Co-pay</v>
      </c>
      <c r="H78" t="str">
        <f>'Lead Gen BO Grid'!P78</f>
        <v>$40 Co-pay</v>
      </c>
      <c r="I78" t="str">
        <f>'Lead Gen BO Grid'!Q78</f>
        <v>Yes</v>
      </c>
      <c r="J78" t="str">
        <f>'Lead Gen BO Grid'!R78</f>
        <v>No Deductible, $250/Day (Days 1-5) $0/Day Days (6-90) $0/Day Days (91-130) $0 for 40 Additional Days</v>
      </c>
      <c r="K78" t="str">
        <f>'Lead Gen BO Grid'!AE78</f>
        <v>$250 / $175</v>
      </c>
      <c r="L78" s="40">
        <f>'Lead Gen BO Grid'!AI78</f>
        <v>0</v>
      </c>
      <c r="M78" t="str">
        <f>'Lead Gen BO Grid'!AK78</f>
        <v>$0</v>
      </c>
      <c r="N78" t="str">
        <f>'Lead Gen BO Grid'!AL78</f>
        <v>$0</v>
      </c>
      <c r="O78" t="str">
        <f>'Lead Gen BO Grid'!AN78</f>
        <v>Yes</v>
      </c>
      <c r="P78" t="str">
        <f>'Lead Gen BO Grid'!AP78</f>
        <v>Yes</v>
      </c>
      <c r="Q78" t="str">
        <f>'Lead Gen BO Grid'!AO78</f>
        <v>Yes</v>
      </c>
      <c r="R78" t="str">
        <f>'Lead Gen BO Grid'!AQ78</f>
        <v>No</v>
      </c>
      <c r="S78" t="str">
        <f>'Lead Gen BO Grid'!AR78</f>
        <v>Yes</v>
      </c>
      <c r="T78" t="str">
        <f>'Lead Gen BO Grid'!AT78</f>
        <v>No</v>
      </c>
    </row>
  </sheetData>
  <autoFilter ref="A1:T78"/>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93"/>
  <sheetViews>
    <sheetView zoomScale="70" zoomScaleNormal="70" workbookViewId="0">
      <pane xSplit="6" ySplit="1" topLeftCell="AG1048546" activePane="bottomRight" state="frozen"/>
      <selection pane="topRight" activeCell="G1" sqref="G1"/>
      <selection pane="bottomLeft" activeCell="A2" sqref="A2"/>
      <selection pane="bottomRight" activeCell="AL2" sqref="AL2:AN1048576"/>
    </sheetView>
  </sheetViews>
  <sheetFormatPr defaultColWidth="32" defaultRowHeight="12.75"/>
  <cols>
    <col min="1" max="1" width="4.42578125" style="60" bestFit="1" customWidth="1"/>
    <col min="2" max="2" width="23.5703125" style="60" customWidth="1"/>
    <col min="3" max="3" width="11.7109375" style="60" hidden="1" customWidth="1"/>
    <col min="4" max="4" width="11.42578125" style="60" bestFit="1" customWidth="1"/>
    <col min="5" max="5" width="12.5703125" style="60" bestFit="1" customWidth="1"/>
    <col min="6" max="6" width="11.140625" style="60" bestFit="1" customWidth="1"/>
    <col min="7" max="7" width="39.7109375" style="60" customWidth="1"/>
    <col min="8" max="8" width="29.140625" style="60" customWidth="1"/>
    <col min="9" max="11" width="11.42578125" style="60" customWidth="1"/>
    <col min="12" max="12" width="11.42578125" style="62" customWidth="1"/>
    <col min="13" max="13" width="75.42578125" style="63" customWidth="1"/>
    <col min="14" max="16" width="21.7109375" style="63" customWidth="1"/>
    <col min="17" max="17" width="18.28515625" style="63" customWidth="1"/>
    <col min="18" max="18" width="17.85546875" style="65" customWidth="1"/>
    <col min="19" max="19" width="12.5703125" style="66" bestFit="1" customWidth="1"/>
    <col min="20" max="22" width="54.42578125" style="63" customWidth="1"/>
    <col min="23" max="23" width="32" style="63"/>
    <col min="24" max="24" width="35" style="63" bestFit="1" customWidth="1"/>
    <col min="25" max="25" width="32" style="63"/>
    <col min="26" max="26" width="46.42578125" style="63" customWidth="1"/>
    <col min="27" max="27" width="11.7109375" style="66" customWidth="1"/>
    <col min="28" max="28" width="14.85546875" style="63" customWidth="1"/>
    <col min="29" max="29" width="14.85546875" style="67" customWidth="1"/>
    <col min="30" max="30" width="14.85546875" style="68" customWidth="1"/>
    <col min="31" max="37" width="14.85546875" style="67" customWidth="1"/>
    <col min="38" max="38" width="14.85546875" style="69" customWidth="1"/>
    <col min="39" max="39" width="32" style="68"/>
    <col min="40" max="40" width="11" style="68" customWidth="1"/>
    <col min="41" max="41" width="36.140625" style="48" customWidth="1"/>
    <col min="42" max="16384" width="32" style="48"/>
  </cols>
  <sheetData>
    <row r="1" spans="1:40" s="45" customFormat="1" ht="59.45" customHeight="1">
      <c r="A1" s="46" t="s">
        <v>4</v>
      </c>
      <c r="B1" s="46" t="s">
        <v>0</v>
      </c>
      <c r="C1" s="50" t="s">
        <v>373</v>
      </c>
      <c r="D1" s="46" t="s">
        <v>374</v>
      </c>
      <c r="E1" s="46" t="s">
        <v>1</v>
      </c>
      <c r="F1" s="46" t="s">
        <v>396</v>
      </c>
      <c r="G1" s="46" t="s">
        <v>395</v>
      </c>
      <c r="H1" s="46" t="s">
        <v>5</v>
      </c>
      <c r="I1" s="46" t="s">
        <v>7</v>
      </c>
      <c r="J1" s="46" t="s">
        <v>415</v>
      </c>
      <c r="K1" s="46" t="s">
        <v>8</v>
      </c>
      <c r="L1" s="46" t="s">
        <v>9</v>
      </c>
      <c r="M1" s="46" t="s">
        <v>401</v>
      </c>
      <c r="N1" s="46" t="s">
        <v>402</v>
      </c>
      <c r="O1" s="47" t="s">
        <v>24</v>
      </c>
      <c r="P1" s="46" t="s">
        <v>165</v>
      </c>
      <c r="Q1" s="46" t="s">
        <v>166</v>
      </c>
      <c r="R1" s="46" t="s">
        <v>403</v>
      </c>
      <c r="S1" s="49" t="s">
        <v>416</v>
      </c>
      <c r="T1" s="46" t="s">
        <v>26</v>
      </c>
      <c r="U1" s="46" t="s">
        <v>28</v>
      </c>
      <c r="V1" s="46" t="s">
        <v>27</v>
      </c>
      <c r="W1" s="46" t="s">
        <v>29</v>
      </c>
      <c r="X1" s="46" t="s">
        <v>30</v>
      </c>
      <c r="Y1" s="46" t="s">
        <v>32</v>
      </c>
      <c r="Z1" s="46" t="s">
        <v>419</v>
      </c>
      <c r="AA1" s="49" t="s">
        <v>413</v>
      </c>
      <c r="AB1" s="46" t="s">
        <v>422</v>
      </c>
      <c r="AC1" s="46" t="s">
        <v>421</v>
      </c>
      <c r="AD1" s="46" t="s">
        <v>423</v>
      </c>
      <c r="AE1" s="46" t="s">
        <v>404</v>
      </c>
      <c r="AF1" s="46" t="s">
        <v>405</v>
      </c>
      <c r="AG1" s="46" t="s">
        <v>406</v>
      </c>
      <c r="AH1" s="46" t="s">
        <v>407</v>
      </c>
      <c r="AI1" s="46" t="s">
        <v>408</v>
      </c>
      <c r="AJ1" s="46" t="s">
        <v>409</v>
      </c>
      <c r="AK1" s="46" t="s">
        <v>410</v>
      </c>
      <c r="AL1" s="49" t="s">
        <v>414</v>
      </c>
      <c r="AM1" s="46" t="s">
        <v>411</v>
      </c>
      <c r="AN1" s="46" t="s">
        <v>412</v>
      </c>
    </row>
    <row r="2" spans="1:40" s="51" customFormat="1" ht="30" customHeight="1">
      <c r="A2" s="58"/>
      <c r="B2" s="58"/>
      <c r="C2" s="58"/>
      <c r="D2" s="58"/>
      <c r="E2" s="58"/>
      <c r="F2" s="58"/>
      <c r="G2" s="58"/>
      <c r="H2" s="59"/>
      <c r="I2" s="59"/>
      <c r="J2" s="59"/>
      <c r="K2" s="58"/>
      <c r="L2" s="61"/>
      <c r="R2" s="54"/>
      <c r="S2" s="55"/>
      <c r="AA2" s="55"/>
      <c r="AB2" s="52"/>
      <c r="AC2" s="54"/>
      <c r="AD2" s="56"/>
      <c r="AE2" s="54"/>
      <c r="AF2" s="54"/>
      <c r="AG2" s="54"/>
      <c r="AH2" s="54"/>
      <c r="AI2" s="54"/>
      <c r="AJ2" s="54"/>
      <c r="AK2" s="54"/>
      <c r="AL2" s="57"/>
      <c r="AM2" s="53" t="s">
        <v>424</v>
      </c>
      <c r="AN2" s="53" t="s">
        <v>105</v>
      </c>
    </row>
    <row r="3" spans="1:40" s="51" customFormat="1" ht="30" customHeight="1">
      <c r="A3" s="58"/>
      <c r="B3" s="58"/>
      <c r="C3" s="58"/>
      <c r="D3" s="58"/>
      <c r="E3" s="58"/>
      <c r="F3" s="58"/>
      <c r="G3" s="58"/>
      <c r="H3" s="59"/>
      <c r="I3" s="59"/>
      <c r="J3" s="59"/>
      <c r="K3" s="58"/>
      <c r="L3" s="61"/>
      <c r="R3" s="64"/>
      <c r="S3" s="55"/>
      <c r="AA3" s="55"/>
      <c r="AC3" s="54"/>
      <c r="AD3" s="53"/>
      <c r="AE3" s="54"/>
      <c r="AF3" s="54"/>
      <c r="AG3" s="54"/>
      <c r="AH3" s="54"/>
      <c r="AI3" s="54"/>
      <c r="AJ3" s="54"/>
      <c r="AK3" s="54"/>
      <c r="AL3" s="57"/>
      <c r="AM3" s="53" t="s">
        <v>425</v>
      </c>
      <c r="AN3" s="53" t="s">
        <v>105</v>
      </c>
    </row>
    <row r="4" spans="1:40" s="51" customFormat="1" ht="30" customHeight="1">
      <c r="A4" s="58"/>
      <c r="B4" s="58"/>
      <c r="C4" s="58"/>
      <c r="D4" s="58"/>
      <c r="E4" s="58"/>
      <c r="F4" s="58"/>
      <c r="G4" s="58"/>
      <c r="H4" s="59"/>
      <c r="I4" s="59"/>
      <c r="J4" s="59"/>
      <c r="K4" s="58"/>
      <c r="L4" s="61"/>
      <c r="R4" s="64"/>
      <c r="S4" s="55"/>
      <c r="AA4" s="55"/>
      <c r="AC4" s="54"/>
      <c r="AD4" s="53"/>
      <c r="AE4" s="54"/>
      <c r="AF4" s="54"/>
      <c r="AG4" s="54"/>
      <c r="AH4" s="54"/>
      <c r="AI4" s="54"/>
      <c r="AJ4" s="54"/>
      <c r="AK4" s="54"/>
      <c r="AL4" s="57"/>
      <c r="AM4" s="53" t="s">
        <v>424</v>
      </c>
      <c r="AN4" s="53" t="s">
        <v>105</v>
      </c>
    </row>
    <row r="5" spans="1:40" s="51" customFormat="1" ht="30" customHeight="1">
      <c r="A5" s="58"/>
      <c r="B5" s="58"/>
      <c r="C5" s="58"/>
      <c r="D5" s="58"/>
      <c r="E5" s="58"/>
      <c r="F5" s="58"/>
      <c r="G5" s="58"/>
      <c r="H5" s="59"/>
      <c r="I5" s="59"/>
      <c r="J5" s="59"/>
      <c r="K5" s="58"/>
      <c r="L5" s="61"/>
      <c r="R5" s="64"/>
      <c r="S5" s="55"/>
      <c r="AA5" s="55"/>
      <c r="AC5" s="54"/>
      <c r="AD5" s="53"/>
      <c r="AE5" s="54"/>
      <c r="AF5" s="54"/>
      <c r="AG5" s="54"/>
      <c r="AH5" s="54"/>
      <c r="AI5" s="54"/>
      <c r="AJ5" s="54"/>
      <c r="AK5" s="54"/>
      <c r="AL5" s="57"/>
      <c r="AM5" s="53" t="s">
        <v>425</v>
      </c>
      <c r="AN5" s="53" t="s">
        <v>105</v>
      </c>
    </row>
    <row r="6" spans="1:40" s="51" customFormat="1" ht="30" customHeight="1">
      <c r="A6" s="58"/>
      <c r="B6" s="58"/>
      <c r="C6" s="58"/>
      <c r="D6" s="58"/>
      <c r="E6" s="58"/>
      <c r="F6" s="58"/>
      <c r="G6" s="58"/>
      <c r="H6" s="59"/>
      <c r="I6" s="59"/>
      <c r="J6" s="59"/>
      <c r="K6" s="58"/>
      <c r="L6" s="61"/>
      <c r="R6" s="64"/>
      <c r="S6" s="55"/>
      <c r="AA6" s="55"/>
      <c r="AC6" s="54"/>
      <c r="AD6" s="53"/>
      <c r="AE6" s="54"/>
      <c r="AF6" s="54"/>
      <c r="AG6" s="54"/>
      <c r="AH6" s="54"/>
      <c r="AI6" s="54"/>
      <c r="AJ6" s="54"/>
      <c r="AK6" s="54"/>
      <c r="AL6" s="57"/>
      <c r="AM6" s="53" t="s">
        <v>425</v>
      </c>
      <c r="AN6" s="53" t="s">
        <v>105</v>
      </c>
    </row>
    <row r="7" spans="1:40" s="51" customFormat="1" ht="30" customHeight="1">
      <c r="A7" s="58"/>
      <c r="B7" s="58"/>
      <c r="C7" s="58"/>
      <c r="D7" s="58"/>
      <c r="E7" s="58"/>
      <c r="F7" s="58"/>
      <c r="G7" s="58"/>
      <c r="H7" s="59"/>
      <c r="I7" s="59"/>
      <c r="J7" s="59"/>
      <c r="K7" s="58"/>
      <c r="L7" s="61"/>
      <c r="R7" s="64"/>
      <c r="S7" s="55"/>
      <c r="AA7" s="55"/>
      <c r="AC7" s="54"/>
      <c r="AD7" s="53"/>
      <c r="AE7" s="54"/>
      <c r="AF7" s="54"/>
      <c r="AG7" s="54"/>
      <c r="AH7" s="54"/>
      <c r="AI7" s="54"/>
      <c r="AJ7" s="54"/>
      <c r="AK7" s="54"/>
      <c r="AL7" s="57"/>
      <c r="AM7" s="53" t="s">
        <v>426</v>
      </c>
      <c r="AN7" s="53" t="s">
        <v>105</v>
      </c>
    </row>
    <row r="8" spans="1:40" s="51" customFormat="1" ht="30" customHeight="1">
      <c r="A8" s="58"/>
      <c r="B8" s="58"/>
      <c r="C8" s="58"/>
      <c r="D8" s="58"/>
      <c r="E8" s="58"/>
      <c r="F8" s="58"/>
      <c r="G8" s="58"/>
      <c r="H8" s="59"/>
      <c r="I8" s="59"/>
      <c r="J8" s="59"/>
      <c r="K8" s="58"/>
      <c r="L8" s="61"/>
      <c r="R8" s="64"/>
      <c r="S8" s="55"/>
      <c r="AA8" s="55"/>
      <c r="AC8" s="54"/>
      <c r="AD8" s="53"/>
      <c r="AE8" s="54"/>
      <c r="AF8" s="54"/>
      <c r="AG8" s="54"/>
      <c r="AH8" s="54"/>
      <c r="AI8" s="54"/>
      <c r="AJ8" s="54"/>
      <c r="AK8" s="54"/>
      <c r="AL8" s="57"/>
      <c r="AM8" s="53" t="s">
        <v>427</v>
      </c>
      <c r="AN8" s="53" t="s">
        <v>105</v>
      </c>
    </row>
    <row r="9" spans="1:40" s="51" customFormat="1" ht="30" customHeight="1">
      <c r="A9" s="58"/>
      <c r="B9" s="58"/>
      <c r="C9" s="58"/>
      <c r="D9" s="58"/>
      <c r="E9" s="58"/>
      <c r="F9" s="58"/>
      <c r="G9" s="58"/>
      <c r="H9" s="59"/>
      <c r="I9" s="59"/>
      <c r="J9" s="59"/>
      <c r="K9" s="58"/>
      <c r="L9" s="61"/>
      <c r="R9" s="64"/>
      <c r="S9" s="55"/>
      <c r="AA9" s="55"/>
      <c r="AC9" s="54"/>
      <c r="AD9" s="53"/>
      <c r="AE9" s="54"/>
      <c r="AF9" s="54"/>
      <c r="AG9" s="54"/>
      <c r="AH9" s="54"/>
      <c r="AI9" s="54"/>
      <c r="AJ9" s="54"/>
      <c r="AK9" s="54"/>
      <c r="AL9" s="57"/>
      <c r="AM9" s="53" t="s">
        <v>424</v>
      </c>
      <c r="AN9" s="53" t="s">
        <v>105</v>
      </c>
    </row>
    <row r="10" spans="1:40" s="51" customFormat="1" ht="30" customHeight="1">
      <c r="A10" s="58"/>
      <c r="B10" s="58"/>
      <c r="C10" s="58"/>
      <c r="D10" s="58"/>
      <c r="E10" s="58"/>
      <c r="F10" s="58"/>
      <c r="G10" s="58"/>
      <c r="H10" s="59"/>
      <c r="I10" s="59"/>
      <c r="J10" s="59"/>
      <c r="K10" s="58"/>
      <c r="L10" s="61"/>
      <c r="R10" s="64"/>
      <c r="S10" s="55"/>
      <c r="AA10" s="55"/>
      <c r="AC10" s="54"/>
      <c r="AD10" s="53"/>
      <c r="AE10" s="54"/>
      <c r="AF10" s="54"/>
      <c r="AG10" s="54"/>
      <c r="AH10" s="54"/>
      <c r="AI10" s="54"/>
      <c r="AJ10" s="54"/>
      <c r="AK10" s="54"/>
      <c r="AL10" s="57"/>
      <c r="AM10" s="53" t="s">
        <v>425</v>
      </c>
      <c r="AN10" s="53" t="s">
        <v>105</v>
      </c>
    </row>
    <row r="11" spans="1:40" s="51" customFormat="1" ht="30" customHeight="1">
      <c r="A11" s="58"/>
      <c r="B11" s="58"/>
      <c r="C11" s="58"/>
      <c r="D11" s="58"/>
      <c r="E11" s="58"/>
      <c r="F11" s="58"/>
      <c r="G11" s="58"/>
      <c r="H11" s="59"/>
      <c r="I11" s="59"/>
      <c r="J11" s="59"/>
      <c r="K11" s="58"/>
      <c r="L11" s="61"/>
      <c r="R11" s="64"/>
      <c r="S11" s="55"/>
      <c r="AA11" s="55"/>
      <c r="AC11" s="54"/>
      <c r="AD11" s="53"/>
      <c r="AE11" s="54"/>
      <c r="AF11" s="54"/>
      <c r="AG11" s="54"/>
      <c r="AH11" s="54"/>
      <c r="AI11" s="54"/>
      <c r="AJ11" s="54"/>
      <c r="AK11" s="54"/>
      <c r="AL11" s="57"/>
      <c r="AM11" s="53" t="s">
        <v>425</v>
      </c>
      <c r="AN11" s="53" t="s">
        <v>105</v>
      </c>
    </row>
    <row r="12" spans="1:40" s="51" customFormat="1" ht="30" customHeight="1">
      <c r="A12" s="58"/>
      <c r="B12" s="58"/>
      <c r="C12" s="58"/>
      <c r="D12" s="58"/>
      <c r="E12" s="58"/>
      <c r="F12" s="58"/>
      <c r="G12" s="58"/>
      <c r="H12" s="59"/>
      <c r="I12" s="59"/>
      <c r="J12" s="59"/>
      <c r="K12" s="58"/>
      <c r="L12" s="61"/>
      <c r="R12" s="64"/>
      <c r="S12" s="55"/>
      <c r="AA12" s="55"/>
      <c r="AC12" s="54"/>
      <c r="AD12" s="53"/>
      <c r="AE12" s="54"/>
      <c r="AF12" s="54"/>
      <c r="AG12" s="54"/>
      <c r="AH12" s="54"/>
      <c r="AI12" s="54"/>
      <c r="AJ12" s="54"/>
      <c r="AK12" s="54"/>
      <c r="AL12" s="57"/>
      <c r="AM12" s="53" t="s">
        <v>424</v>
      </c>
      <c r="AN12" s="53" t="s">
        <v>105</v>
      </c>
    </row>
    <row r="13" spans="1:40" s="51" customFormat="1" ht="30" customHeight="1">
      <c r="A13" s="58"/>
      <c r="B13" s="58"/>
      <c r="C13" s="58"/>
      <c r="D13" s="58"/>
      <c r="E13" s="58"/>
      <c r="F13" s="58"/>
      <c r="G13" s="58"/>
      <c r="H13" s="59"/>
      <c r="I13" s="59"/>
      <c r="J13" s="59"/>
      <c r="K13" s="58"/>
      <c r="L13" s="61"/>
      <c r="R13" s="64"/>
      <c r="S13" s="55"/>
      <c r="AA13" s="55"/>
      <c r="AC13" s="54"/>
      <c r="AD13" s="53"/>
      <c r="AE13" s="54"/>
      <c r="AF13" s="54"/>
      <c r="AG13" s="54"/>
      <c r="AH13" s="54"/>
      <c r="AI13" s="54"/>
      <c r="AJ13" s="54"/>
      <c r="AK13" s="54"/>
      <c r="AL13" s="57"/>
      <c r="AM13" s="53" t="s">
        <v>428</v>
      </c>
      <c r="AN13" s="53" t="s">
        <v>105</v>
      </c>
    </row>
    <row r="14" spans="1:40" s="51" customFormat="1" ht="30" customHeight="1">
      <c r="A14" s="58"/>
      <c r="B14" s="58"/>
      <c r="C14" s="58"/>
      <c r="D14" s="58"/>
      <c r="E14" s="58"/>
      <c r="F14" s="58"/>
      <c r="G14" s="58"/>
      <c r="H14" s="59"/>
      <c r="I14" s="59"/>
      <c r="J14" s="59"/>
      <c r="K14" s="58"/>
      <c r="L14" s="61"/>
      <c r="R14" s="64"/>
      <c r="S14" s="55"/>
      <c r="AA14" s="55"/>
      <c r="AC14" s="54"/>
      <c r="AD14" s="53"/>
      <c r="AE14" s="54"/>
      <c r="AF14" s="54"/>
      <c r="AG14" s="54"/>
      <c r="AH14" s="54"/>
      <c r="AI14" s="54"/>
      <c r="AJ14" s="54"/>
      <c r="AK14" s="54"/>
      <c r="AL14" s="57"/>
      <c r="AM14" s="53" t="s">
        <v>425</v>
      </c>
      <c r="AN14" s="53" t="s">
        <v>105</v>
      </c>
    </row>
    <row r="15" spans="1:40" s="51" customFormat="1" ht="30" customHeight="1">
      <c r="A15" s="58"/>
      <c r="B15" s="58"/>
      <c r="C15" s="58"/>
      <c r="D15" s="58"/>
      <c r="E15" s="58"/>
      <c r="F15" s="58"/>
      <c r="G15" s="58"/>
      <c r="H15" s="59"/>
      <c r="I15" s="59"/>
      <c r="J15" s="59"/>
      <c r="K15" s="58"/>
      <c r="L15" s="61"/>
      <c r="R15" s="64"/>
      <c r="S15" s="55"/>
      <c r="AA15" s="55"/>
      <c r="AC15" s="54"/>
      <c r="AD15" s="53"/>
      <c r="AE15" s="54"/>
      <c r="AF15" s="54"/>
      <c r="AG15" s="54"/>
      <c r="AH15" s="54"/>
      <c r="AI15" s="54"/>
      <c r="AJ15" s="54"/>
      <c r="AK15" s="54"/>
      <c r="AL15" s="57"/>
      <c r="AM15" s="53" t="s">
        <v>425</v>
      </c>
      <c r="AN15" s="53" t="s">
        <v>105</v>
      </c>
    </row>
    <row r="16" spans="1:40" s="51" customFormat="1" ht="30" customHeight="1">
      <c r="A16" s="58"/>
      <c r="B16" s="58"/>
      <c r="C16" s="58"/>
      <c r="D16" s="58"/>
      <c r="E16" s="58"/>
      <c r="F16" s="58"/>
      <c r="G16" s="58"/>
      <c r="H16" s="59"/>
      <c r="I16" s="59"/>
      <c r="J16" s="59"/>
      <c r="K16" s="58"/>
      <c r="L16" s="61"/>
      <c r="R16" s="64"/>
      <c r="S16" s="55"/>
      <c r="AA16" s="55"/>
      <c r="AC16" s="54"/>
      <c r="AD16" s="53"/>
      <c r="AE16" s="54"/>
      <c r="AF16" s="54"/>
      <c r="AG16" s="54"/>
      <c r="AH16" s="54"/>
      <c r="AI16" s="54"/>
      <c r="AJ16" s="54"/>
      <c r="AK16" s="54"/>
      <c r="AL16" s="57"/>
      <c r="AM16" s="53" t="s">
        <v>424</v>
      </c>
      <c r="AN16" s="53" t="s">
        <v>105</v>
      </c>
    </row>
    <row r="17" spans="1:40" s="51" customFormat="1" ht="30" customHeight="1">
      <c r="A17" s="58"/>
      <c r="B17" s="58"/>
      <c r="C17" s="58"/>
      <c r="D17" s="58"/>
      <c r="E17" s="58"/>
      <c r="F17" s="58"/>
      <c r="G17" s="58"/>
      <c r="H17" s="59"/>
      <c r="I17" s="59"/>
      <c r="J17" s="59"/>
      <c r="K17" s="58"/>
      <c r="L17" s="61"/>
      <c r="R17" s="64"/>
      <c r="S17" s="55"/>
      <c r="AA17" s="55"/>
      <c r="AC17" s="54"/>
      <c r="AD17" s="53"/>
      <c r="AE17" s="54"/>
      <c r="AF17" s="54"/>
      <c r="AG17" s="54"/>
      <c r="AH17" s="54"/>
      <c r="AI17" s="54"/>
      <c r="AJ17" s="54"/>
      <c r="AK17" s="54"/>
      <c r="AL17" s="57"/>
      <c r="AM17" s="53" t="s">
        <v>424</v>
      </c>
      <c r="AN17" s="53" t="s">
        <v>105</v>
      </c>
    </row>
    <row r="18" spans="1:40" s="51" customFormat="1" ht="30" customHeight="1">
      <c r="A18" s="58"/>
      <c r="B18" s="58"/>
      <c r="C18" s="58"/>
      <c r="D18" s="58"/>
      <c r="E18" s="58"/>
      <c r="F18" s="58"/>
      <c r="G18" s="58"/>
      <c r="H18" s="59"/>
      <c r="I18" s="59"/>
      <c r="J18" s="59"/>
      <c r="K18" s="58"/>
      <c r="L18" s="61"/>
      <c r="R18" s="64"/>
      <c r="S18" s="55"/>
      <c r="AA18" s="55"/>
      <c r="AC18" s="54"/>
      <c r="AD18" s="53"/>
      <c r="AE18" s="54"/>
      <c r="AF18" s="54"/>
      <c r="AG18" s="54"/>
      <c r="AH18" s="54"/>
      <c r="AI18" s="54"/>
      <c r="AJ18" s="54"/>
      <c r="AK18" s="54"/>
      <c r="AL18" s="57"/>
      <c r="AM18" s="53" t="s">
        <v>425</v>
      </c>
      <c r="AN18" s="53" t="s">
        <v>105</v>
      </c>
    </row>
    <row r="19" spans="1:40" s="51" customFormat="1" ht="30" customHeight="1">
      <c r="A19" s="58"/>
      <c r="B19" s="58"/>
      <c r="C19" s="58"/>
      <c r="D19" s="58"/>
      <c r="E19" s="58"/>
      <c r="F19" s="58"/>
      <c r="G19" s="58"/>
      <c r="H19" s="59"/>
      <c r="I19" s="59"/>
      <c r="J19" s="59"/>
      <c r="K19" s="58"/>
      <c r="L19" s="61"/>
      <c r="R19" s="64"/>
      <c r="S19" s="55"/>
      <c r="AA19" s="55"/>
      <c r="AC19" s="54"/>
      <c r="AD19" s="53"/>
      <c r="AE19" s="54"/>
      <c r="AF19" s="54"/>
      <c r="AG19" s="54"/>
      <c r="AH19" s="54"/>
      <c r="AI19" s="54"/>
      <c r="AJ19" s="54"/>
      <c r="AK19" s="54"/>
      <c r="AL19" s="57"/>
      <c r="AM19" s="53" t="s">
        <v>425</v>
      </c>
      <c r="AN19" s="53" t="s">
        <v>105</v>
      </c>
    </row>
    <row r="20" spans="1:40" s="51" customFormat="1" ht="30" customHeight="1">
      <c r="A20" s="58"/>
      <c r="B20" s="58"/>
      <c r="C20" s="58"/>
      <c r="D20" s="58"/>
      <c r="E20" s="58"/>
      <c r="F20" s="58"/>
      <c r="G20" s="58"/>
      <c r="H20" s="59"/>
      <c r="I20" s="59"/>
      <c r="J20" s="59"/>
      <c r="K20" s="58"/>
      <c r="L20" s="61"/>
      <c r="R20" s="64"/>
      <c r="S20" s="55"/>
      <c r="AA20" s="55"/>
      <c r="AC20" s="54"/>
      <c r="AD20" s="53"/>
      <c r="AE20" s="54"/>
      <c r="AF20" s="54"/>
      <c r="AG20" s="54"/>
      <c r="AH20" s="54"/>
      <c r="AI20" s="54"/>
      <c r="AJ20" s="54"/>
      <c r="AK20" s="54"/>
      <c r="AL20" s="57"/>
      <c r="AM20" s="53" t="s">
        <v>425</v>
      </c>
      <c r="AN20" s="53" t="s">
        <v>105</v>
      </c>
    </row>
    <row r="21" spans="1:40" s="51" customFormat="1" ht="30" customHeight="1">
      <c r="A21" s="58"/>
      <c r="B21" s="58"/>
      <c r="C21" s="58"/>
      <c r="D21" s="58"/>
      <c r="E21" s="58"/>
      <c r="F21" s="58"/>
      <c r="G21" s="58"/>
      <c r="H21" s="59"/>
      <c r="I21" s="59"/>
      <c r="J21" s="59"/>
      <c r="K21" s="58"/>
      <c r="L21" s="61"/>
      <c r="R21" s="64"/>
      <c r="S21" s="55"/>
      <c r="AA21" s="55"/>
      <c r="AC21" s="54"/>
      <c r="AD21" s="53"/>
      <c r="AE21" s="54"/>
      <c r="AF21" s="54"/>
      <c r="AG21" s="54"/>
      <c r="AH21" s="54"/>
      <c r="AI21" s="54"/>
      <c r="AJ21" s="54"/>
      <c r="AK21" s="54"/>
      <c r="AL21" s="57"/>
      <c r="AM21" s="53" t="s">
        <v>425</v>
      </c>
      <c r="AN21" s="53" t="s">
        <v>105</v>
      </c>
    </row>
    <row r="22" spans="1:40" s="51" customFormat="1" ht="30" customHeight="1">
      <c r="A22" s="58"/>
      <c r="B22" s="58"/>
      <c r="C22" s="58"/>
      <c r="D22" s="58"/>
      <c r="E22" s="58"/>
      <c r="F22" s="58"/>
      <c r="G22" s="58"/>
      <c r="H22" s="59"/>
      <c r="I22" s="59"/>
      <c r="J22" s="59"/>
      <c r="K22" s="58"/>
      <c r="L22" s="61"/>
      <c r="R22" s="64"/>
      <c r="S22" s="55"/>
      <c r="AA22" s="55"/>
      <c r="AC22" s="54"/>
      <c r="AD22" s="53"/>
      <c r="AE22" s="54"/>
      <c r="AF22" s="54"/>
      <c r="AG22" s="54"/>
      <c r="AH22" s="54"/>
      <c r="AI22" s="54"/>
      <c r="AJ22" s="54"/>
      <c r="AK22" s="54"/>
      <c r="AL22" s="57"/>
      <c r="AM22" s="53" t="s">
        <v>425</v>
      </c>
      <c r="AN22" s="53" t="s">
        <v>105</v>
      </c>
    </row>
    <row r="23" spans="1:40" s="51" customFormat="1" ht="30" customHeight="1">
      <c r="A23" s="58"/>
      <c r="B23" s="58"/>
      <c r="C23" s="58"/>
      <c r="D23" s="58"/>
      <c r="E23" s="58"/>
      <c r="F23" s="58"/>
      <c r="G23" s="58"/>
      <c r="H23" s="59"/>
      <c r="I23" s="59"/>
      <c r="J23" s="59"/>
      <c r="K23" s="58"/>
      <c r="L23" s="61"/>
      <c r="R23" s="64"/>
      <c r="S23" s="55"/>
      <c r="AA23" s="55"/>
      <c r="AC23" s="54"/>
      <c r="AD23" s="53"/>
      <c r="AE23" s="54"/>
      <c r="AF23" s="54"/>
      <c r="AG23" s="54"/>
      <c r="AH23" s="54"/>
      <c r="AI23" s="54"/>
      <c r="AJ23" s="54"/>
      <c r="AK23" s="54"/>
      <c r="AL23" s="57"/>
      <c r="AM23" s="53" t="s">
        <v>425</v>
      </c>
      <c r="AN23" s="53" t="s">
        <v>105</v>
      </c>
    </row>
    <row r="24" spans="1:40" s="51" customFormat="1" ht="30" customHeight="1">
      <c r="A24" s="58"/>
      <c r="B24" s="58"/>
      <c r="C24" s="58"/>
      <c r="D24" s="58"/>
      <c r="E24" s="58"/>
      <c r="F24" s="58"/>
      <c r="G24" s="58"/>
      <c r="H24" s="59"/>
      <c r="I24" s="59"/>
      <c r="J24" s="59"/>
      <c r="K24" s="58"/>
      <c r="L24" s="61"/>
      <c r="R24" s="64"/>
      <c r="S24" s="55"/>
      <c r="AA24" s="55"/>
      <c r="AC24" s="54"/>
      <c r="AD24" s="53"/>
      <c r="AE24" s="54"/>
      <c r="AF24" s="54"/>
      <c r="AG24" s="54"/>
      <c r="AH24" s="54"/>
      <c r="AI24" s="54"/>
      <c r="AJ24" s="54"/>
      <c r="AK24" s="54"/>
      <c r="AL24" s="57"/>
      <c r="AM24" s="53" t="s">
        <v>425</v>
      </c>
      <c r="AN24" s="53" t="s">
        <v>105</v>
      </c>
    </row>
    <row r="25" spans="1:40" s="51" customFormat="1" ht="30" customHeight="1">
      <c r="A25" s="58"/>
      <c r="B25" s="58"/>
      <c r="C25" s="58"/>
      <c r="D25" s="58"/>
      <c r="E25" s="58"/>
      <c r="F25" s="58"/>
      <c r="G25" s="58"/>
      <c r="H25" s="59"/>
      <c r="I25" s="59"/>
      <c r="J25" s="59"/>
      <c r="K25" s="58"/>
      <c r="L25" s="61"/>
      <c r="R25" s="64"/>
      <c r="S25" s="55"/>
      <c r="AA25" s="55"/>
      <c r="AC25" s="54"/>
      <c r="AD25" s="53"/>
      <c r="AE25" s="54"/>
      <c r="AF25" s="54"/>
      <c r="AG25" s="54"/>
      <c r="AH25" s="54"/>
      <c r="AI25" s="54"/>
      <c r="AJ25" s="54"/>
      <c r="AK25" s="54"/>
      <c r="AL25" s="57"/>
      <c r="AM25" s="53" t="s">
        <v>425</v>
      </c>
      <c r="AN25" s="53" t="s">
        <v>105</v>
      </c>
    </row>
    <row r="26" spans="1:40" s="51" customFormat="1" ht="30" customHeight="1">
      <c r="A26" s="58"/>
      <c r="B26" s="58"/>
      <c r="C26" s="58"/>
      <c r="D26" s="58"/>
      <c r="E26" s="58"/>
      <c r="F26" s="58"/>
      <c r="G26" s="58"/>
      <c r="H26" s="59"/>
      <c r="I26" s="59"/>
      <c r="J26" s="59"/>
      <c r="K26" s="58"/>
      <c r="L26" s="61"/>
      <c r="R26" s="64"/>
      <c r="S26" s="55"/>
      <c r="AA26" s="55"/>
      <c r="AC26" s="54"/>
      <c r="AD26" s="53"/>
      <c r="AE26" s="54"/>
      <c r="AF26" s="54"/>
      <c r="AG26" s="54"/>
      <c r="AH26" s="54"/>
      <c r="AI26" s="54"/>
      <c r="AJ26" s="54"/>
      <c r="AK26" s="54"/>
      <c r="AL26" s="57"/>
      <c r="AM26" s="53" t="s">
        <v>424</v>
      </c>
      <c r="AN26" s="53" t="s">
        <v>105</v>
      </c>
    </row>
    <row r="27" spans="1:40" s="51" customFormat="1" ht="30" customHeight="1">
      <c r="A27" s="58"/>
      <c r="B27" s="58"/>
      <c r="C27" s="58"/>
      <c r="D27" s="58"/>
      <c r="E27" s="58"/>
      <c r="F27" s="58"/>
      <c r="G27" s="58"/>
      <c r="H27" s="59"/>
      <c r="I27" s="59"/>
      <c r="J27" s="59"/>
      <c r="K27" s="58"/>
      <c r="L27" s="61"/>
      <c r="R27" s="64"/>
      <c r="S27" s="55"/>
      <c r="AA27" s="55"/>
      <c r="AC27" s="54"/>
      <c r="AD27" s="53"/>
      <c r="AE27" s="54"/>
      <c r="AF27" s="54"/>
      <c r="AG27" s="54"/>
      <c r="AH27" s="54"/>
      <c r="AI27" s="54"/>
      <c r="AJ27" s="54"/>
      <c r="AK27" s="54"/>
      <c r="AL27" s="57"/>
      <c r="AM27" s="53" t="s">
        <v>424</v>
      </c>
      <c r="AN27" s="53" t="s">
        <v>105</v>
      </c>
    </row>
    <row r="28" spans="1:40" s="51" customFormat="1" ht="30" customHeight="1">
      <c r="A28" s="58"/>
      <c r="B28" s="58"/>
      <c r="C28" s="58"/>
      <c r="D28" s="58"/>
      <c r="E28" s="58"/>
      <c r="F28" s="58"/>
      <c r="G28" s="58"/>
      <c r="H28" s="59"/>
      <c r="I28" s="59"/>
      <c r="J28" s="59"/>
      <c r="K28" s="58"/>
      <c r="L28" s="61"/>
      <c r="R28" s="64"/>
      <c r="S28" s="55"/>
      <c r="AA28" s="55"/>
      <c r="AC28" s="54"/>
      <c r="AD28" s="53"/>
      <c r="AE28" s="54"/>
      <c r="AF28" s="54"/>
      <c r="AG28" s="54"/>
      <c r="AH28" s="54"/>
      <c r="AI28" s="54"/>
      <c r="AJ28" s="54"/>
      <c r="AK28" s="54"/>
      <c r="AL28" s="57"/>
      <c r="AM28" s="53" t="s">
        <v>425</v>
      </c>
      <c r="AN28" s="53" t="s">
        <v>105</v>
      </c>
    </row>
    <row r="29" spans="1:40" s="51" customFormat="1" ht="30" customHeight="1">
      <c r="A29" s="58"/>
      <c r="B29" s="58"/>
      <c r="C29" s="58"/>
      <c r="D29" s="58"/>
      <c r="E29" s="58"/>
      <c r="F29" s="58"/>
      <c r="G29" s="58"/>
      <c r="H29" s="59"/>
      <c r="I29" s="59"/>
      <c r="J29" s="59"/>
      <c r="K29" s="58"/>
      <c r="L29" s="61"/>
      <c r="R29" s="64"/>
      <c r="S29" s="55"/>
      <c r="AA29" s="55"/>
      <c r="AC29" s="54"/>
      <c r="AD29" s="53"/>
      <c r="AE29" s="54"/>
      <c r="AF29" s="54"/>
      <c r="AG29" s="54"/>
      <c r="AH29" s="54"/>
      <c r="AI29" s="54"/>
      <c r="AJ29" s="54"/>
      <c r="AK29" s="54"/>
      <c r="AL29" s="57"/>
      <c r="AM29" s="53" t="s">
        <v>425</v>
      </c>
      <c r="AN29" s="53" t="s">
        <v>105</v>
      </c>
    </row>
    <row r="30" spans="1:40" s="51" customFormat="1" ht="30" customHeight="1">
      <c r="A30" s="58"/>
      <c r="B30" s="58"/>
      <c r="C30" s="58"/>
      <c r="D30" s="58"/>
      <c r="E30" s="58"/>
      <c r="F30" s="58"/>
      <c r="G30" s="58"/>
      <c r="H30" s="59"/>
      <c r="I30" s="59"/>
      <c r="J30" s="59"/>
      <c r="K30" s="58"/>
      <c r="L30" s="61"/>
      <c r="R30" s="64"/>
      <c r="S30" s="55"/>
      <c r="AA30" s="55"/>
      <c r="AC30" s="54"/>
      <c r="AD30" s="53"/>
      <c r="AE30" s="54"/>
      <c r="AF30" s="54"/>
      <c r="AG30" s="54"/>
      <c r="AH30" s="54"/>
      <c r="AI30" s="54"/>
      <c r="AJ30" s="54"/>
      <c r="AK30" s="54"/>
      <c r="AL30" s="57"/>
      <c r="AM30" s="53" t="s">
        <v>425</v>
      </c>
      <c r="AN30" s="53" t="s">
        <v>105</v>
      </c>
    </row>
    <row r="31" spans="1:40" s="51" customFormat="1" ht="30" customHeight="1">
      <c r="A31" s="58"/>
      <c r="B31" s="58"/>
      <c r="C31" s="58"/>
      <c r="D31" s="58"/>
      <c r="E31" s="58"/>
      <c r="F31" s="58"/>
      <c r="G31" s="58"/>
      <c r="H31" s="59"/>
      <c r="I31" s="59"/>
      <c r="J31" s="59"/>
      <c r="K31" s="58"/>
      <c r="L31" s="61"/>
      <c r="R31" s="64"/>
      <c r="S31" s="55"/>
      <c r="AA31" s="55"/>
      <c r="AC31" s="54"/>
      <c r="AD31" s="53"/>
      <c r="AE31" s="54"/>
      <c r="AF31" s="54"/>
      <c r="AG31" s="54"/>
      <c r="AH31" s="54"/>
      <c r="AI31" s="54"/>
      <c r="AJ31" s="54"/>
      <c r="AK31" s="54"/>
      <c r="AL31" s="57"/>
      <c r="AM31" s="53" t="s">
        <v>425</v>
      </c>
      <c r="AN31" s="53" t="s">
        <v>105</v>
      </c>
    </row>
    <row r="32" spans="1:40" s="51" customFormat="1" ht="30" customHeight="1">
      <c r="A32" s="58"/>
      <c r="B32" s="58"/>
      <c r="C32" s="58"/>
      <c r="D32" s="58"/>
      <c r="E32" s="58"/>
      <c r="F32" s="58"/>
      <c r="G32" s="58"/>
      <c r="H32" s="59"/>
      <c r="I32" s="59"/>
      <c r="J32" s="59"/>
      <c r="K32" s="58"/>
      <c r="L32" s="61"/>
      <c r="R32" s="64"/>
      <c r="S32" s="55"/>
      <c r="AA32" s="55"/>
      <c r="AC32" s="54"/>
      <c r="AD32" s="53"/>
      <c r="AE32" s="54"/>
      <c r="AF32" s="54"/>
      <c r="AG32" s="54"/>
      <c r="AH32" s="54"/>
      <c r="AI32" s="54"/>
      <c r="AJ32" s="54"/>
      <c r="AK32" s="54"/>
      <c r="AL32" s="57"/>
      <c r="AM32" s="53" t="s">
        <v>425</v>
      </c>
      <c r="AN32" s="53" t="s">
        <v>105</v>
      </c>
    </row>
    <row r="33" spans="1:40" s="51" customFormat="1" ht="30" customHeight="1">
      <c r="A33" s="58"/>
      <c r="B33" s="58"/>
      <c r="C33" s="58"/>
      <c r="D33" s="58"/>
      <c r="E33" s="58"/>
      <c r="F33" s="58"/>
      <c r="G33" s="58"/>
      <c r="H33" s="59"/>
      <c r="I33" s="59"/>
      <c r="J33" s="59"/>
      <c r="K33" s="58"/>
      <c r="L33" s="61"/>
      <c r="R33" s="64"/>
      <c r="S33" s="55"/>
      <c r="AA33" s="55"/>
      <c r="AC33" s="54"/>
      <c r="AD33" s="53"/>
      <c r="AE33" s="54"/>
      <c r="AF33" s="54"/>
      <c r="AG33" s="54"/>
      <c r="AH33" s="54"/>
      <c r="AI33" s="54"/>
      <c r="AJ33" s="54"/>
      <c r="AK33" s="54"/>
      <c r="AL33" s="57"/>
      <c r="AM33" s="53" t="s">
        <v>424</v>
      </c>
      <c r="AN33" s="53" t="s">
        <v>105</v>
      </c>
    </row>
    <row r="34" spans="1:40" s="51" customFormat="1" ht="30" customHeight="1">
      <c r="A34" s="58"/>
      <c r="B34" s="58"/>
      <c r="C34" s="58"/>
      <c r="D34" s="58"/>
      <c r="E34" s="58"/>
      <c r="F34" s="58"/>
      <c r="G34" s="58"/>
      <c r="H34" s="59"/>
      <c r="I34" s="59"/>
      <c r="J34" s="59"/>
      <c r="K34" s="58"/>
      <c r="L34" s="61"/>
      <c r="R34" s="64"/>
      <c r="S34" s="55"/>
      <c r="AA34" s="55"/>
      <c r="AC34" s="54"/>
      <c r="AD34" s="53"/>
      <c r="AE34" s="54"/>
      <c r="AF34" s="54"/>
      <c r="AG34" s="54"/>
      <c r="AH34" s="54"/>
      <c r="AI34" s="54"/>
      <c r="AJ34" s="54"/>
      <c r="AK34" s="54"/>
      <c r="AL34" s="57"/>
      <c r="AM34" s="53" t="s">
        <v>425</v>
      </c>
      <c r="AN34" s="53" t="s">
        <v>105</v>
      </c>
    </row>
    <row r="35" spans="1:40" s="51" customFormat="1" ht="30" customHeight="1">
      <c r="A35" s="58"/>
      <c r="B35" s="58"/>
      <c r="C35" s="58"/>
      <c r="D35" s="58"/>
      <c r="E35" s="58"/>
      <c r="F35" s="58"/>
      <c r="G35" s="58"/>
      <c r="H35" s="59"/>
      <c r="I35" s="59"/>
      <c r="J35" s="59"/>
      <c r="K35" s="58"/>
      <c r="L35" s="61"/>
      <c r="R35" s="64"/>
      <c r="S35" s="55"/>
      <c r="AA35" s="55"/>
      <c r="AC35" s="54"/>
      <c r="AD35" s="53"/>
      <c r="AE35" s="54"/>
      <c r="AF35" s="54"/>
      <c r="AG35" s="54"/>
      <c r="AH35" s="54"/>
      <c r="AI35" s="54"/>
      <c r="AJ35" s="54"/>
      <c r="AK35" s="54"/>
      <c r="AL35" s="57"/>
      <c r="AM35" s="53" t="s">
        <v>424</v>
      </c>
      <c r="AN35" s="53" t="s">
        <v>105</v>
      </c>
    </row>
    <row r="36" spans="1:40" s="51" customFormat="1" ht="30" customHeight="1">
      <c r="A36" s="58"/>
      <c r="B36" s="58"/>
      <c r="C36" s="58"/>
      <c r="D36" s="58"/>
      <c r="E36" s="58"/>
      <c r="F36" s="58"/>
      <c r="G36" s="58"/>
      <c r="H36" s="59"/>
      <c r="I36" s="59"/>
      <c r="J36" s="59"/>
      <c r="K36" s="58"/>
      <c r="L36" s="61"/>
      <c r="R36" s="64"/>
      <c r="S36" s="55"/>
      <c r="AA36" s="55"/>
      <c r="AC36" s="54"/>
      <c r="AD36" s="53"/>
      <c r="AE36" s="54"/>
      <c r="AF36" s="54"/>
      <c r="AG36" s="54"/>
      <c r="AH36" s="54"/>
      <c r="AI36" s="54"/>
      <c r="AJ36" s="54"/>
      <c r="AK36" s="54"/>
      <c r="AL36" s="57"/>
      <c r="AM36" s="53" t="s">
        <v>425</v>
      </c>
      <c r="AN36" s="53" t="s">
        <v>105</v>
      </c>
    </row>
    <row r="37" spans="1:40" s="51" customFormat="1" ht="30" customHeight="1">
      <c r="A37" s="58"/>
      <c r="B37" s="58"/>
      <c r="C37" s="58"/>
      <c r="D37" s="58"/>
      <c r="E37" s="58"/>
      <c r="F37" s="58"/>
      <c r="G37" s="58"/>
      <c r="H37" s="59"/>
      <c r="I37" s="59"/>
      <c r="J37" s="59"/>
      <c r="K37" s="58"/>
      <c r="L37" s="61"/>
      <c r="R37" s="64"/>
      <c r="S37" s="55"/>
      <c r="AA37" s="55"/>
      <c r="AC37" s="54"/>
      <c r="AD37" s="53"/>
      <c r="AE37" s="54"/>
      <c r="AF37" s="54"/>
      <c r="AG37" s="54"/>
      <c r="AH37" s="54"/>
      <c r="AI37" s="54"/>
      <c r="AJ37" s="54"/>
      <c r="AK37" s="54"/>
      <c r="AL37" s="57"/>
      <c r="AM37" s="53" t="s">
        <v>425</v>
      </c>
      <c r="AN37" s="53" t="s">
        <v>105</v>
      </c>
    </row>
    <row r="38" spans="1:40" s="51" customFormat="1" ht="30" customHeight="1">
      <c r="A38" s="58"/>
      <c r="B38" s="58"/>
      <c r="C38" s="58"/>
      <c r="D38" s="58"/>
      <c r="E38" s="58"/>
      <c r="F38" s="58"/>
      <c r="G38" s="58"/>
      <c r="H38" s="59"/>
      <c r="I38" s="59"/>
      <c r="J38" s="59"/>
      <c r="K38" s="58"/>
      <c r="L38" s="61"/>
      <c r="R38" s="64"/>
      <c r="S38" s="55"/>
      <c r="AA38" s="55"/>
      <c r="AC38" s="54"/>
      <c r="AD38" s="53"/>
      <c r="AE38" s="54"/>
      <c r="AF38" s="54"/>
      <c r="AG38" s="54"/>
      <c r="AH38" s="54"/>
      <c r="AI38" s="54"/>
      <c r="AJ38" s="54"/>
      <c r="AK38" s="54"/>
      <c r="AL38" s="57"/>
      <c r="AM38" s="53" t="s">
        <v>424</v>
      </c>
      <c r="AN38" s="53" t="s">
        <v>105</v>
      </c>
    </row>
    <row r="39" spans="1:40" s="51" customFormat="1" ht="30" customHeight="1">
      <c r="A39" s="58"/>
      <c r="B39" s="58"/>
      <c r="C39" s="58"/>
      <c r="D39" s="58"/>
      <c r="E39" s="58"/>
      <c r="F39" s="58"/>
      <c r="G39" s="58"/>
      <c r="H39" s="59"/>
      <c r="I39" s="59"/>
      <c r="J39" s="59"/>
      <c r="K39" s="58"/>
      <c r="L39" s="61"/>
      <c r="R39" s="64"/>
      <c r="S39" s="55"/>
      <c r="AA39" s="55"/>
      <c r="AC39" s="54"/>
      <c r="AD39" s="53"/>
      <c r="AE39" s="54"/>
      <c r="AF39" s="54"/>
      <c r="AG39" s="54"/>
      <c r="AH39" s="54"/>
      <c r="AI39" s="54"/>
      <c r="AJ39" s="54"/>
      <c r="AK39" s="54"/>
      <c r="AL39" s="57"/>
      <c r="AM39" s="53" t="s">
        <v>425</v>
      </c>
      <c r="AN39" s="53" t="s">
        <v>105</v>
      </c>
    </row>
    <row r="40" spans="1:40" s="51" customFormat="1" ht="30" customHeight="1">
      <c r="A40" s="58"/>
      <c r="B40" s="58"/>
      <c r="C40" s="58"/>
      <c r="D40" s="58"/>
      <c r="E40" s="58"/>
      <c r="F40" s="58"/>
      <c r="G40" s="58"/>
      <c r="H40" s="59"/>
      <c r="I40" s="59"/>
      <c r="J40" s="59"/>
      <c r="K40" s="58"/>
      <c r="L40" s="61"/>
      <c r="R40" s="64"/>
      <c r="S40" s="55"/>
      <c r="AA40" s="55"/>
      <c r="AC40" s="54"/>
      <c r="AD40" s="53"/>
      <c r="AE40" s="54"/>
      <c r="AF40" s="54"/>
      <c r="AG40" s="54"/>
      <c r="AH40" s="54"/>
      <c r="AI40" s="54"/>
      <c r="AJ40" s="54"/>
      <c r="AK40" s="54"/>
      <c r="AL40" s="57"/>
      <c r="AM40" s="53" t="s">
        <v>425</v>
      </c>
      <c r="AN40" s="53" t="s">
        <v>105</v>
      </c>
    </row>
    <row r="41" spans="1:40" s="51" customFormat="1" ht="30" customHeight="1">
      <c r="A41" s="58"/>
      <c r="B41" s="58"/>
      <c r="C41" s="58"/>
      <c r="D41" s="58"/>
      <c r="E41" s="58"/>
      <c r="F41" s="58"/>
      <c r="G41" s="58"/>
      <c r="H41" s="59"/>
      <c r="I41" s="59"/>
      <c r="J41" s="59"/>
      <c r="K41" s="58"/>
      <c r="L41" s="61"/>
      <c r="R41" s="64"/>
      <c r="S41" s="55"/>
      <c r="AA41" s="55"/>
      <c r="AC41" s="54"/>
      <c r="AD41" s="53"/>
      <c r="AE41" s="54"/>
      <c r="AF41" s="54"/>
      <c r="AG41" s="54"/>
      <c r="AH41" s="54"/>
      <c r="AI41" s="54"/>
      <c r="AJ41" s="54"/>
      <c r="AK41" s="54"/>
      <c r="AL41" s="57"/>
      <c r="AM41" s="53" t="s">
        <v>425</v>
      </c>
      <c r="AN41" s="53" t="s">
        <v>105</v>
      </c>
    </row>
    <row r="42" spans="1:40" s="51" customFormat="1" ht="30" customHeight="1">
      <c r="A42" s="58"/>
      <c r="B42" s="58"/>
      <c r="C42" s="58"/>
      <c r="D42" s="58"/>
      <c r="E42" s="58"/>
      <c r="F42" s="58"/>
      <c r="G42" s="58"/>
      <c r="H42" s="59"/>
      <c r="I42" s="59"/>
      <c r="J42" s="59"/>
      <c r="K42" s="58"/>
      <c r="L42" s="61"/>
      <c r="R42" s="64"/>
      <c r="S42" s="55"/>
      <c r="AA42" s="55"/>
      <c r="AC42" s="54"/>
      <c r="AD42" s="53"/>
      <c r="AE42" s="54"/>
      <c r="AF42" s="54"/>
      <c r="AG42" s="54"/>
      <c r="AH42" s="54"/>
      <c r="AI42" s="54"/>
      <c r="AJ42" s="54"/>
      <c r="AK42" s="54"/>
      <c r="AL42" s="57"/>
      <c r="AM42" s="53" t="s">
        <v>425</v>
      </c>
      <c r="AN42" s="53" t="s">
        <v>105</v>
      </c>
    </row>
    <row r="43" spans="1:40" s="51" customFormat="1" ht="30" customHeight="1">
      <c r="A43" s="58"/>
      <c r="B43" s="58"/>
      <c r="C43" s="58"/>
      <c r="D43" s="58"/>
      <c r="E43" s="58"/>
      <c r="F43" s="58"/>
      <c r="G43" s="58"/>
      <c r="H43" s="59"/>
      <c r="I43" s="59"/>
      <c r="J43" s="59"/>
      <c r="K43" s="58"/>
      <c r="L43" s="61"/>
      <c r="R43" s="64"/>
      <c r="S43" s="55"/>
      <c r="AA43" s="55"/>
      <c r="AC43" s="54"/>
      <c r="AD43" s="53"/>
      <c r="AE43" s="54"/>
      <c r="AF43" s="54"/>
      <c r="AG43" s="54"/>
      <c r="AH43" s="54"/>
      <c r="AI43" s="54"/>
      <c r="AJ43" s="54"/>
      <c r="AK43" s="54"/>
      <c r="AL43" s="57"/>
      <c r="AM43" s="53" t="s">
        <v>424</v>
      </c>
      <c r="AN43" s="53" t="s">
        <v>105</v>
      </c>
    </row>
    <row r="44" spans="1:40" s="51" customFormat="1" ht="30" customHeight="1">
      <c r="A44" s="58"/>
      <c r="B44" s="58"/>
      <c r="C44" s="58"/>
      <c r="D44" s="58"/>
      <c r="E44" s="58"/>
      <c r="F44" s="58"/>
      <c r="G44" s="58"/>
      <c r="H44" s="59"/>
      <c r="I44" s="59"/>
      <c r="J44" s="59"/>
      <c r="K44" s="58"/>
      <c r="L44" s="61"/>
      <c r="R44" s="64"/>
      <c r="S44" s="55"/>
      <c r="AA44" s="55"/>
      <c r="AC44" s="54"/>
      <c r="AD44" s="53"/>
      <c r="AE44" s="54"/>
      <c r="AF44" s="54"/>
      <c r="AG44" s="54"/>
      <c r="AH44" s="54"/>
      <c r="AI44" s="54"/>
      <c r="AJ44" s="54"/>
      <c r="AK44" s="54"/>
      <c r="AL44" s="57"/>
      <c r="AM44" s="53" t="s">
        <v>429</v>
      </c>
      <c r="AN44" s="53" t="s">
        <v>105</v>
      </c>
    </row>
    <row r="45" spans="1:40" s="51" customFormat="1" ht="30" customHeight="1">
      <c r="A45" s="58"/>
      <c r="B45" s="58"/>
      <c r="C45" s="58"/>
      <c r="D45" s="58"/>
      <c r="E45" s="58"/>
      <c r="F45" s="58"/>
      <c r="G45" s="58"/>
      <c r="H45" s="59"/>
      <c r="I45" s="59"/>
      <c r="J45" s="59"/>
      <c r="K45" s="58"/>
      <c r="L45" s="61"/>
      <c r="R45" s="64"/>
      <c r="S45" s="55"/>
      <c r="AA45" s="55"/>
      <c r="AC45" s="54"/>
      <c r="AD45" s="53"/>
      <c r="AE45" s="54"/>
      <c r="AF45" s="54"/>
      <c r="AG45" s="54"/>
      <c r="AH45" s="54"/>
      <c r="AI45" s="54"/>
      <c r="AJ45" s="54"/>
      <c r="AK45" s="54"/>
      <c r="AL45" s="57"/>
      <c r="AM45" s="53" t="s">
        <v>424</v>
      </c>
      <c r="AN45" s="53" t="s">
        <v>105</v>
      </c>
    </row>
    <row r="46" spans="1:40" s="51" customFormat="1" ht="30" customHeight="1">
      <c r="A46" s="58"/>
      <c r="B46" s="58"/>
      <c r="C46" s="58"/>
      <c r="D46" s="58"/>
      <c r="E46" s="58"/>
      <c r="F46" s="58"/>
      <c r="G46" s="58"/>
      <c r="H46" s="59"/>
      <c r="I46" s="59"/>
      <c r="J46" s="59"/>
      <c r="K46" s="58"/>
      <c r="L46" s="61"/>
      <c r="R46" s="64"/>
      <c r="S46" s="55"/>
      <c r="AA46" s="55"/>
      <c r="AC46" s="54"/>
      <c r="AD46" s="53"/>
      <c r="AE46" s="54"/>
      <c r="AF46" s="54"/>
      <c r="AG46" s="54"/>
      <c r="AH46" s="54"/>
      <c r="AI46" s="54"/>
      <c r="AJ46" s="54"/>
      <c r="AK46" s="54"/>
      <c r="AL46" s="57"/>
      <c r="AM46" s="53" t="s">
        <v>425</v>
      </c>
      <c r="AN46" s="53" t="s">
        <v>105</v>
      </c>
    </row>
    <row r="47" spans="1:40" s="51" customFormat="1" ht="30" customHeight="1">
      <c r="A47" s="58"/>
      <c r="B47" s="58"/>
      <c r="C47" s="58"/>
      <c r="D47" s="58"/>
      <c r="E47" s="58"/>
      <c r="F47" s="58"/>
      <c r="G47" s="58"/>
      <c r="H47" s="59"/>
      <c r="I47" s="59"/>
      <c r="J47" s="59"/>
      <c r="K47" s="58"/>
      <c r="L47" s="61"/>
      <c r="R47" s="64"/>
      <c r="S47" s="55"/>
      <c r="AA47" s="55"/>
      <c r="AC47" s="54"/>
      <c r="AD47" s="53"/>
      <c r="AE47" s="54"/>
      <c r="AF47" s="54"/>
      <c r="AG47" s="54"/>
      <c r="AH47" s="54"/>
      <c r="AI47" s="54"/>
      <c r="AJ47" s="54"/>
      <c r="AK47" s="54"/>
      <c r="AL47" s="57"/>
      <c r="AM47" s="53" t="s">
        <v>424</v>
      </c>
      <c r="AN47" s="53" t="s">
        <v>105</v>
      </c>
    </row>
    <row r="48" spans="1:40" s="51" customFormat="1" ht="30" customHeight="1">
      <c r="A48" s="58"/>
      <c r="B48" s="58"/>
      <c r="C48" s="58"/>
      <c r="D48" s="58"/>
      <c r="E48" s="58"/>
      <c r="F48" s="58"/>
      <c r="G48" s="58"/>
      <c r="H48" s="59"/>
      <c r="I48" s="59"/>
      <c r="J48" s="59"/>
      <c r="K48" s="58"/>
      <c r="L48" s="61"/>
      <c r="R48" s="64"/>
      <c r="S48" s="55"/>
      <c r="AA48" s="55"/>
      <c r="AC48" s="54"/>
      <c r="AD48" s="53"/>
      <c r="AE48" s="54"/>
      <c r="AF48" s="54"/>
      <c r="AG48" s="54"/>
      <c r="AH48" s="54"/>
      <c r="AI48" s="54"/>
      <c r="AJ48" s="54"/>
      <c r="AK48" s="54"/>
      <c r="AL48" s="57"/>
      <c r="AM48" s="53" t="s">
        <v>424</v>
      </c>
      <c r="AN48" s="53" t="s">
        <v>105</v>
      </c>
    </row>
    <row r="49" spans="1:40" s="51" customFormat="1" ht="30" customHeight="1">
      <c r="A49" s="58"/>
      <c r="B49" s="58"/>
      <c r="C49" s="58"/>
      <c r="D49" s="58"/>
      <c r="E49" s="58"/>
      <c r="F49" s="58"/>
      <c r="G49" s="58"/>
      <c r="H49" s="59"/>
      <c r="I49" s="59"/>
      <c r="J49" s="59"/>
      <c r="K49" s="58"/>
      <c r="L49" s="61"/>
      <c r="R49" s="64"/>
      <c r="S49" s="55"/>
      <c r="AA49" s="55"/>
      <c r="AC49" s="54"/>
      <c r="AD49" s="53"/>
      <c r="AE49" s="54"/>
      <c r="AF49" s="54"/>
      <c r="AG49" s="54"/>
      <c r="AH49" s="54"/>
      <c r="AI49" s="54"/>
      <c r="AJ49" s="54"/>
      <c r="AK49" s="54"/>
      <c r="AL49" s="57"/>
      <c r="AM49" s="53" t="s">
        <v>425</v>
      </c>
      <c r="AN49" s="53" t="s">
        <v>105</v>
      </c>
    </row>
    <row r="50" spans="1:40" s="51" customFormat="1" ht="30" customHeight="1">
      <c r="A50" s="58"/>
      <c r="B50" s="58"/>
      <c r="C50" s="58"/>
      <c r="D50" s="58"/>
      <c r="E50" s="58"/>
      <c r="F50" s="58"/>
      <c r="G50" s="58"/>
      <c r="H50" s="59"/>
      <c r="I50" s="59"/>
      <c r="J50" s="59"/>
      <c r="K50" s="58"/>
      <c r="L50" s="61"/>
      <c r="R50" s="64"/>
      <c r="S50" s="55"/>
      <c r="AA50" s="55"/>
      <c r="AC50" s="54"/>
      <c r="AD50" s="53"/>
      <c r="AE50" s="54"/>
      <c r="AF50" s="54"/>
      <c r="AG50" s="54"/>
      <c r="AH50" s="54"/>
      <c r="AI50" s="54"/>
      <c r="AJ50" s="54"/>
      <c r="AK50" s="54"/>
      <c r="AL50" s="57"/>
      <c r="AM50" s="53" t="s">
        <v>424</v>
      </c>
      <c r="AN50" s="53" t="s">
        <v>105</v>
      </c>
    </row>
    <row r="51" spans="1:40" s="51" customFormat="1" ht="30" customHeight="1">
      <c r="A51" s="58"/>
      <c r="B51" s="58"/>
      <c r="C51" s="58"/>
      <c r="D51" s="58"/>
      <c r="E51" s="58"/>
      <c r="F51" s="58"/>
      <c r="G51" s="58"/>
      <c r="H51" s="59"/>
      <c r="I51" s="59"/>
      <c r="J51" s="59"/>
      <c r="K51" s="58"/>
      <c r="L51" s="61"/>
      <c r="R51" s="64"/>
      <c r="S51" s="55"/>
      <c r="AA51" s="55"/>
      <c r="AC51" s="54"/>
      <c r="AD51" s="53"/>
      <c r="AE51" s="54"/>
      <c r="AF51" s="54"/>
      <c r="AG51" s="54"/>
      <c r="AH51" s="54"/>
      <c r="AI51" s="54"/>
      <c r="AJ51" s="54"/>
      <c r="AK51" s="54"/>
      <c r="AL51" s="57"/>
      <c r="AM51" s="53" t="s">
        <v>425</v>
      </c>
      <c r="AN51" s="53" t="s">
        <v>105</v>
      </c>
    </row>
    <row r="52" spans="1:40" s="51" customFormat="1" ht="30" customHeight="1">
      <c r="A52" s="58"/>
      <c r="B52" s="58"/>
      <c r="C52" s="58"/>
      <c r="D52" s="58"/>
      <c r="E52" s="58"/>
      <c r="F52" s="58"/>
      <c r="G52" s="58"/>
      <c r="H52" s="59"/>
      <c r="I52" s="59"/>
      <c r="J52" s="59"/>
      <c r="K52" s="58"/>
      <c r="L52" s="61"/>
      <c r="R52" s="64"/>
      <c r="S52" s="55"/>
      <c r="AA52" s="55"/>
      <c r="AC52" s="54"/>
      <c r="AD52" s="53"/>
      <c r="AE52" s="54"/>
      <c r="AF52" s="54"/>
      <c r="AG52" s="54"/>
      <c r="AH52" s="54"/>
      <c r="AI52" s="54"/>
      <c r="AJ52" s="54"/>
      <c r="AK52" s="54"/>
      <c r="AL52" s="57"/>
      <c r="AM52" s="53" t="s">
        <v>424</v>
      </c>
      <c r="AN52" s="53" t="s">
        <v>105</v>
      </c>
    </row>
    <row r="53" spans="1:40" s="51" customFormat="1" ht="30" customHeight="1">
      <c r="A53" s="58"/>
      <c r="B53" s="58"/>
      <c r="C53" s="58"/>
      <c r="D53" s="58"/>
      <c r="E53" s="58"/>
      <c r="F53" s="58"/>
      <c r="G53" s="58"/>
      <c r="H53" s="59"/>
      <c r="I53" s="59"/>
      <c r="J53" s="59"/>
      <c r="K53" s="58"/>
      <c r="L53" s="61"/>
      <c r="R53" s="64"/>
      <c r="S53" s="55"/>
      <c r="AA53" s="55"/>
      <c r="AC53" s="54"/>
      <c r="AD53" s="53"/>
      <c r="AE53" s="54"/>
      <c r="AF53" s="54"/>
      <c r="AG53" s="54"/>
      <c r="AH53" s="54"/>
      <c r="AI53" s="54"/>
      <c r="AJ53" s="54"/>
      <c r="AK53" s="54"/>
      <c r="AL53" s="57"/>
      <c r="AM53" s="53" t="s">
        <v>425</v>
      </c>
      <c r="AN53" s="53" t="s">
        <v>105</v>
      </c>
    </row>
    <row r="54" spans="1:40" s="51" customFormat="1" ht="30" customHeight="1">
      <c r="A54" s="58"/>
      <c r="B54" s="58"/>
      <c r="C54" s="58"/>
      <c r="D54" s="58"/>
      <c r="E54" s="58"/>
      <c r="F54" s="58"/>
      <c r="G54" s="58"/>
      <c r="H54" s="59"/>
      <c r="I54" s="59"/>
      <c r="J54" s="59"/>
      <c r="K54" s="58"/>
      <c r="L54" s="61"/>
      <c r="R54" s="64"/>
      <c r="S54" s="55"/>
      <c r="AA54" s="55"/>
      <c r="AC54" s="54"/>
      <c r="AD54" s="53"/>
      <c r="AE54" s="54"/>
      <c r="AF54" s="54"/>
      <c r="AG54" s="54"/>
      <c r="AH54" s="54"/>
      <c r="AI54" s="54"/>
      <c r="AJ54" s="54"/>
      <c r="AK54" s="54"/>
      <c r="AL54" s="57"/>
      <c r="AM54" s="53" t="s">
        <v>425</v>
      </c>
      <c r="AN54" s="53" t="s">
        <v>105</v>
      </c>
    </row>
    <row r="55" spans="1:40" s="51" customFormat="1" ht="30" customHeight="1">
      <c r="A55" s="58"/>
      <c r="B55" s="58"/>
      <c r="C55" s="58"/>
      <c r="D55" s="58"/>
      <c r="E55" s="58"/>
      <c r="F55" s="58"/>
      <c r="G55" s="58"/>
      <c r="H55" s="59"/>
      <c r="I55" s="59"/>
      <c r="J55" s="59"/>
      <c r="K55" s="58"/>
      <c r="L55" s="61"/>
      <c r="R55" s="64"/>
      <c r="S55" s="55"/>
      <c r="AA55" s="55"/>
      <c r="AC55" s="54"/>
      <c r="AD55" s="53"/>
      <c r="AE55" s="54"/>
      <c r="AF55" s="54"/>
      <c r="AG55" s="54"/>
      <c r="AH55" s="54"/>
      <c r="AI55" s="54"/>
      <c r="AJ55" s="54"/>
      <c r="AK55" s="54"/>
      <c r="AL55" s="57"/>
      <c r="AM55" s="53" t="s">
        <v>429</v>
      </c>
      <c r="AN55" s="53" t="s">
        <v>105</v>
      </c>
    </row>
    <row r="56" spans="1:40" s="51" customFormat="1" ht="30" customHeight="1">
      <c r="A56" s="58"/>
      <c r="B56" s="58"/>
      <c r="C56" s="58"/>
      <c r="D56" s="58"/>
      <c r="E56" s="58"/>
      <c r="F56" s="58"/>
      <c r="G56" s="58"/>
      <c r="H56" s="59"/>
      <c r="I56" s="59"/>
      <c r="J56" s="59"/>
      <c r="K56" s="58"/>
      <c r="L56" s="61"/>
      <c r="R56" s="64"/>
      <c r="S56" s="55"/>
      <c r="AA56" s="55"/>
      <c r="AC56" s="54"/>
      <c r="AD56" s="53"/>
      <c r="AE56" s="54"/>
      <c r="AF56" s="54"/>
      <c r="AG56" s="54"/>
      <c r="AH56" s="54"/>
      <c r="AI56" s="54"/>
      <c r="AJ56" s="54"/>
      <c r="AK56" s="54"/>
      <c r="AL56" s="57"/>
      <c r="AM56" s="53" t="s">
        <v>429</v>
      </c>
      <c r="AN56" s="53" t="s">
        <v>105</v>
      </c>
    </row>
    <row r="57" spans="1:40" s="51" customFormat="1" ht="30" customHeight="1">
      <c r="A57" s="58"/>
      <c r="B57" s="58"/>
      <c r="C57" s="58"/>
      <c r="D57" s="58"/>
      <c r="E57" s="58"/>
      <c r="F57" s="58"/>
      <c r="G57" s="58"/>
      <c r="H57" s="59"/>
      <c r="I57" s="59"/>
      <c r="J57" s="59"/>
      <c r="K57" s="58"/>
      <c r="L57" s="61"/>
      <c r="R57" s="64"/>
      <c r="S57" s="55"/>
      <c r="AA57" s="55"/>
      <c r="AC57" s="54"/>
      <c r="AD57" s="53"/>
      <c r="AE57" s="54"/>
      <c r="AF57" s="54"/>
      <c r="AG57" s="54"/>
      <c r="AH57" s="54"/>
      <c r="AI57" s="54"/>
      <c r="AJ57" s="54"/>
      <c r="AK57" s="54"/>
      <c r="AL57" s="57"/>
      <c r="AM57" s="53" t="s">
        <v>429</v>
      </c>
      <c r="AN57" s="53" t="s">
        <v>105</v>
      </c>
    </row>
    <row r="58" spans="1:40" s="51" customFormat="1" ht="30" customHeight="1">
      <c r="A58" s="58"/>
      <c r="B58" s="58"/>
      <c r="C58" s="58"/>
      <c r="D58" s="58"/>
      <c r="E58" s="58"/>
      <c r="F58" s="58"/>
      <c r="G58" s="58"/>
      <c r="H58" s="59"/>
      <c r="I58" s="59"/>
      <c r="J58" s="59"/>
      <c r="K58" s="58"/>
      <c r="L58" s="61"/>
      <c r="R58" s="64"/>
      <c r="S58" s="55"/>
      <c r="AA58" s="55"/>
      <c r="AC58" s="54"/>
      <c r="AD58" s="53"/>
      <c r="AE58" s="54"/>
      <c r="AF58" s="54"/>
      <c r="AG58" s="54"/>
      <c r="AH58" s="54"/>
      <c r="AI58" s="54"/>
      <c r="AJ58" s="54"/>
      <c r="AK58" s="54"/>
      <c r="AL58" s="57"/>
      <c r="AM58" s="53" t="s">
        <v>420</v>
      </c>
      <c r="AN58" s="53" t="s">
        <v>105</v>
      </c>
    </row>
    <row r="59" spans="1:40" s="51" customFormat="1" ht="30" customHeight="1">
      <c r="A59" s="58"/>
      <c r="B59" s="58"/>
      <c r="C59" s="58"/>
      <c r="D59" s="58"/>
      <c r="E59" s="58"/>
      <c r="F59" s="58"/>
      <c r="G59" s="58"/>
      <c r="H59" s="59"/>
      <c r="I59" s="59"/>
      <c r="J59" s="59"/>
      <c r="K59" s="58"/>
      <c r="L59" s="61"/>
      <c r="R59" s="64"/>
      <c r="S59" s="55"/>
      <c r="AA59" s="55"/>
      <c r="AC59" s="54"/>
      <c r="AD59" s="53"/>
      <c r="AE59" s="54"/>
      <c r="AF59" s="54"/>
      <c r="AG59" s="54"/>
      <c r="AH59" s="54"/>
      <c r="AI59" s="54"/>
      <c r="AJ59" s="54"/>
      <c r="AK59" s="54"/>
      <c r="AL59" s="57"/>
      <c r="AM59" s="53" t="s">
        <v>424</v>
      </c>
      <c r="AN59" s="53" t="s">
        <v>105</v>
      </c>
    </row>
    <row r="60" spans="1:40" s="51" customFormat="1" ht="30" customHeight="1">
      <c r="A60" s="58"/>
      <c r="B60" s="58"/>
      <c r="C60" s="58"/>
      <c r="D60" s="58"/>
      <c r="E60" s="58"/>
      <c r="F60" s="58"/>
      <c r="G60" s="58"/>
      <c r="H60" s="59"/>
      <c r="I60" s="59"/>
      <c r="J60" s="59"/>
      <c r="K60" s="58"/>
      <c r="L60" s="61"/>
      <c r="R60" s="64"/>
      <c r="S60" s="55"/>
      <c r="AA60" s="55"/>
      <c r="AC60" s="54"/>
      <c r="AD60" s="53"/>
      <c r="AE60" s="54"/>
      <c r="AF60" s="54"/>
      <c r="AG60" s="54"/>
      <c r="AH60" s="54"/>
      <c r="AI60" s="54"/>
      <c r="AJ60" s="54"/>
      <c r="AK60" s="54"/>
      <c r="AL60" s="57"/>
      <c r="AM60" s="53" t="s">
        <v>425</v>
      </c>
      <c r="AN60" s="53" t="s">
        <v>105</v>
      </c>
    </row>
    <row r="61" spans="1:40" s="51" customFormat="1" ht="30" customHeight="1">
      <c r="A61" s="58"/>
      <c r="B61" s="58"/>
      <c r="C61" s="58"/>
      <c r="D61" s="58"/>
      <c r="E61" s="58"/>
      <c r="F61" s="58"/>
      <c r="G61" s="58"/>
      <c r="H61" s="59"/>
      <c r="I61" s="59"/>
      <c r="J61" s="59"/>
      <c r="K61" s="58"/>
      <c r="L61" s="61"/>
      <c r="R61" s="64"/>
      <c r="S61" s="55"/>
      <c r="AA61" s="55"/>
      <c r="AC61" s="54"/>
      <c r="AD61" s="53"/>
      <c r="AE61" s="54"/>
      <c r="AF61" s="54"/>
      <c r="AG61" s="54"/>
      <c r="AH61" s="54"/>
      <c r="AI61" s="54"/>
      <c r="AJ61" s="54"/>
      <c r="AK61" s="54"/>
      <c r="AL61" s="57"/>
      <c r="AM61" s="53" t="s">
        <v>425</v>
      </c>
      <c r="AN61" s="53" t="s">
        <v>105</v>
      </c>
    </row>
    <row r="62" spans="1:40" s="51" customFormat="1" ht="30" customHeight="1">
      <c r="A62" s="58"/>
      <c r="B62" s="58"/>
      <c r="C62" s="58"/>
      <c r="D62" s="58"/>
      <c r="E62" s="58"/>
      <c r="F62" s="58"/>
      <c r="G62" s="58"/>
      <c r="H62" s="59"/>
      <c r="I62" s="59"/>
      <c r="J62" s="59"/>
      <c r="K62" s="58"/>
      <c r="L62" s="61"/>
      <c r="R62" s="64"/>
      <c r="S62" s="55"/>
      <c r="AA62" s="55"/>
      <c r="AC62" s="54"/>
      <c r="AD62" s="53"/>
      <c r="AE62" s="54"/>
      <c r="AF62" s="54"/>
      <c r="AG62" s="54"/>
      <c r="AH62" s="54"/>
      <c r="AI62" s="54"/>
      <c r="AJ62" s="54"/>
      <c r="AK62" s="54"/>
      <c r="AL62" s="57"/>
      <c r="AM62" s="53" t="s">
        <v>424</v>
      </c>
      <c r="AN62" s="53" t="s">
        <v>105</v>
      </c>
    </row>
    <row r="63" spans="1:40" s="51" customFormat="1" ht="30" customHeight="1">
      <c r="A63" s="58"/>
      <c r="B63" s="58"/>
      <c r="C63" s="58"/>
      <c r="D63" s="58"/>
      <c r="E63" s="58"/>
      <c r="F63" s="58"/>
      <c r="G63" s="58"/>
      <c r="H63" s="59"/>
      <c r="I63" s="59"/>
      <c r="J63" s="59"/>
      <c r="K63" s="58"/>
      <c r="L63" s="61"/>
      <c r="R63" s="64"/>
      <c r="S63" s="55"/>
      <c r="AA63" s="55"/>
      <c r="AC63" s="54"/>
      <c r="AD63" s="53"/>
      <c r="AE63" s="54"/>
      <c r="AF63" s="54"/>
      <c r="AG63" s="54"/>
      <c r="AH63" s="54"/>
      <c r="AI63" s="54"/>
      <c r="AJ63" s="54"/>
      <c r="AK63" s="54"/>
      <c r="AL63" s="57"/>
      <c r="AM63" s="53" t="s">
        <v>424</v>
      </c>
      <c r="AN63" s="53" t="s">
        <v>105</v>
      </c>
    </row>
    <row r="64" spans="1:40" s="51" customFormat="1" ht="30" customHeight="1">
      <c r="A64" s="58"/>
      <c r="B64" s="58"/>
      <c r="C64" s="58"/>
      <c r="D64" s="58"/>
      <c r="E64" s="58"/>
      <c r="F64" s="58"/>
      <c r="G64" s="58"/>
      <c r="H64" s="59"/>
      <c r="I64" s="59"/>
      <c r="J64" s="59"/>
      <c r="K64" s="58"/>
      <c r="L64" s="61"/>
      <c r="R64" s="64"/>
      <c r="S64" s="55"/>
      <c r="AA64" s="55"/>
      <c r="AC64" s="54"/>
      <c r="AD64" s="53"/>
      <c r="AE64" s="54"/>
      <c r="AF64" s="54"/>
      <c r="AG64" s="54"/>
      <c r="AH64" s="54"/>
      <c r="AI64" s="54"/>
      <c r="AJ64" s="54"/>
      <c r="AK64" s="54"/>
      <c r="AL64" s="57"/>
      <c r="AM64" s="53" t="s">
        <v>425</v>
      </c>
      <c r="AN64" s="53" t="s">
        <v>105</v>
      </c>
    </row>
    <row r="65" spans="1:40" s="51" customFormat="1" ht="30" customHeight="1">
      <c r="A65" s="58"/>
      <c r="B65" s="58"/>
      <c r="C65" s="58"/>
      <c r="D65" s="58"/>
      <c r="E65" s="58"/>
      <c r="F65" s="58"/>
      <c r="G65" s="58"/>
      <c r="H65" s="59"/>
      <c r="I65" s="59"/>
      <c r="J65" s="59"/>
      <c r="K65" s="58"/>
      <c r="L65" s="61"/>
      <c r="R65" s="64"/>
      <c r="S65" s="55"/>
      <c r="AA65" s="55"/>
      <c r="AC65" s="54"/>
      <c r="AD65" s="53"/>
      <c r="AE65" s="54"/>
      <c r="AF65" s="54"/>
      <c r="AG65" s="54"/>
      <c r="AH65" s="54"/>
      <c r="AI65" s="54"/>
      <c r="AJ65" s="54"/>
      <c r="AK65" s="54"/>
      <c r="AL65" s="57"/>
      <c r="AM65" s="53" t="s">
        <v>425</v>
      </c>
      <c r="AN65" s="53" t="s">
        <v>105</v>
      </c>
    </row>
    <row r="66" spans="1:40" s="51" customFormat="1" ht="30" customHeight="1">
      <c r="A66" s="58"/>
      <c r="B66" s="58"/>
      <c r="C66" s="58"/>
      <c r="D66" s="58"/>
      <c r="E66" s="58"/>
      <c r="F66" s="58"/>
      <c r="G66" s="58"/>
      <c r="H66" s="59"/>
      <c r="I66" s="59"/>
      <c r="J66" s="59"/>
      <c r="K66" s="58"/>
      <c r="L66" s="61"/>
      <c r="R66" s="64"/>
      <c r="S66" s="55"/>
      <c r="AA66" s="55"/>
      <c r="AC66" s="54"/>
      <c r="AD66" s="53"/>
      <c r="AE66" s="54"/>
      <c r="AF66" s="54"/>
      <c r="AG66" s="54"/>
      <c r="AH66" s="54"/>
      <c r="AI66" s="54"/>
      <c r="AJ66" s="54"/>
      <c r="AK66" s="54"/>
      <c r="AL66" s="57"/>
      <c r="AM66" s="53" t="s">
        <v>424</v>
      </c>
      <c r="AN66" s="53" t="s">
        <v>105</v>
      </c>
    </row>
    <row r="67" spans="1:40" s="51" customFormat="1" ht="30" customHeight="1">
      <c r="A67" s="58"/>
      <c r="B67" s="58"/>
      <c r="C67" s="58"/>
      <c r="D67" s="58"/>
      <c r="E67" s="58"/>
      <c r="F67" s="58"/>
      <c r="G67" s="58"/>
      <c r="H67" s="59"/>
      <c r="I67" s="59"/>
      <c r="J67" s="59"/>
      <c r="K67" s="58"/>
      <c r="L67" s="61"/>
      <c r="R67" s="64"/>
      <c r="S67" s="55"/>
      <c r="AA67" s="55"/>
      <c r="AC67" s="54"/>
      <c r="AD67" s="53"/>
      <c r="AE67" s="54"/>
      <c r="AF67" s="54"/>
      <c r="AG67" s="54"/>
      <c r="AH67" s="54"/>
      <c r="AI67" s="54"/>
      <c r="AJ67" s="54"/>
      <c r="AK67" s="54"/>
      <c r="AL67" s="57"/>
      <c r="AM67" s="53" t="s">
        <v>425</v>
      </c>
      <c r="AN67" s="53" t="s">
        <v>105</v>
      </c>
    </row>
    <row r="68" spans="1:40" s="51" customFormat="1" ht="30" customHeight="1">
      <c r="A68" s="58"/>
      <c r="B68" s="58"/>
      <c r="C68" s="58"/>
      <c r="D68" s="58"/>
      <c r="E68" s="58"/>
      <c r="F68" s="58"/>
      <c r="G68" s="58"/>
      <c r="H68" s="59"/>
      <c r="I68" s="59"/>
      <c r="J68" s="59"/>
      <c r="K68" s="58"/>
      <c r="L68" s="61"/>
      <c r="R68" s="64"/>
      <c r="S68" s="55"/>
      <c r="AA68" s="55"/>
      <c r="AC68" s="54"/>
      <c r="AD68" s="53"/>
      <c r="AE68" s="54"/>
      <c r="AF68" s="54"/>
      <c r="AG68" s="54"/>
      <c r="AH68" s="54"/>
      <c r="AI68" s="54"/>
      <c r="AJ68" s="54"/>
      <c r="AK68" s="54"/>
      <c r="AL68" s="57"/>
      <c r="AM68" s="53" t="s">
        <v>425</v>
      </c>
      <c r="AN68" s="53" t="s">
        <v>105</v>
      </c>
    </row>
    <row r="69" spans="1:40" s="51" customFormat="1" ht="30" customHeight="1">
      <c r="A69" s="58"/>
      <c r="B69" s="58"/>
      <c r="C69" s="58"/>
      <c r="D69" s="58"/>
      <c r="E69" s="58"/>
      <c r="F69" s="58"/>
      <c r="G69" s="58"/>
      <c r="H69" s="59"/>
      <c r="I69" s="59"/>
      <c r="J69" s="59"/>
      <c r="K69" s="58"/>
      <c r="L69" s="61"/>
      <c r="R69" s="64"/>
      <c r="S69" s="55"/>
      <c r="AA69" s="55"/>
      <c r="AC69" s="54"/>
      <c r="AD69" s="53"/>
      <c r="AE69" s="54"/>
      <c r="AF69" s="54"/>
      <c r="AG69" s="54"/>
      <c r="AH69" s="54"/>
      <c r="AI69" s="54"/>
      <c r="AJ69" s="54"/>
      <c r="AK69" s="54"/>
      <c r="AL69" s="57"/>
      <c r="AM69" s="53" t="s">
        <v>425</v>
      </c>
      <c r="AN69" s="53" t="s">
        <v>105</v>
      </c>
    </row>
    <row r="70" spans="1:40" s="51" customFormat="1" ht="30" customHeight="1">
      <c r="A70" s="58"/>
      <c r="B70" s="58"/>
      <c r="C70" s="58"/>
      <c r="D70" s="58"/>
      <c r="E70" s="58"/>
      <c r="F70" s="58"/>
      <c r="G70" s="58"/>
      <c r="H70" s="59"/>
      <c r="I70" s="59"/>
      <c r="J70" s="59"/>
      <c r="K70" s="58"/>
      <c r="L70" s="61"/>
      <c r="R70" s="64"/>
      <c r="S70" s="55"/>
      <c r="AA70" s="55"/>
      <c r="AC70" s="54"/>
      <c r="AD70" s="53"/>
      <c r="AE70" s="54"/>
      <c r="AF70" s="54"/>
      <c r="AG70" s="54"/>
      <c r="AH70" s="54"/>
      <c r="AI70" s="54"/>
      <c r="AJ70" s="54"/>
      <c r="AK70" s="54"/>
      <c r="AL70" s="57"/>
      <c r="AM70" s="53" t="s">
        <v>425</v>
      </c>
      <c r="AN70" s="53" t="s">
        <v>105</v>
      </c>
    </row>
    <row r="71" spans="1:40" s="51" customFormat="1" ht="30" customHeight="1">
      <c r="A71" s="58"/>
      <c r="B71" s="58"/>
      <c r="C71" s="58"/>
      <c r="D71" s="58"/>
      <c r="E71" s="58"/>
      <c r="F71" s="58"/>
      <c r="G71" s="58"/>
      <c r="H71" s="59"/>
      <c r="I71" s="59"/>
      <c r="J71" s="59"/>
      <c r="K71" s="58"/>
      <c r="L71" s="61"/>
      <c r="R71" s="64"/>
      <c r="S71" s="55"/>
      <c r="AA71" s="55"/>
      <c r="AC71" s="54"/>
      <c r="AD71" s="53"/>
      <c r="AE71" s="54"/>
      <c r="AF71" s="54"/>
      <c r="AG71" s="54"/>
      <c r="AH71" s="54"/>
      <c r="AI71" s="54"/>
      <c r="AJ71" s="54"/>
      <c r="AK71" s="54"/>
      <c r="AL71" s="57"/>
      <c r="AM71" s="53" t="s">
        <v>425</v>
      </c>
      <c r="AN71" s="53" t="s">
        <v>105</v>
      </c>
    </row>
    <row r="72" spans="1:40" s="51" customFormat="1" ht="48" customHeight="1">
      <c r="A72" s="58"/>
      <c r="B72" s="58"/>
      <c r="C72" s="58"/>
      <c r="D72" s="58"/>
      <c r="E72" s="58"/>
      <c r="F72" s="58"/>
      <c r="G72" s="58"/>
      <c r="H72" s="59"/>
      <c r="I72" s="59"/>
      <c r="J72" s="59"/>
      <c r="K72" s="58"/>
      <c r="L72" s="61"/>
      <c r="R72" s="64"/>
      <c r="S72" s="55"/>
      <c r="AA72" s="55"/>
      <c r="AC72" s="54"/>
      <c r="AD72" s="53"/>
      <c r="AE72" s="54"/>
      <c r="AF72" s="54"/>
      <c r="AG72" s="54"/>
      <c r="AH72" s="54"/>
      <c r="AI72" s="54"/>
      <c r="AJ72" s="54"/>
      <c r="AK72" s="54"/>
      <c r="AL72" s="57"/>
      <c r="AM72" s="53" t="s">
        <v>425</v>
      </c>
      <c r="AN72" s="53" t="s">
        <v>105</v>
      </c>
    </row>
    <row r="73" spans="1:40" s="51" customFormat="1" ht="30" customHeight="1">
      <c r="A73" s="58"/>
      <c r="B73" s="58"/>
      <c r="C73" s="58"/>
      <c r="D73" s="58"/>
      <c r="E73" s="58"/>
      <c r="F73" s="58"/>
      <c r="G73" s="58"/>
      <c r="H73" s="59"/>
      <c r="I73" s="59"/>
      <c r="J73" s="59"/>
      <c r="K73" s="58"/>
      <c r="L73" s="61"/>
      <c r="R73" s="64"/>
      <c r="S73" s="55"/>
      <c r="AA73" s="55"/>
      <c r="AC73" s="54"/>
      <c r="AD73" s="53"/>
      <c r="AE73" s="54"/>
      <c r="AF73" s="54"/>
      <c r="AG73" s="54"/>
      <c r="AH73" s="54"/>
      <c r="AI73" s="54"/>
      <c r="AJ73" s="54"/>
      <c r="AK73" s="54"/>
      <c r="AL73" s="57"/>
      <c r="AM73" s="53" t="s">
        <v>425</v>
      </c>
      <c r="AN73" s="53" t="s">
        <v>105</v>
      </c>
    </row>
    <row r="74" spans="1:40" s="51" customFormat="1" ht="30" customHeight="1">
      <c r="A74" s="58"/>
      <c r="B74" s="58"/>
      <c r="C74" s="58"/>
      <c r="D74" s="58"/>
      <c r="E74" s="58"/>
      <c r="F74" s="58"/>
      <c r="G74" s="58"/>
      <c r="H74" s="59"/>
      <c r="I74" s="59"/>
      <c r="J74" s="59"/>
      <c r="K74" s="58"/>
      <c r="L74" s="61"/>
      <c r="R74" s="64"/>
      <c r="S74" s="55"/>
      <c r="AA74" s="55"/>
      <c r="AC74" s="54"/>
      <c r="AD74" s="53"/>
      <c r="AE74" s="54"/>
      <c r="AF74" s="54"/>
      <c r="AG74" s="54"/>
      <c r="AH74" s="54"/>
      <c r="AI74" s="54"/>
      <c r="AJ74" s="54"/>
      <c r="AK74" s="54"/>
      <c r="AL74" s="57"/>
      <c r="AM74" s="53" t="s">
        <v>425</v>
      </c>
      <c r="AN74" s="53" t="s">
        <v>105</v>
      </c>
    </row>
    <row r="75" spans="1:40" s="51" customFormat="1" ht="30" customHeight="1">
      <c r="A75" s="58"/>
      <c r="B75" s="58"/>
      <c r="C75" s="58"/>
      <c r="D75" s="58"/>
      <c r="E75" s="58"/>
      <c r="F75" s="58"/>
      <c r="G75" s="58"/>
      <c r="H75" s="59"/>
      <c r="I75" s="59"/>
      <c r="J75" s="59"/>
      <c r="K75" s="58"/>
      <c r="L75" s="61"/>
      <c r="R75" s="64"/>
      <c r="S75" s="55"/>
      <c r="AA75" s="55"/>
      <c r="AC75" s="54"/>
      <c r="AD75" s="53"/>
      <c r="AE75" s="54"/>
      <c r="AF75" s="54"/>
      <c r="AG75" s="54"/>
      <c r="AH75" s="54"/>
      <c r="AI75" s="54"/>
      <c r="AJ75" s="54"/>
      <c r="AK75" s="54"/>
      <c r="AL75" s="57"/>
      <c r="AM75" s="53" t="s">
        <v>425</v>
      </c>
      <c r="AN75" s="53" t="s">
        <v>105</v>
      </c>
    </row>
    <row r="76" spans="1:40" s="51" customFormat="1" ht="30" customHeight="1">
      <c r="A76" s="58"/>
      <c r="B76" s="58"/>
      <c r="C76" s="58"/>
      <c r="D76" s="58"/>
      <c r="E76" s="58"/>
      <c r="F76" s="58"/>
      <c r="G76" s="58"/>
      <c r="H76" s="59"/>
      <c r="I76" s="59"/>
      <c r="J76" s="59"/>
      <c r="K76" s="58"/>
      <c r="L76" s="61"/>
      <c r="R76" s="64"/>
      <c r="S76" s="55"/>
      <c r="AA76" s="55"/>
      <c r="AC76" s="54"/>
      <c r="AD76" s="53"/>
      <c r="AE76" s="54"/>
      <c r="AF76" s="54"/>
      <c r="AG76" s="54"/>
      <c r="AH76" s="54"/>
      <c r="AI76" s="54"/>
      <c r="AJ76" s="54"/>
      <c r="AK76" s="54"/>
      <c r="AL76" s="57"/>
      <c r="AM76" s="53" t="s">
        <v>424</v>
      </c>
      <c r="AN76" s="53" t="s">
        <v>105</v>
      </c>
    </row>
    <row r="77" spans="1:40" s="51" customFormat="1" ht="30" customHeight="1">
      <c r="A77" s="58"/>
      <c r="B77" s="58"/>
      <c r="C77" s="58"/>
      <c r="D77" s="58"/>
      <c r="E77" s="58"/>
      <c r="F77" s="58"/>
      <c r="G77" s="58"/>
      <c r="H77" s="59"/>
      <c r="I77" s="59"/>
      <c r="J77" s="59"/>
      <c r="K77" s="58"/>
      <c r="L77" s="61"/>
      <c r="R77" s="64"/>
      <c r="S77" s="55"/>
      <c r="AA77" s="55"/>
      <c r="AC77" s="54"/>
      <c r="AD77" s="53"/>
      <c r="AE77" s="54"/>
      <c r="AF77" s="54"/>
      <c r="AG77" s="54"/>
      <c r="AH77" s="54"/>
      <c r="AI77" s="54"/>
      <c r="AJ77" s="54"/>
      <c r="AK77" s="54"/>
      <c r="AL77" s="57"/>
      <c r="AM77" s="53" t="s">
        <v>425</v>
      </c>
      <c r="AN77" s="53" t="s">
        <v>105</v>
      </c>
    </row>
    <row r="78" spans="1:40" s="51" customFormat="1" ht="30" customHeight="1">
      <c r="A78" s="58"/>
      <c r="B78" s="58"/>
      <c r="C78" s="58"/>
      <c r="D78" s="58"/>
      <c r="E78" s="58"/>
      <c r="F78" s="58"/>
      <c r="G78" s="58"/>
      <c r="H78" s="59"/>
      <c r="I78" s="59"/>
      <c r="J78" s="59"/>
      <c r="K78" s="58"/>
      <c r="L78" s="61"/>
      <c r="R78" s="64"/>
      <c r="S78" s="55"/>
      <c r="AA78" s="55"/>
      <c r="AC78" s="54"/>
      <c r="AD78" s="53"/>
      <c r="AE78" s="54"/>
      <c r="AF78" s="54"/>
      <c r="AG78" s="54"/>
      <c r="AH78" s="54"/>
      <c r="AI78" s="54"/>
      <c r="AJ78" s="54"/>
      <c r="AK78" s="54"/>
      <c r="AL78" s="57"/>
      <c r="AM78" s="53" t="s">
        <v>429</v>
      </c>
      <c r="AN78" s="53" t="s">
        <v>105</v>
      </c>
    </row>
    <row r="79" spans="1:40" s="51" customFormat="1" ht="30" customHeight="1">
      <c r="A79" s="58"/>
      <c r="B79" s="58"/>
      <c r="C79" s="58"/>
      <c r="D79" s="58"/>
      <c r="E79" s="58"/>
      <c r="F79" s="58"/>
      <c r="G79" s="58"/>
      <c r="H79" s="59"/>
      <c r="I79" s="59"/>
      <c r="J79" s="59"/>
      <c r="K79" s="58"/>
      <c r="L79" s="61"/>
      <c r="R79" s="64"/>
      <c r="S79" s="55"/>
      <c r="AA79" s="55"/>
      <c r="AC79" s="54"/>
      <c r="AD79" s="53"/>
      <c r="AE79" s="54"/>
      <c r="AF79" s="54"/>
      <c r="AG79" s="54"/>
      <c r="AH79" s="54"/>
      <c r="AI79" s="54"/>
      <c r="AJ79" s="54"/>
      <c r="AK79" s="54"/>
      <c r="AL79" s="57"/>
      <c r="AM79" s="53" t="s">
        <v>425</v>
      </c>
      <c r="AN79" s="53" t="s">
        <v>105</v>
      </c>
    </row>
    <row r="80" spans="1:40" s="51" customFormat="1" ht="30" customHeight="1">
      <c r="A80" s="58"/>
      <c r="B80" s="58"/>
      <c r="C80" s="58"/>
      <c r="D80" s="58"/>
      <c r="E80" s="58"/>
      <c r="F80" s="58"/>
      <c r="G80" s="58"/>
      <c r="H80" s="59"/>
      <c r="I80" s="59"/>
      <c r="J80" s="59"/>
      <c r="K80" s="58"/>
      <c r="L80" s="61"/>
      <c r="R80" s="64"/>
      <c r="S80" s="55"/>
      <c r="AA80" s="55"/>
      <c r="AC80" s="54"/>
      <c r="AD80" s="53"/>
      <c r="AE80" s="54"/>
      <c r="AF80" s="54"/>
      <c r="AG80" s="54"/>
      <c r="AH80" s="54"/>
      <c r="AI80" s="54"/>
      <c r="AJ80" s="54"/>
      <c r="AK80" s="54"/>
      <c r="AL80" s="57"/>
      <c r="AM80" s="53" t="s">
        <v>425</v>
      </c>
      <c r="AN80" s="53" t="s">
        <v>105</v>
      </c>
    </row>
    <row r="81" spans="1:40" s="51" customFormat="1" ht="30" customHeight="1">
      <c r="A81" s="58"/>
      <c r="B81" s="58"/>
      <c r="C81" s="58"/>
      <c r="D81" s="58"/>
      <c r="E81" s="58"/>
      <c r="F81" s="58"/>
      <c r="G81" s="58"/>
      <c r="H81" s="59"/>
      <c r="I81" s="59"/>
      <c r="J81" s="59"/>
      <c r="K81" s="58"/>
      <c r="L81" s="61"/>
      <c r="R81" s="64"/>
      <c r="S81" s="55"/>
      <c r="AA81" s="55"/>
      <c r="AC81" s="54"/>
      <c r="AD81" s="53"/>
      <c r="AE81" s="54"/>
      <c r="AF81" s="54"/>
      <c r="AG81" s="54"/>
      <c r="AH81" s="54"/>
      <c r="AI81" s="54"/>
      <c r="AJ81" s="54"/>
      <c r="AK81" s="54"/>
      <c r="AL81" s="57"/>
      <c r="AM81" s="53" t="s">
        <v>424</v>
      </c>
      <c r="AN81" s="53" t="s">
        <v>105</v>
      </c>
    </row>
    <row r="82" spans="1:40" s="51" customFormat="1" ht="30" customHeight="1">
      <c r="A82" s="58"/>
      <c r="B82" s="58"/>
      <c r="C82" s="58"/>
      <c r="D82" s="58"/>
      <c r="E82" s="58"/>
      <c r="F82" s="58"/>
      <c r="G82" s="58"/>
      <c r="H82" s="59"/>
      <c r="I82" s="59"/>
      <c r="J82" s="59"/>
      <c r="K82" s="58"/>
      <c r="L82" s="61"/>
      <c r="R82" s="64"/>
      <c r="S82" s="55"/>
      <c r="AA82" s="55"/>
      <c r="AC82" s="54"/>
      <c r="AD82" s="53"/>
      <c r="AE82" s="54"/>
      <c r="AF82" s="54"/>
      <c r="AG82" s="54"/>
      <c r="AH82" s="54"/>
      <c r="AI82" s="54"/>
      <c r="AJ82" s="54"/>
      <c r="AK82" s="54"/>
      <c r="AL82" s="57"/>
      <c r="AM82" s="53" t="s">
        <v>429</v>
      </c>
      <c r="AN82" s="53" t="s">
        <v>105</v>
      </c>
    </row>
    <row r="83" spans="1:40" s="51" customFormat="1" ht="30" customHeight="1">
      <c r="A83" s="58"/>
      <c r="B83" s="58"/>
      <c r="C83" s="58"/>
      <c r="D83" s="58"/>
      <c r="E83" s="58"/>
      <c r="F83" s="58"/>
      <c r="G83" s="58"/>
      <c r="H83" s="59"/>
      <c r="I83" s="59"/>
      <c r="J83" s="59"/>
      <c r="K83" s="58"/>
      <c r="L83" s="61"/>
      <c r="R83" s="64"/>
      <c r="S83" s="55"/>
      <c r="AA83" s="55"/>
      <c r="AC83" s="54"/>
      <c r="AD83" s="53"/>
      <c r="AE83" s="54"/>
      <c r="AF83" s="54"/>
      <c r="AG83" s="54"/>
      <c r="AH83" s="54"/>
      <c r="AI83" s="54"/>
      <c r="AJ83" s="54"/>
      <c r="AK83" s="54"/>
      <c r="AL83" s="57"/>
      <c r="AM83" s="53" t="s">
        <v>425</v>
      </c>
      <c r="AN83" s="53" t="s">
        <v>105</v>
      </c>
    </row>
    <row r="84" spans="1:40" s="51" customFormat="1" ht="30" customHeight="1">
      <c r="A84" s="58"/>
      <c r="B84" s="58"/>
      <c r="C84" s="58"/>
      <c r="D84" s="58"/>
      <c r="E84" s="58"/>
      <c r="F84" s="58"/>
      <c r="G84" s="58"/>
      <c r="H84" s="59"/>
      <c r="I84" s="59"/>
      <c r="J84" s="59"/>
      <c r="K84" s="58"/>
      <c r="L84" s="61"/>
      <c r="R84" s="64"/>
      <c r="S84" s="55"/>
      <c r="AA84" s="55"/>
      <c r="AC84" s="54"/>
      <c r="AD84" s="53"/>
      <c r="AE84" s="54"/>
      <c r="AF84" s="54"/>
      <c r="AG84" s="54"/>
      <c r="AH84" s="54"/>
      <c r="AI84" s="54"/>
      <c r="AJ84" s="54"/>
      <c r="AK84" s="54"/>
      <c r="AL84" s="57"/>
      <c r="AM84" s="53" t="s">
        <v>425</v>
      </c>
      <c r="AN84" s="53" t="s">
        <v>105</v>
      </c>
    </row>
    <row r="85" spans="1:40" s="51" customFormat="1" ht="30" customHeight="1">
      <c r="A85" s="58"/>
      <c r="B85" s="58"/>
      <c r="C85" s="58"/>
      <c r="D85" s="58"/>
      <c r="E85" s="58"/>
      <c r="F85" s="58"/>
      <c r="G85" s="58"/>
      <c r="H85" s="59"/>
      <c r="I85" s="59"/>
      <c r="J85" s="59"/>
      <c r="K85" s="58"/>
      <c r="L85" s="61"/>
      <c r="R85" s="64"/>
      <c r="S85" s="55"/>
      <c r="AA85" s="55"/>
      <c r="AC85" s="54"/>
      <c r="AD85" s="53"/>
      <c r="AE85" s="54"/>
      <c r="AF85" s="54"/>
      <c r="AG85" s="54"/>
      <c r="AH85" s="54"/>
      <c r="AI85" s="54"/>
      <c r="AJ85" s="54"/>
      <c r="AK85" s="54"/>
      <c r="AL85" s="57"/>
      <c r="AM85" s="53" t="s">
        <v>425</v>
      </c>
      <c r="AN85" s="53" t="s">
        <v>105</v>
      </c>
    </row>
    <row r="86" spans="1:40" s="51" customFormat="1" ht="30" customHeight="1">
      <c r="A86" s="58"/>
      <c r="B86" s="58"/>
      <c r="C86" s="58"/>
      <c r="D86" s="58"/>
      <c r="E86" s="58"/>
      <c r="F86" s="58"/>
      <c r="G86" s="58"/>
      <c r="H86" s="59"/>
      <c r="I86" s="59"/>
      <c r="J86" s="59"/>
      <c r="K86" s="58"/>
      <c r="L86" s="61"/>
      <c r="R86" s="64"/>
      <c r="S86" s="55"/>
      <c r="AA86" s="55"/>
      <c r="AC86" s="54"/>
      <c r="AD86" s="53"/>
      <c r="AE86" s="54"/>
      <c r="AF86" s="54"/>
      <c r="AG86" s="54"/>
      <c r="AH86" s="54"/>
      <c r="AI86" s="54"/>
      <c r="AJ86" s="54"/>
      <c r="AK86" s="54"/>
      <c r="AL86" s="57"/>
      <c r="AM86" s="53" t="s">
        <v>425</v>
      </c>
      <c r="AN86" s="53" t="s">
        <v>105</v>
      </c>
    </row>
    <row r="87" spans="1:40" s="51" customFormat="1" ht="30" customHeight="1">
      <c r="A87" s="58"/>
      <c r="B87" s="58"/>
      <c r="C87" s="58"/>
      <c r="D87" s="58"/>
      <c r="E87" s="58"/>
      <c r="F87" s="58"/>
      <c r="G87" s="58"/>
      <c r="H87" s="59"/>
      <c r="I87" s="59"/>
      <c r="J87" s="59"/>
      <c r="K87" s="58"/>
      <c r="L87" s="61"/>
      <c r="R87" s="64"/>
      <c r="S87" s="55"/>
      <c r="AA87" s="55"/>
      <c r="AC87" s="54"/>
      <c r="AD87" s="53"/>
      <c r="AE87" s="54"/>
      <c r="AF87" s="54"/>
      <c r="AG87" s="54"/>
      <c r="AH87" s="54"/>
      <c r="AI87" s="54"/>
      <c r="AJ87" s="54"/>
      <c r="AK87" s="54"/>
      <c r="AL87" s="57"/>
      <c r="AM87" s="53" t="s">
        <v>424</v>
      </c>
      <c r="AN87" s="53" t="s">
        <v>105</v>
      </c>
    </row>
    <row r="88" spans="1:40" s="51" customFormat="1" ht="30" customHeight="1">
      <c r="A88" s="58"/>
      <c r="B88" s="58"/>
      <c r="C88" s="58"/>
      <c r="D88" s="58"/>
      <c r="E88" s="58"/>
      <c r="F88" s="58"/>
      <c r="G88" s="58"/>
      <c r="H88" s="59"/>
      <c r="I88" s="59"/>
      <c r="J88" s="59"/>
      <c r="K88" s="58"/>
      <c r="L88" s="61"/>
      <c r="R88" s="64"/>
      <c r="S88" s="55"/>
      <c r="AA88" s="55"/>
      <c r="AC88" s="54"/>
      <c r="AD88" s="53"/>
      <c r="AE88" s="54"/>
      <c r="AF88" s="54"/>
      <c r="AG88" s="54"/>
      <c r="AH88" s="54"/>
      <c r="AI88" s="54"/>
      <c r="AJ88" s="54"/>
      <c r="AK88" s="54"/>
      <c r="AL88" s="57"/>
      <c r="AM88" s="53" t="s">
        <v>424</v>
      </c>
      <c r="AN88" s="53" t="s">
        <v>105</v>
      </c>
    </row>
    <row r="89" spans="1:40" s="51" customFormat="1" ht="30" customHeight="1">
      <c r="A89" s="58"/>
      <c r="B89" s="58"/>
      <c r="C89" s="58"/>
      <c r="D89" s="58"/>
      <c r="E89" s="58"/>
      <c r="F89" s="58"/>
      <c r="G89" s="58"/>
      <c r="H89" s="59"/>
      <c r="I89" s="59"/>
      <c r="J89" s="59"/>
      <c r="K89" s="58"/>
      <c r="L89" s="61"/>
      <c r="R89" s="64"/>
      <c r="S89" s="55"/>
      <c r="AA89" s="55"/>
      <c r="AC89" s="54"/>
      <c r="AD89" s="53"/>
      <c r="AE89" s="54"/>
      <c r="AF89" s="54"/>
      <c r="AG89" s="54"/>
      <c r="AH89" s="54"/>
      <c r="AI89" s="54"/>
      <c r="AJ89" s="54"/>
      <c r="AK89" s="54"/>
      <c r="AL89" s="57"/>
      <c r="AM89" s="53" t="s">
        <v>424</v>
      </c>
      <c r="AN89" s="53" t="s">
        <v>105</v>
      </c>
    </row>
    <row r="90" spans="1:40" s="51" customFormat="1" ht="30" customHeight="1">
      <c r="A90" s="58"/>
      <c r="B90" s="58"/>
      <c r="C90" s="58"/>
      <c r="D90" s="58"/>
      <c r="E90" s="58"/>
      <c r="F90" s="58"/>
      <c r="G90" s="58"/>
      <c r="H90" s="59"/>
      <c r="I90" s="59"/>
      <c r="J90" s="59"/>
      <c r="K90" s="58"/>
      <c r="L90" s="61"/>
      <c r="R90" s="64"/>
      <c r="S90" s="55"/>
      <c r="AA90" s="55"/>
      <c r="AC90" s="54"/>
      <c r="AD90" s="53"/>
      <c r="AE90" s="54"/>
      <c r="AF90" s="54"/>
      <c r="AG90" s="54"/>
      <c r="AH90" s="54"/>
      <c r="AI90" s="54"/>
      <c r="AJ90" s="54"/>
      <c r="AK90" s="54"/>
      <c r="AL90" s="57"/>
      <c r="AM90" s="53" t="s">
        <v>425</v>
      </c>
      <c r="AN90" s="53" t="s">
        <v>105</v>
      </c>
    </row>
    <row r="91" spans="1:40" s="51" customFormat="1" ht="30" customHeight="1">
      <c r="A91" s="58"/>
      <c r="B91" s="58"/>
      <c r="C91" s="58"/>
      <c r="D91" s="58"/>
      <c r="E91" s="58"/>
      <c r="F91" s="58"/>
      <c r="G91" s="58"/>
      <c r="H91" s="59"/>
      <c r="I91" s="59"/>
      <c r="J91" s="59"/>
      <c r="K91" s="58"/>
      <c r="L91" s="61"/>
      <c r="R91" s="64"/>
      <c r="S91" s="55"/>
      <c r="AA91" s="55"/>
      <c r="AC91" s="54"/>
      <c r="AD91" s="53"/>
      <c r="AE91" s="54"/>
      <c r="AF91" s="54"/>
      <c r="AG91" s="54"/>
      <c r="AH91" s="54"/>
      <c r="AI91" s="54"/>
      <c r="AJ91" s="54"/>
      <c r="AK91" s="54"/>
      <c r="AL91" s="57"/>
      <c r="AM91" s="53" t="s">
        <v>425</v>
      </c>
      <c r="AN91" s="53" t="s">
        <v>105</v>
      </c>
    </row>
    <row r="92" spans="1:40" s="51" customFormat="1" ht="30" customHeight="1">
      <c r="A92" s="58"/>
      <c r="B92" s="58"/>
      <c r="C92" s="58"/>
      <c r="D92" s="58"/>
      <c r="E92" s="58"/>
      <c r="F92" s="58"/>
      <c r="G92" s="58"/>
      <c r="H92" s="59"/>
      <c r="I92" s="59"/>
      <c r="J92" s="59"/>
      <c r="K92" s="58"/>
      <c r="L92" s="61"/>
      <c r="R92" s="64"/>
      <c r="S92" s="55"/>
      <c r="AA92" s="55"/>
      <c r="AC92" s="54"/>
      <c r="AD92" s="53"/>
      <c r="AE92" s="54"/>
      <c r="AF92" s="54"/>
      <c r="AG92" s="54"/>
      <c r="AH92" s="54"/>
      <c r="AI92" s="54"/>
      <c r="AJ92" s="54"/>
      <c r="AK92" s="54"/>
      <c r="AL92" s="57"/>
      <c r="AM92" s="53" t="s">
        <v>425</v>
      </c>
      <c r="AN92" s="53" t="s">
        <v>105</v>
      </c>
    </row>
    <row r="93" spans="1:40" s="51" customFormat="1" ht="30" customHeight="1">
      <c r="A93" s="58"/>
      <c r="B93" s="58"/>
      <c r="C93" s="58"/>
      <c r="D93" s="58"/>
      <c r="E93" s="58"/>
      <c r="F93" s="58"/>
      <c r="G93" s="58"/>
      <c r="H93" s="59"/>
      <c r="I93" s="59"/>
      <c r="J93" s="59"/>
      <c r="K93" s="58"/>
      <c r="L93" s="61"/>
      <c r="R93" s="64"/>
      <c r="S93" s="55"/>
      <c r="AA93" s="55"/>
      <c r="AC93" s="54"/>
      <c r="AD93" s="53"/>
      <c r="AE93" s="54"/>
      <c r="AF93" s="54"/>
      <c r="AG93" s="54"/>
      <c r="AH93" s="54"/>
      <c r="AI93" s="54"/>
      <c r="AJ93" s="54"/>
      <c r="AK93" s="54"/>
      <c r="AL93" s="57"/>
      <c r="AM93" s="53" t="s">
        <v>425</v>
      </c>
      <c r="AN93" s="53" t="s">
        <v>105</v>
      </c>
    </row>
  </sheetData>
  <autoFilter ref="A1:AN93"/>
  <conditionalFormatting sqref="H2:I93">
    <cfRule type="expression" dxfId="5" priority="70">
      <formula>H2&gt;1</formula>
    </cfRule>
    <cfRule type="expression" dxfId="4" priority="71">
      <formula>H2=0</formula>
    </cfRule>
    <cfRule type="expression" dxfId="3" priority="72">
      <formula>H2&lt;1</formula>
    </cfRule>
  </conditionalFormatting>
  <conditionalFormatting sqref="J2:J93">
    <cfRule type="expression" dxfId="2" priority="1">
      <formula>J2&gt;1</formula>
    </cfRule>
    <cfRule type="expression" dxfId="1" priority="2">
      <formula>J2=0</formula>
    </cfRule>
    <cfRule type="expression" dxfId="0" priority="3">
      <formula>J2&lt;1</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84"/>
  <sheetViews>
    <sheetView zoomScaleNormal="100" workbookViewId="0">
      <pane xSplit="7" ySplit="1" topLeftCell="R46" activePane="bottomRight" state="frozen"/>
      <selection pane="topRight" activeCell="E1" sqref="E1"/>
      <selection pane="bottomLeft" activeCell="A2" sqref="A2"/>
      <selection pane="bottomRight" activeCell="R61" sqref="R61"/>
    </sheetView>
  </sheetViews>
  <sheetFormatPr defaultColWidth="9.140625" defaultRowHeight="11.25"/>
  <cols>
    <col min="1" max="1" width="9.140625" style="5"/>
    <col min="2" max="2" width="30.7109375" style="4" bestFit="1" customWidth="1"/>
    <col min="3" max="3" width="18.7109375" style="4" bestFit="1" customWidth="1"/>
    <col min="4" max="4" width="18.7109375" style="4" customWidth="1"/>
    <col min="5" max="5" width="11.85546875" style="4" bestFit="1" customWidth="1"/>
    <col min="6" max="6" width="9.140625" style="5"/>
    <col min="7" max="7" width="9.28515625" style="6" bestFit="1" customWidth="1"/>
    <col min="8" max="8" width="55.28515625" style="4" customWidth="1"/>
    <col min="9" max="9" width="10.140625" style="4" bestFit="1" customWidth="1"/>
    <col min="10" max="17" width="15.7109375" style="4" customWidth="1"/>
    <col min="18" max="18" width="63.85546875" style="12" customWidth="1"/>
    <col min="19" max="28" width="15.7109375" style="4" customWidth="1"/>
    <col min="29" max="31" width="15.7109375" style="12" customWidth="1"/>
    <col min="32" max="32" width="15.7109375" style="4" customWidth="1"/>
    <col min="33" max="33" width="15.7109375" style="5" customWidth="1"/>
    <col min="34" max="34" width="15.7109375" style="12" customWidth="1"/>
    <col min="35" max="35" width="14.140625" style="7" customWidth="1"/>
    <col min="36" max="36" width="14.5703125" style="18" customWidth="1"/>
    <col min="37" max="37" width="15.7109375" style="7" customWidth="1"/>
    <col min="38" max="38" width="25.140625" style="4" bestFit="1" customWidth="1"/>
    <col min="39" max="39" width="12.7109375" style="12" customWidth="1"/>
    <col min="40" max="41" width="12.7109375" style="4" customWidth="1"/>
    <col min="42" max="42" width="13.7109375" style="4" customWidth="1"/>
    <col min="43" max="43" width="14.5703125" style="4" customWidth="1"/>
    <col min="44" max="44" width="12.7109375" style="4" customWidth="1"/>
    <col min="45" max="45" width="12.7109375" style="4" hidden="1" customWidth="1"/>
    <col min="46" max="46" width="9.140625" style="4"/>
    <col min="47" max="47" width="17.7109375" style="4" customWidth="1"/>
    <col min="48" max="16384" width="9.140625" style="4"/>
  </cols>
  <sheetData>
    <row r="1" spans="1:47" ht="33.75">
      <c r="A1" s="1" t="s">
        <v>205</v>
      </c>
      <c r="B1" s="1" t="s">
        <v>0</v>
      </c>
      <c r="C1" s="37" t="s">
        <v>0</v>
      </c>
      <c r="D1" s="37" t="s">
        <v>373</v>
      </c>
      <c r="E1" s="37" t="s">
        <v>374</v>
      </c>
      <c r="F1" s="1" t="s">
        <v>1</v>
      </c>
      <c r="G1" s="1" t="s">
        <v>2</v>
      </c>
      <c r="H1" s="1" t="s">
        <v>3</v>
      </c>
      <c r="I1" s="1" t="s">
        <v>4</v>
      </c>
      <c r="J1" s="1" t="s">
        <v>5</v>
      </c>
      <c r="K1" s="37" t="s">
        <v>5</v>
      </c>
      <c r="L1" s="1" t="s">
        <v>6</v>
      </c>
      <c r="M1" s="1" t="s">
        <v>7</v>
      </c>
      <c r="N1" s="37" t="s">
        <v>7</v>
      </c>
      <c r="O1" s="1" t="s">
        <v>8</v>
      </c>
      <c r="P1" s="37" t="s">
        <v>8</v>
      </c>
      <c r="Q1" s="1" t="s">
        <v>9</v>
      </c>
      <c r="R1" s="37" t="s">
        <v>10</v>
      </c>
      <c r="S1" s="1" t="s">
        <v>11</v>
      </c>
      <c r="T1" s="1" t="s">
        <v>12</v>
      </c>
      <c r="U1" s="1" t="s">
        <v>13</v>
      </c>
      <c r="V1" s="1" t="s">
        <v>14</v>
      </c>
      <c r="W1" s="1" t="s">
        <v>15</v>
      </c>
      <c r="X1" s="1" t="s">
        <v>16</v>
      </c>
      <c r="Y1" s="1" t="s">
        <v>17</v>
      </c>
      <c r="Z1" s="1" t="s">
        <v>18</v>
      </c>
      <c r="AA1" s="1" t="s">
        <v>19</v>
      </c>
      <c r="AB1" s="1" t="s">
        <v>106</v>
      </c>
      <c r="AC1" s="13" t="s">
        <v>20</v>
      </c>
      <c r="AD1" s="13" t="s">
        <v>21</v>
      </c>
      <c r="AE1" s="37" t="s">
        <v>391</v>
      </c>
      <c r="AF1" s="1" t="s">
        <v>22</v>
      </c>
      <c r="AG1" s="1" t="s">
        <v>108</v>
      </c>
      <c r="AH1" s="13" t="s">
        <v>23</v>
      </c>
      <c r="AI1" s="1" t="s">
        <v>24</v>
      </c>
      <c r="AJ1" s="19" t="s">
        <v>164</v>
      </c>
      <c r="AK1" s="2" t="s">
        <v>165</v>
      </c>
      <c r="AL1" s="2" t="s">
        <v>166</v>
      </c>
      <c r="AM1" s="21" t="s">
        <v>25</v>
      </c>
      <c r="AN1" s="1" t="s">
        <v>26</v>
      </c>
      <c r="AO1" s="1" t="s">
        <v>27</v>
      </c>
      <c r="AP1" s="1" t="s">
        <v>28</v>
      </c>
      <c r="AQ1" s="1" t="s">
        <v>29</v>
      </c>
      <c r="AR1" s="1" t="s">
        <v>30</v>
      </c>
      <c r="AS1" s="1" t="s">
        <v>31</v>
      </c>
      <c r="AT1" s="1" t="s">
        <v>32</v>
      </c>
      <c r="AU1" s="1" t="s">
        <v>204</v>
      </c>
    </row>
    <row r="2" spans="1:47" ht="78.75">
      <c r="A2" s="8" t="s">
        <v>206</v>
      </c>
      <c r="B2" s="9" t="s">
        <v>38</v>
      </c>
      <c r="C2" s="9" t="str">
        <f>LEFT(B2,FIND(" (",B2)-1)</f>
        <v>WellCare Advance</v>
      </c>
      <c r="D2" s="9"/>
      <c r="E2" s="9" t="str">
        <f>RIGHT(B2,LEN(B2)-FIND(" (",B2))</f>
        <v>(HMO)</v>
      </c>
      <c r="F2" s="9" t="s">
        <v>124</v>
      </c>
      <c r="G2" s="10" t="s">
        <v>42</v>
      </c>
      <c r="H2" s="3" t="s">
        <v>296</v>
      </c>
      <c r="I2" s="23" t="s">
        <v>161</v>
      </c>
      <c r="J2" s="22" t="s">
        <v>174</v>
      </c>
      <c r="K2" s="3" t="str">
        <f>IF(ISNUMBER(SEARCH("Dividend",$C2)),CONCATENATE(J2,", plus keep ", L2," and keep your monthly Social Security check"), J2)</f>
        <v>$0.00</v>
      </c>
      <c r="L2" s="22" t="s">
        <v>174</v>
      </c>
      <c r="M2" s="22" t="s">
        <v>169</v>
      </c>
      <c r="N2" s="3" t="str">
        <f>IF(ISNUMBER(SEARCH("$",$M2)),CONCATENATE(M2," Co-pay"),concatentate(M2," Coinsurance"))</f>
        <v>$10 Co-pay</v>
      </c>
      <c r="O2" s="22" t="s">
        <v>175</v>
      </c>
      <c r="P2" s="3" t="str">
        <f>IF(ISNUMBER(SEARCH("$",$O2)),CONCATENATE(O2," Co-pay"),CONCATENATE(O2," Coinsurance"))</f>
        <v>$35 Co-pay</v>
      </c>
      <c r="Q2" s="24" t="s">
        <v>42</v>
      </c>
      <c r="R2" s="15" t="str">
        <f>IF(X2="",CONCATENATE("No Deductible, ",S2,"/Day "," (Days",T2,"-",U2,")"," ",AB2),IF(AA2="",CONCATENATE("No Deductible, ",S2,"/Day ","(Days ",T2&amp;"-",U2,")"," ",V2,"/Day ","Days ","(",W2&amp;"-",X2,")"," ", AB2),IF(AA2&lt;&gt;"",CONCATENATE("No Deductible, ",S2,"/Day ","(Days ",T2&amp;"-",U2,")"," ",V2,"/Day ","Days ","(",W2&amp;"-",X2,")"," ",Y2,"/Day ","Days ","(",Z2&amp;"-",AA2,")"," ",AB2))))</f>
        <v>No Deductible, $325/Day (Days 1-5) $0/Day Days (6-90) $0 Each Additional Day</v>
      </c>
      <c r="S2" s="22" t="s">
        <v>198</v>
      </c>
      <c r="T2" s="26">
        <v>1</v>
      </c>
      <c r="U2" s="22" t="s">
        <v>297</v>
      </c>
      <c r="V2" s="22" t="s">
        <v>105</v>
      </c>
      <c r="W2" s="22" t="s">
        <v>298</v>
      </c>
      <c r="X2" s="22" t="s">
        <v>299</v>
      </c>
      <c r="Y2" s="24" t="s">
        <v>300</v>
      </c>
      <c r="Z2" s="22"/>
      <c r="AA2" s="22"/>
      <c r="AB2" s="22" t="s">
        <v>107</v>
      </c>
      <c r="AC2" s="14"/>
      <c r="AD2" s="15"/>
      <c r="AE2" s="15" t="str">
        <f>CONCATENATE(AF2," / ",AG2)</f>
        <v>$150 / $150</v>
      </c>
      <c r="AF2" s="22" t="s">
        <v>188</v>
      </c>
      <c r="AG2" s="22" t="s">
        <v>188</v>
      </c>
      <c r="AH2" s="17"/>
      <c r="AI2" s="30" t="s">
        <v>42</v>
      </c>
      <c r="AJ2" s="20"/>
      <c r="AK2" s="22" t="s">
        <v>295</v>
      </c>
      <c r="AL2" s="22" t="s">
        <v>295</v>
      </c>
      <c r="AM2" s="15"/>
      <c r="AN2" s="22" t="s">
        <v>173</v>
      </c>
      <c r="AO2" s="22" t="s">
        <v>173</v>
      </c>
      <c r="AP2" s="22" t="s">
        <v>173</v>
      </c>
      <c r="AQ2" s="22" t="s">
        <v>173</v>
      </c>
      <c r="AR2" s="22" t="s">
        <v>173</v>
      </c>
      <c r="AS2" s="22" t="s">
        <v>42</v>
      </c>
      <c r="AT2" s="22" t="s">
        <v>173</v>
      </c>
      <c r="AU2" s="22" t="s">
        <v>42</v>
      </c>
    </row>
    <row r="3" spans="1:47" ht="56.25">
      <c r="A3" s="8" t="s">
        <v>207</v>
      </c>
      <c r="B3" s="9" t="s">
        <v>135</v>
      </c>
      <c r="C3" s="9" t="str">
        <f t="shared" ref="C3:C66" si="0">LEFT(B3,FIND(" (",B3)-1)</f>
        <v>Wellcare Value</v>
      </c>
      <c r="D3" s="9"/>
      <c r="E3" s="9" t="str">
        <f t="shared" ref="E3:E66" si="1">RIGHT(B3,LEN(B3)-FIND(" (",B3))</f>
        <v>(HMO)</v>
      </c>
      <c r="F3" s="9" t="s">
        <v>126</v>
      </c>
      <c r="G3" s="10" t="s">
        <v>42</v>
      </c>
      <c r="H3" s="3" t="s">
        <v>155</v>
      </c>
      <c r="I3" s="23" t="s">
        <v>161</v>
      </c>
      <c r="J3" s="22" t="s">
        <v>377</v>
      </c>
      <c r="K3" s="3" t="str">
        <f t="shared" ref="K3:K66" si="2">IF(ISNUMBER(SEARCH("Dividend",$C3)),CONCATENATE(J3,", plus keep ", L3," and keep your monthly Social Security check"), J3)</f>
        <v>$30.00</v>
      </c>
      <c r="L3" s="22" t="s">
        <v>174</v>
      </c>
      <c r="M3" s="22" t="s">
        <v>190</v>
      </c>
      <c r="N3" s="3" t="str">
        <f>IF(ISNUMBER(SEARCH("$",$M3)),CONCATENATE(M3," Co-pay"),concatentate(M3," Coinsurance"))</f>
        <v>$20 Co-pay</v>
      </c>
      <c r="O3" s="22" t="s">
        <v>181</v>
      </c>
      <c r="P3" s="3" t="str">
        <f t="shared" ref="P3:P66" si="3">IF(ISNUMBER(SEARCH("$",$O3)),CONCATENATE(O3," Co-pay"),CONCATENATE(O3," Coinsurance"))</f>
        <v>$50 Co-pay</v>
      </c>
      <c r="Q3" s="24" t="s">
        <v>42</v>
      </c>
      <c r="R3" s="15" t="str">
        <f t="shared" ref="R3:R66" si="4">IF(X3="",CONCATENATE("No Deductible, ",S3,"/Day "," (Days",T3,"-",U3,")"," ",AB3),IF(AA3="",CONCATENATE("No Deductible, ",S3,"/Day ","(Days ",T3&amp;"-",U3,")"," ",V3,"/Day ","Days ","(",W3&amp;"-",X3,")"," ", AB3),IF(AA3&lt;&gt;"",CONCATENATE("No Deductible, ",S3,"/Day ","(Days ",T3&amp;"-",U3,")"," ",V3,"/Day ","Days ","(",W3&amp;"-",X3,")"," ",Y3,"/Day ","Days ","(",Z3&amp;"-",AA3,")"," ",AB3))))</f>
        <v>No Deductible, $350/Day (Days 1-5) $0/Day Days (6-90) $0/Day Days (91-130) $0 for 40 Additional Days</v>
      </c>
      <c r="S3" s="22" t="s">
        <v>196</v>
      </c>
      <c r="T3" s="26">
        <v>1</v>
      </c>
      <c r="U3" s="22" t="s">
        <v>297</v>
      </c>
      <c r="V3" s="22" t="s">
        <v>105</v>
      </c>
      <c r="W3" s="22" t="s">
        <v>298</v>
      </c>
      <c r="X3" s="22" t="s">
        <v>299</v>
      </c>
      <c r="Y3" s="25" t="s">
        <v>105</v>
      </c>
      <c r="Z3" s="27" t="s">
        <v>367</v>
      </c>
      <c r="AA3" s="27" t="s">
        <v>368</v>
      </c>
      <c r="AB3" s="22" t="s">
        <v>370</v>
      </c>
      <c r="AC3" s="14"/>
      <c r="AD3" s="15"/>
      <c r="AE3" s="15" t="str">
        <f t="shared" ref="AE3:AE66" si="5">CONCATENATE(AF3," / ",AG3)</f>
        <v>$250 / $250</v>
      </c>
      <c r="AF3" s="22" t="s">
        <v>176</v>
      </c>
      <c r="AG3" s="22" t="s">
        <v>176</v>
      </c>
      <c r="AH3" s="17"/>
      <c r="AI3" s="30">
        <v>0</v>
      </c>
      <c r="AJ3" s="20"/>
      <c r="AK3" s="22" t="s">
        <v>170</v>
      </c>
      <c r="AL3" s="31" t="s">
        <v>105</v>
      </c>
      <c r="AM3" s="15"/>
      <c r="AN3" s="22" t="s">
        <v>173</v>
      </c>
      <c r="AO3" s="22" t="s">
        <v>173</v>
      </c>
      <c r="AP3" s="22" t="s">
        <v>173</v>
      </c>
      <c r="AQ3" s="22" t="s">
        <v>42</v>
      </c>
      <c r="AR3" s="22" t="s">
        <v>173</v>
      </c>
      <c r="AS3" s="22" t="s">
        <v>42</v>
      </c>
      <c r="AT3" s="22" t="s">
        <v>173</v>
      </c>
      <c r="AU3" s="22" t="s">
        <v>42</v>
      </c>
    </row>
    <row r="4" spans="1:47" ht="78.75">
      <c r="A4" s="8" t="s">
        <v>208</v>
      </c>
      <c r="B4" s="9" t="s">
        <v>33</v>
      </c>
      <c r="C4" s="9" t="str">
        <f t="shared" si="0"/>
        <v>WellCare Access</v>
      </c>
      <c r="D4" s="9"/>
      <c r="E4" s="9" t="str">
        <f t="shared" si="1"/>
        <v>(HMO SNP)</v>
      </c>
      <c r="F4" s="9" t="s">
        <v>127</v>
      </c>
      <c r="G4" s="10" t="s">
        <v>173</v>
      </c>
      <c r="H4" s="3" t="s">
        <v>296</v>
      </c>
      <c r="I4" s="23" t="s">
        <v>161</v>
      </c>
      <c r="J4" s="22" t="s">
        <v>174</v>
      </c>
      <c r="K4" s="3" t="str">
        <f t="shared" si="2"/>
        <v>$0.00</v>
      </c>
      <c r="L4" s="22" t="s">
        <v>174</v>
      </c>
      <c r="M4" s="22" t="s">
        <v>105</v>
      </c>
      <c r="N4" s="3" t="str">
        <f>IF(ISNUMBER(SEARCH("$",$M4)),CONCATENATE(M4," Co-pay"),concatentate(M4," Coinsurance"))</f>
        <v>$0 Co-pay</v>
      </c>
      <c r="O4" s="22" t="s">
        <v>105</v>
      </c>
      <c r="P4" s="3" t="str">
        <f t="shared" si="3"/>
        <v>$0 Co-pay</v>
      </c>
      <c r="Q4" s="24" t="s">
        <v>42</v>
      </c>
      <c r="R4" s="15" t="str">
        <f t="shared" si="4"/>
        <v>No Deductible, $0/Day  (Days1-90) No Additional Days</v>
      </c>
      <c r="S4" s="22" t="s">
        <v>105</v>
      </c>
      <c r="T4" s="26">
        <v>1</v>
      </c>
      <c r="U4" s="22" t="s">
        <v>299</v>
      </c>
      <c r="V4" s="22" t="s">
        <v>300</v>
      </c>
      <c r="W4" s="22" t="s">
        <v>300</v>
      </c>
      <c r="X4" s="22"/>
      <c r="Y4" s="24" t="s">
        <v>300</v>
      </c>
      <c r="Z4" s="22"/>
      <c r="AA4" s="22"/>
      <c r="AB4" s="22" t="s">
        <v>376</v>
      </c>
      <c r="AC4" s="14"/>
      <c r="AD4" s="15"/>
      <c r="AE4" s="15" t="str">
        <f t="shared" si="5"/>
        <v>$0 / $0</v>
      </c>
      <c r="AF4" s="28" t="s">
        <v>105</v>
      </c>
      <c r="AG4" s="22" t="s">
        <v>105</v>
      </c>
      <c r="AH4" s="17"/>
      <c r="AI4" s="30">
        <v>0</v>
      </c>
      <c r="AJ4" s="20"/>
      <c r="AK4" s="22" t="s">
        <v>105</v>
      </c>
      <c r="AL4" s="32" t="s">
        <v>105</v>
      </c>
      <c r="AM4" s="15"/>
      <c r="AN4" s="22" t="s">
        <v>173</v>
      </c>
      <c r="AO4" s="22" t="s">
        <v>173</v>
      </c>
      <c r="AP4" s="22" t="s">
        <v>173</v>
      </c>
      <c r="AQ4" s="22" t="s">
        <v>173</v>
      </c>
      <c r="AR4" s="22" t="s">
        <v>42</v>
      </c>
      <c r="AS4" s="22" t="s">
        <v>42</v>
      </c>
      <c r="AT4" s="22" t="s">
        <v>173</v>
      </c>
      <c r="AU4" s="22" t="s">
        <v>173</v>
      </c>
    </row>
    <row r="5" spans="1:47" ht="33.75">
      <c r="A5" s="8" t="s">
        <v>209</v>
      </c>
      <c r="B5" s="9" t="s">
        <v>41</v>
      </c>
      <c r="C5" s="9" t="str">
        <f t="shared" si="0"/>
        <v>WellCare Rx</v>
      </c>
      <c r="D5" s="9"/>
      <c r="E5" s="9" t="str">
        <f t="shared" si="1"/>
        <v>(HMO)</v>
      </c>
      <c r="F5" s="9" t="s">
        <v>286</v>
      </c>
      <c r="G5" s="10" t="s">
        <v>42</v>
      </c>
      <c r="H5" s="3" t="s">
        <v>301</v>
      </c>
      <c r="I5" s="23" t="s">
        <v>161</v>
      </c>
      <c r="J5" s="22" t="s">
        <v>378</v>
      </c>
      <c r="K5" s="3" t="str">
        <f t="shared" si="2"/>
        <v>$20.90</v>
      </c>
      <c r="L5" s="22" t="s">
        <v>174</v>
      </c>
      <c r="M5" s="22" t="s">
        <v>172</v>
      </c>
      <c r="N5" s="3" t="str">
        <f>IF(ISNUMBER(SEARCH("$",$M5)),CONCATENATE(M5," Co-pay"),concatentate(M5," Coinsurance"))</f>
        <v>$5 Co-pay</v>
      </c>
      <c r="O5" s="22" t="s">
        <v>175</v>
      </c>
      <c r="P5" s="3" t="str">
        <f t="shared" si="3"/>
        <v>$35 Co-pay</v>
      </c>
      <c r="Q5" s="24" t="s">
        <v>42</v>
      </c>
      <c r="R5" s="15" t="str">
        <f t="shared" si="4"/>
        <v>No Deductible, $285/Day (Days 1-5) $0/Day Days (6-90) $0 Each Additional Day</v>
      </c>
      <c r="S5" s="22" t="s">
        <v>199</v>
      </c>
      <c r="T5" s="26">
        <v>1</v>
      </c>
      <c r="U5" s="22" t="s">
        <v>297</v>
      </c>
      <c r="V5" s="22" t="s">
        <v>105</v>
      </c>
      <c r="W5" s="22" t="s">
        <v>298</v>
      </c>
      <c r="X5" s="22" t="s">
        <v>299</v>
      </c>
      <c r="Y5" s="24" t="s">
        <v>300</v>
      </c>
      <c r="Z5" s="22"/>
      <c r="AA5" s="22"/>
      <c r="AB5" s="22" t="s">
        <v>107</v>
      </c>
      <c r="AC5" s="14"/>
      <c r="AD5" s="15"/>
      <c r="AE5" s="15" t="str">
        <f t="shared" si="5"/>
        <v>20% / $250</v>
      </c>
      <c r="AF5" s="22" t="s">
        <v>183</v>
      </c>
      <c r="AG5" s="22" t="s">
        <v>176</v>
      </c>
      <c r="AH5" s="17"/>
      <c r="AI5" s="30" t="s">
        <v>303</v>
      </c>
      <c r="AJ5" s="20"/>
      <c r="AK5" s="22" t="s">
        <v>105</v>
      </c>
      <c r="AL5" s="32" t="s">
        <v>105</v>
      </c>
      <c r="AM5" s="15"/>
      <c r="AN5" s="22" t="s">
        <v>173</v>
      </c>
      <c r="AO5" s="22" t="s">
        <v>173</v>
      </c>
      <c r="AP5" s="22" t="s">
        <v>173</v>
      </c>
      <c r="AQ5" s="22" t="s">
        <v>173</v>
      </c>
      <c r="AR5" s="22" t="s">
        <v>42</v>
      </c>
      <c r="AS5" s="22" t="s">
        <v>42</v>
      </c>
      <c r="AT5" s="22" t="s">
        <v>173</v>
      </c>
      <c r="AU5" s="22" t="s">
        <v>42</v>
      </c>
    </row>
    <row r="6" spans="1:47" ht="12.75">
      <c r="A6" s="8" t="s">
        <v>210</v>
      </c>
      <c r="B6" s="9" t="s">
        <v>136</v>
      </c>
      <c r="C6" s="9" t="str">
        <f t="shared" si="0"/>
        <v>Easy Choice Freedom Plan</v>
      </c>
      <c r="D6" s="9"/>
      <c r="E6" s="9" t="str">
        <f t="shared" si="1"/>
        <v>(HMO SNP)</v>
      </c>
      <c r="F6" s="9" t="s">
        <v>113</v>
      </c>
      <c r="G6" s="10" t="s">
        <v>173</v>
      </c>
      <c r="H6" s="3" t="s">
        <v>146</v>
      </c>
      <c r="I6" s="23" t="s">
        <v>159</v>
      </c>
      <c r="J6" s="22" t="s">
        <v>174</v>
      </c>
      <c r="K6" s="3" t="str">
        <f t="shared" si="2"/>
        <v>$0.00</v>
      </c>
      <c r="L6" s="22" t="s">
        <v>174</v>
      </c>
      <c r="M6" s="22" t="s">
        <v>105</v>
      </c>
      <c r="N6" s="3" t="str">
        <f>IF(ISNUMBER(SEARCH("$",$M6)),CONCATENATE(M6," Co-pay"),concatentate(M6," Coinsurance"))</f>
        <v>$0 Co-pay</v>
      </c>
      <c r="O6" s="22" t="s">
        <v>105</v>
      </c>
      <c r="P6" s="3" t="str">
        <f t="shared" si="3"/>
        <v>$0 Co-pay</v>
      </c>
      <c r="Q6" s="24" t="s">
        <v>42</v>
      </c>
      <c r="R6" s="15" t="str">
        <f t="shared" si="4"/>
        <v>No Deductible, $0/Day  (Days1-90) No Additional Days</v>
      </c>
      <c r="S6" s="22" t="s">
        <v>105</v>
      </c>
      <c r="T6" s="26">
        <v>1</v>
      </c>
      <c r="U6" s="22" t="s">
        <v>299</v>
      </c>
      <c r="V6" s="22" t="s">
        <v>300</v>
      </c>
      <c r="W6" s="22" t="s">
        <v>300</v>
      </c>
      <c r="X6" s="22" t="s">
        <v>300</v>
      </c>
      <c r="Y6" s="24" t="s">
        <v>300</v>
      </c>
      <c r="Z6" s="22"/>
      <c r="AA6" s="22"/>
      <c r="AB6" s="22" t="s">
        <v>376</v>
      </c>
      <c r="AC6" s="14"/>
      <c r="AD6" s="15"/>
      <c r="AE6" s="15" t="str">
        <f t="shared" si="5"/>
        <v>$0 / $0</v>
      </c>
      <c r="AF6" s="22" t="s">
        <v>105</v>
      </c>
      <c r="AG6" s="22" t="s">
        <v>105</v>
      </c>
      <c r="AH6" s="17"/>
      <c r="AI6" s="30">
        <v>0</v>
      </c>
      <c r="AJ6" s="20"/>
      <c r="AK6" s="22" t="s">
        <v>105</v>
      </c>
      <c r="AL6" s="32" t="s">
        <v>105</v>
      </c>
      <c r="AM6" s="15"/>
      <c r="AN6" s="22" t="s">
        <v>173</v>
      </c>
      <c r="AO6" s="22" t="s">
        <v>173</v>
      </c>
      <c r="AP6" s="22" t="s">
        <v>173</v>
      </c>
      <c r="AQ6" s="22" t="s">
        <v>173</v>
      </c>
      <c r="AR6" s="22" t="s">
        <v>173</v>
      </c>
      <c r="AS6" s="22" t="s">
        <v>42</v>
      </c>
      <c r="AT6" s="22" t="s">
        <v>173</v>
      </c>
      <c r="AU6" s="22" t="s">
        <v>42</v>
      </c>
    </row>
    <row r="7" spans="1:47" ht="22.5">
      <c r="A7" s="8" t="s">
        <v>211</v>
      </c>
      <c r="B7" s="9" t="s">
        <v>137</v>
      </c>
      <c r="C7" s="9" t="str">
        <f t="shared" si="0"/>
        <v>Easy Choice Plus Plan</v>
      </c>
      <c r="D7" s="9"/>
      <c r="E7" s="9" t="str">
        <f t="shared" si="1"/>
        <v>(HMO)</v>
      </c>
      <c r="F7" s="9" t="s">
        <v>114</v>
      </c>
      <c r="G7" s="10" t="s">
        <v>42</v>
      </c>
      <c r="H7" s="3" t="s">
        <v>304</v>
      </c>
      <c r="I7" s="23" t="s">
        <v>159</v>
      </c>
      <c r="J7" s="22" t="s">
        <v>379</v>
      </c>
      <c r="K7" s="3" t="str">
        <f t="shared" si="2"/>
        <v>$12.00</v>
      </c>
      <c r="L7" s="22" t="s">
        <v>174</v>
      </c>
      <c r="M7" s="22" t="s">
        <v>105</v>
      </c>
      <c r="N7" s="3" t="str">
        <f>IF(ISNUMBER(SEARCH("$",$M7)),CONCATENATE(M7," Co-pay"),concatentate(M7," Coinsurance"))</f>
        <v>$0 Co-pay</v>
      </c>
      <c r="O7" s="22" t="s">
        <v>183</v>
      </c>
      <c r="P7" s="3" t="str">
        <f t="shared" si="3"/>
        <v>20% Coinsurance</v>
      </c>
      <c r="Q7" s="24" t="s">
        <v>42</v>
      </c>
      <c r="R7" s="15" t="str">
        <f t="shared" si="4"/>
        <v>No Deductible, $500/Day (Days 1-3) $0/Day Days (4-90) $0 Each Additional Day</v>
      </c>
      <c r="S7" s="22" t="s">
        <v>200</v>
      </c>
      <c r="T7" s="26">
        <v>1</v>
      </c>
      <c r="U7" s="22" t="s">
        <v>305</v>
      </c>
      <c r="V7" s="22" t="s">
        <v>105</v>
      </c>
      <c r="W7" s="22" t="s">
        <v>306</v>
      </c>
      <c r="X7" s="22" t="s">
        <v>299</v>
      </c>
      <c r="Y7" s="24" t="s">
        <v>300</v>
      </c>
      <c r="Z7" s="22"/>
      <c r="AA7" s="22"/>
      <c r="AB7" s="22" t="s">
        <v>107</v>
      </c>
      <c r="AC7" s="14"/>
      <c r="AD7" s="15"/>
      <c r="AE7" s="15" t="str">
        <f t="shared" si="5"/>
        <v>20% / 20%</v>
      </c>
      <c r="AF7" s="22" t="s">
        <v>183</v>
      </c>
      <c r="AG7" s="22" t="s">
        <v>183</v>
      </c>
      <c r="AH7" s="17"/>
      <c r="AI7" s="30" t="s">
        <v>307</v>
      </c>
      <c r="AJ7" s="20"/>
      <c r="AK7" s="22" t="s">
        <v>105</v>
      </c>
      <c r="AL7" s="32" t="s">
        <v>105</v>
      </c>
      <c r="AM7" s="15"/>
      <c r="AN7" s="22" t="s">
        <v>173</v>
      </c>
      <c r="AO7" s="22" t="s">
        <v>173</v>
      </c>
      <c r="AP7" s="22" t="s">
        <v>173</v>
      </c>
      <c r="AQ7" s="22" t="s">
        <v>173</v>
      </c>
      <c r="AR7" s="22" t="s">
        <v>173</v>
      </c>
      <c r="AS7" s="22" t="s">
        <v>42</v>
      </c>
      <c r="AT7" s="22" t="s">
        <v>173</v>
      </c>
      <c r="AU7" s="22" t="s">
        <v>42</v>
      </c>
    </row>
    <row r="8" spans="1:47" ht="22.5">
      <c r="A8" s="8" t="s">
        <v>212</v>
      </c>
      <c r="B8" s="9" t="s">
        <v>138</v>
      </c>
      <c r="C8" s="9" t="str">
        <f t="shared" si="0"/>
        <v>Easy Choice Best Plan</v>
      </c>
      <c r="D8" s="9"/>
      <c r="E8" s="9" t="str">
        <f t="shared" si="1"/>
        <v>(HMO)</v>
      </c>
      <c r="F8" s="9" t="s">
        <v>115</v>
      </c>
      <c r="G8" s="10" t="s">
        <v>42</v>
      </c>
      <c r="H8" s="3" t="s">
        <v>147</v>
      </c>
      <c r="I8" s="23" t="s">
        <v>159</v>
      </c>
      <c r="J8" s="22" t="s">
        <v>174</v>
      </c>
      <c r="K8" s="3" t="str">
        <f t="shared" si="2"/>
        <v>$0.00</v>
      </c>
      <c r="L8" s="22" t="s">
        <v>174</v>
      </c>
      <c r="M8" s="22" t="s">
        <v>105</v>
      </c>
      <c r="N8" s="3" t="str">
        <f>IF(ISNUMBER(SEARCH("$",$M8)),CONCATENATE(M8," Co-pay"),concatentate(M8," Coinsurance"))</f>
        <v>$0 Co-pay</v>
      </c>
      <c r="O8" s="22" t="s">
        <v>201</v>
      </c>
      <c r="P8" s="3" t="str">
        <f t="shared" si="3"/>
        <v>$12 Co-pay</v>
      </c>
      <c r="Q8" s="24" t="s">
        <v>42</v>
      </c>
      <c r="R8" s="15" t="str">
        <f t="shared" si="4"/>
        <v>No Deductible, $125/Day (Days 1-5) $0/Day Days (6-90) $0 Each Additional Day</v>
      </c>
      <c r="S8" s="22" t="s">
        <v>189</v>
      </c>
      <c r="T8" s="26">
        <v>1</v>
      </c>
      <c r="U8" s="22" t="s">
        <v>297</v>
      </c>
      <c r="V8" s="22" t="s">
        <v>105</v>
      </c>
      <c r="W8" s="22" t="s">
        <v>298</v>
      </c>
      <c r="X8" s="22" t="s">
        <v>299</v>
      </c>
      <c r="Y8" s="24" t="s">
        <v>300</v>
      </c>
      <c r="Z8" s="22"/>
      <c r="AA8" s="22"/>
      <c r="AB8" s="22" t="s">
        <v>107</v>
      </c>
      <c r="AC8" s="14"/>
      <c r="AD8" s="15"/>
      <c r="AE8" s="15" t="str">
        <f t="shared" si="5"/>
        <v>$50 / $0</v>
      </c>
      <c r="AF8" s="22" t="s">
        <v>181</v>
      </c>
      <c r="AG8" s="22" t="s">
        <v>105</v>
      </c>
      <c r="AH8" s="17"/>
      <c r="AI8" s="30">
        <v>0</v>
      </c>
      <c r="AJ8" s="20"/>
      <c r="AK8" s="22" t="s">
        <v>105</v>
      </c>
      <c r="AL8" s="32" t="s">
        <v>105</v>
      </c>
      <c r="AM8" s="15"/>
      <c r="AN8" s="22" t="s">
        <v>173</v>
      </c>
      <c r="AO8" s="22" t="s">
        <v>173</v>
      </c>
      <c r="AP8" s="22" t="s">
        <v>173</v>
      </c>
      <c r="AQ8" s="22" t="s">
        <v>173</v>
      </c>
      <c r="AR8" s="22" t="s">
        <v>173</v>
      </c>
      <c r="AS8" s="22" t="s">
        <v>42</v>
      </c>
      <c r="AT8" s="22" t="s">
        <v>42</v>
      </c>
      <c r="AU8" s="22" t="s">
        <v>42</v>
      </c>
    </row>
    <row r="9" spans="1:47">
      <c r="A9" s="8" t="s">
        <v>213</v>
      </c>
      <c r="B9" s="9" t="s">
        <v>139</v>
      </c>
      <c r="C9" s="9" t="str">
        <f t="shared" si="0"/>
        <v>Easy Choice Value Plan</v>
      </c>
      <c r="D9" s="9"/>
      <c r="E9" s="9" t="str">
        <f t="shared" si="1"/>
        <v>(HMO)</v>
      </c>
      <c r="F9" s="9" t="s">
        <v>116</v>
      </c>
      <c r="G9" s="10" t="s">
        <v>42</v>
      </c>
      <c r="H9" s="3" t="s">
        <v>148</v>
      </c>
      <c r="I9" s="23" t="s">
        <v>159</v>
      </c>
      <c r="J9" s="22" t="s">
        <v>174</v>
      </c>
      <c r="K9" s="3" t="str">
        <f t="shared" si="2"/>
        <v>$0.00</v>
      </c>
      <c r="L9" s="22" t="s">
        <v>174</v>
      </c>
      <c r="M9" s="22" t="s">
        <v>105</v>
      </c>
      <c r="N9" s="3" t="str">
        <f>IF(ISNUMBER(SEARCH("$",$M9)),CONCATENATE(M9," Co-pay"),concatentate(M9," Coinsurance"))</f>
        <v>$0 Co-pay</v>
      </c>
      <c r="O9" s="22" t="s">
        <v>180</v>
      </c>
      <c r="P9" s="3" t="str">
        <f t="shared" si="3"/>
        <v>$15 Co-pay</v>
      </c>
      <c r="Q9" s="25" t="s">
        <v>42</v>
      </c>
      <c r="R9" s="15" t="str">
        <f t="shared" si="4"/>
        <v>No Deductible, $350/Day (Days 1-4) $0/Day Days (5-90) No Additional Days</v>
      </c>
      <c r="S9" s="22" t="s">
        <v>196</v>
      </c>
      <c r="T9" s="26">
        <v>1</v>
      </c>
      <c r="U9" s="22" t="s">
        <v>306</v>
      </c>
      <c r="V9" s="22" t="s">
        <v>105</v>
      </c>
      <c r="W9" s="22" t="s">
        <v>297</v>
      </c>
      <c r="X9" s="22" t="s">
        <v>299</v>
      </c>
      <c r="Y9" s="25" t="s">
        <v>300</v>
      </c>
      <c r="Z9" s="22"/>
      <c r="AA9" s="22"/>
      <c r="AB9" s="22" t="s">
        <v>376</v>
      </c>
      <c r="AC9" s="14"/>
      <c r="AD9" s="15"/>
      <c r="AE9" s="15" t="str">
        <f t="shared" si="5"/>
        <v>$250 / $75</v>
      </c>
      <c r="AF9" s="22" t="s">
        <v>176</v>
      </c>
      <c r="AG9" s="22" t="s">
        <v>187</v>
      </c>
      <c r="AH9" s="17"/>
      <c r="AI9" s="30">
        <v>0</v>
      </c>
      <c r="AJ9" s="20"/>
      <c r="AK9" s="22" t="s">
        <v>172</v>
      </c>
      <c r="AL9" s="32" t="s">
        <v>105</v>
      </c>
      <c r="AM9" s="15"/>
      <c r="AN9" s="22" t="s">
        <v>173</v>
      </c>
      <c r="AO9" s="22" t="s">
        <v>173</v>
      </c>
      <c r="AP9" s="22" t="s">
        <v>173</v>
      </c>
      <c r="AQ9" s="22" t="s">
        <v>173</v>
      </c>
      <c r="AR9" s="22" t="s">
        <v>42</v>
      </c>
      <c r="AS9" s="22" t="s">
        <v>42</v>
      </c>
      <c r="AT9" s="22" t="s">
        <v>173</v>
      </c>
      <c r="AU9" s="22" t="s">
        <v>42</v>
      </c>
    </row>
    <row r="10" spans="1:47">
      <c r="A10" s="8" t="s">
        <v>214</v>
      </c>
      <c r="B10" s="9" t="s">
        <v>138</v>
      </c>
      <c r="C10" s="9" t="str">
        <f t="shared" si="0"/>
        <v>Easy Choice Best Plan</v>
      </c>
      <c r="D10" s="9"/>
      <c r="E10" s="9" t="str">
        <f t="shared" si="1"/>
        <v>(HMO)</v>
      </c>
      <c r="F10" s="9" t="s">
        <v>117</v>
      </c>
      <c r="G10" s="10" t="s">
        <v>42</v>
      </c>
      <c r="H10" s="3" t="s">
        <v>149</v>
      </c>
      <c r="I10" s="23" t="s">
        <v>159</v>
      </c>
      <c r="J10" s="22" t="s">
        <v>174</v>
      </c>
      <c r="K10" s="3" t="str">
        <f t="shared" si="2"/>
        <v>$0.00</v>
      </c>
      <c r="L10" s="22" t="s">
        <v>174</v>
      </c>
      <c r="M10" s="22" t="s">
        <v>105</v>
      </c>
      <c r="N10" s="3" t="str">
        <f>IF(ISNUMBER(SEARCH("$",$M10)),CONCATENATE(M10," Co-pay"),concatentate(M10," Coinsurance"))</f>
        <v>$0 Co-pay</v>
      </c>
      <c r="O10" s="22" t="s">
        <v>201</v>
      </c>
      <c r="P10" s="3" t="str">
        <f t="shared" si="3"/>
        <v>$12 Co-pay</v>
      </c>
      <c r="Q10" s="25" t="s">
        <v>42</v>
      </c>
      <c r="R10" s="15" t="str">
        <f t="shared" si="4"/>
        <v>No Deductible, $225/Day (Days 1-5) $0/Day Days (6-90) No Additional Days</v>
      </c>
      <c r="S10" s="22" t="s">
        <v>192</v>
      </c>
      <c r="T10" s="26">
        <v>1</v>
      </c>
      <c r="U10" s="22" t="s">
        <v>297</v>
      </c>
      <c r="V10" s="22" t="s">
        <v>105</v>
      </c>
      <c r="W10" s="22" t="s">
        <v>298</v>
      </c>
      <c r="X10" s="22" t="s">
        <v>299</v>
      </c>
      <c r="Y10" s="25" t="s">
        <v>300</v>
      </c>
      <c r="Z10" s="22"/>
      <c r="AA10" s="22"/>
      <c r="AB10" s="22" t="s">
        <v>376</v>
      </c>
      <c r="AC10" s="14"/>
      <c r="AD10" s="15"/>
      <c r="AE10" s="15" t="str">
        <f t="shared" si="5"/>
        <v>$200 / $25</v>
      </c>
      <c r="AF10" s="22" t="s">
        <v>184</v>
      </c>
      <c r="AG10" s="22" t="s">
        <v>186</v>
      </c>
      <c r="AH10" s="17"/>
      <c r="AI10" s="30">
        <v>0</v>
      </c>
      <c r="AJ10" s="20"/>
      <c r="AK10" s="22" t="s">
        <v>168</v>
      </c>
      <c r="AL10" s="32" t="s">
        <v>105</v>
      </c>
      <c r="AM10" s="15"/>
      <c r="AN10" s="22" t="s">
        <v>173</v>
      </c>
      <c r="AO10" s="22" t="s">
        <v>173</v>
      </c>
      <c r="AP10" s="22" t="s">
        <v>173</v>
      </c>
      <c r="AQ10" s="22" t="s">
        <v>173</v>
      </c>
      <c r="AR10" s="22" t="s">
        <v>42</v>
      </c>
      <c r="AS10" s="22" t="s">
        <v>42</v>
      </c>
      <c r="AT10" s="22" t="s">
        <v>173</v>
      </c>
      <c r="AU10" s="22" t="s">
        <v>42</v>
      </c>
    </row>
    <row r="11" spans="1:47" ht="22.5">
      <c r="A11" s="8" t="s">
        <v>215</v>
      </c>
      <c r="B11" s="9" t="s">
        <v>138</v>
      </c>
      <c r="C11" s="9" t="str">
        <f t="shared" si="0"/>
        <v>Easy Choice Best Plan</v>
      </c>
      <c r="D11" s="9"/>
      <c r="E11" s="9" t="str">
        <f t="shared" si="1"/>
        <v>(HMO)</v>
      </c>
      <c r="F11" s="9" t="s">
        <v>118</v>
      </c>
      <c r="G11" s="10" t="s">
        <v>42</v>
      </c>
      <c r="H11" s="3" t="s">
        <v>150</v>
      </c>
      <c r="I11" s="23" t="s">
        <v>159</v>
      </c>
      <c r="J11" s="22" t="s">
        <v>174</v>
      </c>
      <c r="K11" s="3" t="str">
        <f t="shared" si="2"/>
        <v>$0.00</v>
      </c>
      <c r="L11" s="22" t="s">
        <v>174</v>
      </c>
      <c r="M11" s="22" t="s">
        <v>172</v>
      </c>
      <c r="N11" s="3" t="str">
        <f>IF(ISNUMBER(SEARCH("$",$M11)),CONCATENATE(M11," Co-pay"),concatentate(M11," Coinsurance"))</f>
        <v>$5 Co-pay</v>
      </c>
      <c r="O11" s="22" t="s">
        <v>186</v>
      </c>
      <c r="P11" s="3" t="str">
        <f t="shared" si="3"/>
        <v>$25 Co-pay</v>
      </c>
      <c r="Q11" s="25" t="s">
        <v>42</v>
      </c>
      <c r="R11" s="15" t="str">
        <f t="shared" si="4"/>
        <v>No Deductible, $350/Day (Days 1-3) $0/Day Days (4-90) $0 Each Additional Day</v>
      </c>
      <c r="S11" s="22" t="s">
        <v>196</v>
      </c>
      <c r="T11" s="26">
        <v>1</v>
      </c>
      <c r="U11" s="22" t="s">
        <v>305</v>
      </c>
      <c r="V11" s="22" t="s">
        <v>105</v>
      </c>
      <c r="W11" s="22" t="s">
        <v>306</v>
      </c>
      <c r="X11" s="22" t="s">
        <v>299</v>
      </c>
      <c r="Y11" s="25" t="s">
        <v>300</v>
      </c>
      <c r="Z11" s="22"/>
      <c r="AA11" s="22"/>
      <c r="AB11" s="22" t="s">
        <v>107</v>
      </c>
      <c r="AC11" s="14"/>
      <c r="AD11" s="15"/>
      <c r="AE11" s="15" t="str">
        <f t="shared" si="5"/>
        <v>$300 / $30</v>
      </c>
      <c r="AF11" s="22" t="s">
        <v>182</v>
      </c>
      <c r="AG11" s="22" t="s">
        <v>177</v>
      </c>
      <c r="AH11" s="17"/>
      <c r="AI11" s="30">
        <v>0</v>
      </c>
      <c r="AJ11" s="20"/>
      <c r="AK11" s="22" t="s">
        <v>170</v>
      </c>
      <c r="AL11" s="32" t="s">
        <v>105</v>
      </c>
      <c r="AM11" s="15"/>
      <c r="AN11" s="22" t="s">
        <v>173</v>
      </c>
      <c r="AO11" s="22" t="s">
        <v>173</v>
      </c>
      <c r="AP11" s="22" t="s">
        <v>173</v>
      </c>
      <c r="AQ11" s="22" t="s">
        <v>173</v>
      </c>
      <c r="AR11" s="22" t="s">
        <v>42</v>
      </c>
      <c r="AS11" s="22" t="s">
        <v>42</v>
      </c>
      <c r="AT11" s="22" t="s">
        <v>42</v>
      </c>
      <c r="AU11" s="22" t="s">
        <v>42</v>
      </c>
    </row>
    <row r="12" spans="1:47" ht="22.5">
      <c r="A12" s="8" t="s">
        <v>216</v>
      </c>
      <c r="B12" s="9" t="s">
        <v>138</v>
      </c>
      <c r="C12" s="9" t="str">
        <f t="shared" si="0"/>
        <v>Easy Choice Best Plan</v>
      </c>
      <c r="D12" s="9"/>
      <c r="E12" s="9" t="str">
        <f t="shared" si="1"/>
        <v>(HMO)</v>
      </c>
      <c r="F12" s="9" t="s">
        <v>119</v>
      </c>
      <c r="G12" s="10" t="s">
        <v>42</v>
      </c>
      <c r="H12" s="3" t="s">
        <v>151</v>
      </c>
      <c r="I12" s="23" t="s">
        <v>159</v>
      </c>
      <c r="J12" s="22" t="s">
        <v>174</v>
      </c>
      <c r="K12" s="3" t="str">
        <f t="shared" si="2"/>
        <v>$0.00</v>
      </c>
      <c r="L12" s="22" t="s">
        <v>174</v>
      </c>
      <c r="M12" s="22" t="s">
        <v>105</v>
      </c>
      <c r="N12" s="3" t="str">
        <f>IF(ISNUMBER(SEARCH("$",$M12)),CONCATENATE(M12," Co-pay"),concatentate(M12," Coinsurance"))</f>
        <v>$0 Co-pay</v>
      </c>
      <c r="O12" s="22" t="s">
        <v>180</v>
      </c>
      <c r="P12" s="3" t="str">
        <f t="shared" si="3"/>
        <v>$15 Co-pay</v>
      </c>
      <c r="Q12" s="25" t="s">
        <v>42</v>
      </c>
      <c r="R12" s="15" t="str">
        <f t="shared" si="4"/>
        <v>No Deductible, $300/Day (Days 1-5) $0/Day Days (6-90) $0/Day Days (91-130) $0 for 40 Additional Days</v>
      </c>
      <c r="S12" s="22" t="s">
        <v>182</v>
      </c>
      <c r="T12" s="26">
        <v>1</v>
      </c>
      <c r="U12" s="22" t="s">
        <v>297</v>
      </c>
      <c r="V12" s="22" t="s">
        <v>105</v>
      </c>
      <c r="W12" s="22" t="s">
        <v>298</v>
      </c>
      <c r="X12" s="22" t="s">
        <v>299</v>
      </c>
      <c r="Y12" s="25" t="s">
        <v>105</v>
      </c>
      <c r="Z12" s="27" t="s">
        <v>367</v>
      </c>
      <c r="AA12" s="27" t="s">
        <v>368</v>
      </c>
      <c r="AB12" s="22" t="s">
        <v>370</v>
      </c>
      <c r="AC12" s="14"/>
      <c r="AD12" s="15"/>
      <c r="AE12" s="15" t="str">
        <f t="shared" si="5"/>
        <v>$175 / $50</v>
      </c>
      <c r="AF12" s="22" t="s">
        <v>179</v>
      </c>
      <c r="AG12" s="22" t="s">
        <v>181</v>
      </c>
      <c r="AH12" s="17"/>
      <c r="AI12" s="30">
        <v>0</v>
      </c>
      <c r="AJ12" s="20"/>
      <c r="AK12" s="22" t="s">
        <v>105</v>
      </c>
      <c r="AL12" s="32" t="s">
        <v>105</v>
      </c>
      <c r="AM12" s="15"/>
      <c r="AN12" s="22" t="s">
        <v>173</v>
      </c>
      <c r="AO12" s="22" t="s">
        <v>173</v>
      </c>
      <c r="AP12" s="22" t="s">
        <v>173</v>
      </c>
      <c r="AQ12" s="22" t="s">
        <v>173</v>
      </c>
      <c r="AR12" s="22" t="s">
        <v>42</v>
      </c>
      <c r="AS12" s="22" t="s">
        <v>42</v>
      </c>
      <c r="AT12" s="22" t="s">
        <v>42</v>
      </c>
      <c r="AU12" s="22" t="s">
        <v>42</v>
      </c>
    </row>
    <row r="13" spans="1:47" ht="22.5">
      <c r="A13" s="8" t="s">
        <v>217</v>
      </c>
      <c r="B13" s="9" t="s">
        <v>138</v>
      </c>
      <c r="C13" s="9" t="str">
        <f t="shared" si="0"/>
        <v>Easy Choice Best Plan</v>
      </c>
      <c r="D13" s="9"/>
      <c r="E13" s="9" t="str">
        <f t="shared" si="1"/>
        <v>(HMO)</v>
      </c>
      <c r="F13" s="9" t="s">
        <v>120</v>
      </c>
      <c r="G13" s="10" t="s">
        <v>42</v>
      </c>
      <c r="H13" s="3" t="s">
        <v>152</v>
      </c>
      <c r="I13" s="23" t="s">
        <v>159</v>
      </c>
      <c r="J13" s="22" t="s">
        <v>174</v>
      </c>
      <c r="K13" s="3" t="str">
        <f t="shared" si="2"/>
        <v>$0.00</v>
      </c>
      <c r="L13" s="22" t="s">
        <v>174</v>
      </c>
      <c r="M13" s="22" t="s">
        <v>105</v>
      </c>
      <c r="N13" s="3" t="str">
        <f>IF(ISNUMBER(SEARCH("$",$M13)),CONCATENATE(M13," Co-pay"),concatentate(M13," Coinsurance"))</f>
        <v>$0 Co-pay</v>
      </c>
      <c r="O13" s="22" t="s">
        <v>180</v>
      </c>
      <c r="P13" s="3" t="str">
        <f t="shared" si="3"/>
        <v>$15 Co-pay</v>
      </c>
      <c r="Q13" s="25" t="s">
        <v>42</v>
      </c>
      <c r="R13" s="15" t="str">
        <f t="shared" si="4"/>
        <v>No Deductible, $550/Day (Days 1-3) $0/Day Days (4-90) $0/Day Days (91-130) $0 for 40 Additional Days</v>
      </c>
      <c r="S13" s="22" t="s">
        <v>308</v>
      </c>
      <c r="T13" s="26">
        <v>1</v>
      </c>
      <c r="U13" s="22" t="s">
        <v>305</v>
      </c>
      <c r="V13" s="22" t="s">
        <v>105</v>
      </c>
      <c r="W13" s="22" t="s">
        <v>306</v>
      </c>
      <c r="X13" s="22" t="s">
        <v>299</v>
      </c>
      <c r="Y13" s="25" t="s">
        <v>105</v>
      </c>
      <c r="Z13" s="27" t="s">
        <v>367</v>
      </c>
      <c r="AA13" s="27" t="s">
        <v>368</v>
      </c>
      <c r="AB13" s="22" t="s">
        <v>370</v>
      </c>
      <c r="AC13" s="14"/>
      <c r="AD13" s="15"/>
      <c r="AE13" s="15" t="str">
        <f t="shared" si="5"/>
        <v>$175 / $50</v>
      </c>
      <c r="AF13" s="22" t="s">
        <v>179</v>
      </c>
      <c r="AG13" s="22" t="s">
        <v>181</v>
      </c>
      <c r="AH13" s="17"/>
      <c r="AI13" s="30">
        <v>0</v>
      </c>
      <c r="AJ13" s="20"/>
      <c r="AK13" s="22" t="s">
        <v>309</v>
      </c>
      <c r="AL13" s="32" t="s">
        <v>105</v>
      </c>
      <c r="AM13" s="15"/>
      <c r="AN13" s="22" t="s">
        <v>173</v>
      </c>
      <c r="AO13" s="22" t="s">
        <v>173</v>
      </c>
      <c r="AP13" s="22" t="s">
        <v>173</v>
      </c>
      <c r="AQ13" s="22" t="s">
        <v>173</v>
      </c>
      <c r="AR13" s="22" t="s">
        <v>173</v>
      </c>
      <c r="AS13" s="22" t="s">
        <v>42</v>
      </c>
      <c r="AT13" s="22" t="s">
        <v>42</v>
      </c>
      <c r="AU13" s="22" t="s">
        <v>42</v>
      </c>
    </row>
    <row r="14" spans="1:47" ht="22.5">
      <c r="A14" s="8" t="s">
        <v>218</v>
      </c>
      <c r="B14" s="9" t="s">
        <v>137</v>
      </c>
      <c r="C14" s="9" t="str">
        <f t="shared" si="0"/>
        <v>Easy Choice Plus Plan</v>
      </c>
      <c r="D14" s="9"/>
      <c r="E14" s="9" t="str">
        <f t="shared" si="1"/>
        <v>(HMO)</v>
      </c>
      <c r="F14" s="9" t="s">
        <v>121</v>
      </c>
      <c r="G14" s="10" t="s">
        <v>42</v>
      </c>
      <c r="H14" s="3" t="s">
        <v>146</v>
      </c>
      <c r="I14" s="23" t="s">
        <v>159</v>
      </c>
      <c r="J14" s="22" t="s">
        <v>379</v>
      </c>
      <c r="K14" s="3" t="str">
        <f t="shared" si="2"/>
        <v>$12.00</v>
      </c>
      <c r="L14" s="22" t="s">
        <v>174</v>
      </c>
      <c r="M14" s="22" t="s">
        <v>105</v>
      </c>
      <c r="N14" s="3" t="str">
        <f>IF(ISNUMBER(SEARCH("$",$M14)),CONCATENATE(M14," Co-pay"),concatentate(M14," Coinsurance"))</f>
        <v>$0 Co-pay</v>
      </c>
      <c r="O14" s="22" t="s">
        <v>105</v>
      </c>
      <c r="P14" s="3" t="str">
        <f t="shared" si="3"/>
        <v>$0 Co-pay</v>
      </c>
      <c r="Q14" s="25" t="s">
        <v>42</v>
      </c>
      <c r="R14" s="15" t="str">
        <f t="shared" si="4"/>
        <v>No Deductible, $300/Day (Days 1-3) $0/Day Days (4-90) $0 Each Additional Day</v>
      </c>
      <c r="S14" s="22" t="s">
        <v>182</v>
      </c>
      <c r="T14" s="26">
        <v>1</v>
      </c>
      <c r="U14" s="22" t="s">
        <v>305</v>
      </c>
      <c r="V14" s="22" t="s">
        <v>105</v>
      </c>
      <c r="W14" s="22" t="s">
        <v>306</v>
      </c>
      <c r="X14" s="22" t="s">
        <v>299</v>
      </c>
      <c r="Y14" s="25" t="s">
        <v>300</v>
      </c>
      <c r="Z14" s="22"/>
      <c r="AA14" s="22"/>
      <c r="AB14" s="22" t="s">
        <v>107</v>
      </c>
      <c r="AC14" s="14"/>
      <c r="AD14" s="15"/>
      <c r="AE14" s="15" t="str">
        <f t="shared" si="5"/>
        <v>20% / $0</v>
      </c>
      <c r="AF14" s="22" t="s">
        <v>183</v>
      </c>
      <c r="AG14" s="22" t="s">
        <v>105</v>
      </c>
      <c r="AH14" s="17"/>
      <c r="AI14" s="30" t="s">
        <v>307</v>
      </c>
      <c r="AJ14" s="20"/>
      <c r="AK14" s="22" t="s">
        <v>105</v>
      </c>
      <c r="AL14" s="32" t="s">
        <v>105</v>
      </c>
      <c r="AM14" s="15"/>
      <c r="AN14" s="22" t="s">
        <v>173</v>
      </c>
      <c r="AO14" s="22" t="s">
        <v>173</v>
      </c>
      <c r="AP14" s="22" t="s">
        <v>173</v>
      </c>
      <c r="AQ14" s="22" t="s">
        <v>173</v>
      </c>
      <c r="AR14" s="22" t="s">
        <v>173</v>
      </c>
      <c r="AS14" s="22" t="s">
        <v>42</v>
      </c>
      <c r="AT14" s="22" t="s">
        <v>173</v>
      </c>
      <c r="AU14" s="22" t="s">
        <v>42</v>
      </c>
    </row>
    <row r="15" spans="1:47">
      <c r="A15" s="8" t="s">
        <v>219</v>
      </c>
      <c r="B15" s="9" t="s">
        <v>140</v>
      </c>
      <c r="C15" s="9" t="str">
        <f t="shared" si="0"/>
        <v>Easy Choice Access Plan</v>
      </c>
      <c r="D15" s="9"/>
      <c r="E15" s="9" t="str">
        <f t="shared" si="1"/>
        <v>(HMO SNP)</v>
      </c>
      <c r="F15" s="9" t="s">
        <v>122</v>
      </c>
      <c r="G15" s="10" t="s">
        <v>173</v>
      </c>
      <c r="H15" s="3" t="s">
        <v>148</v>
      </c>
      <c r="I15" s="23" t="s">
        <v>159</v>
      </c>
      <c r="J15" s="22" t="s">
        <v>174</v>
      </c>
      <c r="K15" s="3" t="str">
        <f t="shared" si="2"/>
        <v>$0.00</v>
      </c>
      <c r="L15" s="22" t="s">
        <v>174</v>
      </c>
      <c r="M15" s="22" t="s">
        <v>105</v>
      </c>
      <c r="N15" s="3" t="str">
        <f>IF(ISNUMBER(SEARCH("$",$M15)),CONCATENATE(M15," Co-pay"),concatentate(M15," Coinsurance"))</f>
        <v>$0 Co-pay</v>
      </c>
      <c r="O15" s="22" t="s">
        <v>105</v>
      </c>
      <c r="P15" s="3" t="str">
        <f t="shared" si="3"/>
        <v>$0 Co-pay</v>
      </c>
      <c r="Q15" s="25" t="s">
        <v>42</v>
      </c>
      <c r="R15" s="15" t="str">
        <f t="shared" si="4"/>
        <v>No Deductible, $0/Day  (Days1-90) No Additional Days</v>
      </c>
      <c r="S15" s="22" t="s">
        <v>105</v>
      </c>
      <c r="T15" s="26">
        <v>1</v>
      </c>
      <c r="U15" s="22" t="s">
        <v>299</v>
      </c>
      <c r="V15" s="22" t="s">
        <v>300</v>
      </c>
      <c r="W15" s="22" t="s">
        <v>300</v>
      </c>
      <c r="X15" s="22" t="s">
        <v>300</v>
      </c>
      <c r="Y15" s="25" t="s">
        <v>300</v>
      </c>
      <c r="Z15" s="22"/>
      <c r="AA15" s="22"/>
      <c r="AB15" s="22" t="s">
        <v>376</v>
      </c>
      <c r="AC15" s="14"/>
      <c r="AD15" s="15"/>
      <c r="AE15" s="15" t="str">
        <f t="shared" si="5"/>
        <v>$0 / $0</v>
      </c>
      <c r="AF15" s="22" t="s">
        <v>105</v>
      </c>
      <c r="AG15" s="22" t="s">
        <v>105</v>
      </c>
      <c r="AH15" s="17"/>
      <c r="AI15" s="30">
        <v>0</v>
      </c>
      <c r="AJ15" s="20"/>
      <c r="AK15" s="22" t="s">
        <v>105</v>
      </c>
      <c r="AL15" s="32" t="s">
        <v>105</v>
      </c>
      <c r="AM15" s="15"/>
      <c r="AN15" s="22" t="s">
        <v>173</v>
      </c>
      <c r="AO15" s="22" t="s">
        <v>173</v>
      </c>
      <c r="AP15" s="22" t="s">
        <v>173</v>
      </c>
      <c r="AQ15" s="22" t="s">
        <v>173</v>
      </c>
      <c r="AR15" s="22" t="s">
        <v>173</v>
      </c>
      <c r="AS15" s="22" t="s">
        <v>42</v>
      </c>
      <c r="AT15" s="22" t="s">
        <v>42</v>
      </c>
      <c r="AU15" s="22" t="s">
        <v>42</v>
      </c>
    </row>
    <row r="16" spans="1:47" ht="22.5">
      <c r="A16" s="8" t="s">
        <v>220</v>
      </c>
      <c r="B16" s="9" t="s">
        <v>33</v>
      </c>
      <c r="C16" s="9" t="str">
        <f t="shared" si="0"/>
        <v>WellCare Access</v>
      </c>
      <c r="D16" s="9"/>
      <c r="E16" s="9" t="str">
        <f t="shared" si="1"/>
        <v>(HMO SNP)</v>
      </c>
      <c r="F16" s="9" t="s">
        <v>43</v>
      </c>
      <c r="G16" s="10" t="s">
        <v>173</v>
      </c>
      <c r="H16" s="3" t="s">
        <v>310</v>
      </c>
      <c r="I16" s="23" t="s">
        <v>79</v>
      </c>
      <c r="J16" s="22" t="s">
        <v>174</v>
      </c>
      <c r="K16" s="3" t="str">
        <f t="shared" si="2"/>
        <v>$0.00</v>
      </c>
      <c r="L16" s="22" t="s">
        <v>174</v>
      </c>
      <c r="M16" s="22" t="s">
        <v>105</v>
      </c>
      <c r="N16" s="3" t="str">
        <f>IF(ISNUMBER(SEARCH("$",$M16)),CONCATENATE(M16," Co-pay"),concatentate(M16," Coinsurance"))</f>
        <v>$0 Co-pay</v>
      </c>
      <c r="O16" s="22" t="s">
        <v>105</v>
      </c>
      <c r="P16" s="3" t="str">
        <f t="shared" si="3"/>
        <v>$0 Co-pay</v>
      </c>
      <c r="Q16" s="25" t="s">
        <v>42</v>
      </c>
      <c r="R16" s="15" t="str">
        <f t="shared" si="4"/>
        <v>No Deductible, $0/Day  (Days1-90) No Additional Days</v>
      </c>
      <c r="S16" s="22" t="s">
        <v>105</v>
      </c>
      <c r="T16" s="26">
        <v>1</v>
      </c>
      <c r="U16" s="22" t="s">
        <v>299</v>
      </c>
      <c r="V16" s="22" t="s">
        <v>300</v>
      </c>
      <c r="W16" s="22" t="s">
        <v>300</v>
      </c>
      <c r="X16" s="22" t="s">
        <v>300</v>
      </c>
      <c r="Y16" s="25" t="s">
        <v>300</v>
      </c>
      <c r="Z16" s="22"/>
      <c r="AA16" s="22"/>
      <c r="AB16" s="22" t="s">
        <v>376</v>
      </c>
      <c r="AC16" s="14"/>
      <c r="AD16" s="15"/>
      <c r="AE16" s="15" t="str">
        <f t="shared" si="5"/>
        <v>$0 / $0</v>
      </c>
      <c r="AF16" s="22" t="s">
        <v>105</v>
      </c>
      <c r="AG16" s="22" t="s">
        <v>105</v>
      </c>
      <c r="AH16" s="17"/>
      <c r="AI16" s="30">
        <v>0</v>
      </c>
      <c r="AJ16" s="20"/>
      <c r="AK16" s="34" t="s">
        <v>372</v>
      </c>
      <c r="AL16" s="32" t="s">
        <v>105</v>
      </c>
      <c r="AM16" s="15"/>
      <c r="AN16" s="22" t="s">
        <v>42</v>
      </c>
      <c r="AO16" s="22" t="s">
        <v>42</v>
      </c>
      <c r="AP16" s="22" t="s">
        <v>42</v>
      </c>
      <c r="AQ16" s="22" t="s">
        <v>42</v>
      </c>
      <c r="AR16" s="22" t="s">
        <v>173</v>
      </c>
      <c r="AS16" s="22" t="s">
        <v>42</v>
      </c>
      <c r="AT16" s="22" t="s">
        <v>173</v>
      </c>
      <c r="AU16" s="22" t="s">
        <v>42</v>
      </c>
    </row>
    <row r="17" spans="1:47" ht="22.5">
      <c r="A17" s="8" t="s">
        <v>221</v>
      </c>
      <c r="B17" s="9" t="s">
        <v>135</v>
      </c>
      <c r="C17" s="9" t="str">
        <f t="shared" si="0"/>
        <v>Wellcare Value</v>
      </c>
      <c r="D17" s="9"/>
      <c r="E17" s="9" t="str">
        <f t="shared" si="1"/>
        <v>(HMO)</v>
      </c>
      <c r="F17" s="9" t="s">
        <v>44</v>
      </c>
      <c r="G17" s="10" t="s">
        <v>42</v>
      </c>
      <c r="H17" s="3" t="s">
        <v>311</v>
      </c>
      <c r="I17" s="23" t="s">
        <v>79</v>
      </c>
      <c r="J17" s="22" t="s">
        <v>174</v>
      </c>
      <c r="K17" s="3" t="str">
        <f t="shared" si="2"/>
        <v>$0.00</v>
      </c>
      <c r="L17" s="22" t="s">
        <v>174</v>
      </c>
      <c r="M17" s="22" t="s">
        <v>180</v>
      </c>
      <c r="N17" s="3" t="str">
        <f>IF(ISNUMBER(SEARCH("$",$M17)),CONCATENATE(M17," Co-pay"),concatentate(M17," Coinsurance"))</f>
        <v>$15 Co-pay</v>
      </c>
      <c r="O17" s="22" t="s">
        <v>181</v>
      </c>
      <c r="P17" s="3" t="str">
        <f t="shared" si="3"/>
        <v>$50 Co-pay</v>
      </c>
      <c r="Q17" s="25" t="s">
        <v>42</v>
      </c>
      <c r="R17" s="15" t="str">
        <f t="shared" si="4"/>
        <v>No Deductible, $500/Day (Days 1-3) $0/Day Days (4-90) $0/Day Days (91-130) $0 for 40 Additional Days</v>
      </c>
      <c r="S17" s="22" t="s">
        <v>200</v>
      </c>
      <c r="T17" s="26">
        <v>1</v>
      </c>
      <c r="U17" s="22" t="s">
        <v>305</v>
      </c>
      <c r="V17" s="22" t="s">
        <v>105</v>
      </c>
      <c r="W17" s="22" t="s">
        <v>306</v>
      </c>
      <c r="X17" s="22" t="s">
        <v>299</v>
      </c>
      <c r="Y17" s="25" t="s">
        <v>105</v>
      </c>
      <c r="Z17" s="27" t="s">
        <v>367</v>
      </c>
      <c r="AA17" s="27" t="s">
        <v>368</v>
      </c>
      <c r="AB17" s="22" t="s">
        <v>370</v>
      </c>
      <c r="AC17" s="14"/>
      <c r="AD17" s="15"/>
      <c r="AE17" s="15" t="str">
        <f t="shared" si="5"/>
        <v>20% / $300</v>
      </c>
      <c r="AF17" s="22" t="s">
        <v>183</v>
      </c>
      <c r="AG17" s="22" t="s">
        <v>182</v>
      </c>
      <c r="AH17" s="17"/>
      <c r="AI17" s="30">
        <v>0</v>
      </c>
      <c r="AJ17" s="20"/>
      <c r="AK17" s="22" t="s">
        <v>172</v>
      </c>
      <c r="AL17" s="32" t="s">
        <v>105</v>
      </c>
      <c r="AM17" s="15"/>
      <c r="AN17" s="22" t="s">
        <v>42</v>
      </c>
      <c r="AO17" s="22" t="s">
        <v>173</v>
      </c>
      <c r="AP17" s="22" t="s">
        <v>173</v>
      </c>
      <c r="AQ17" s="22" t="s">
        <v>42</v>
      </c>
      <c r="AR17" s="22" t="s">
        <v>173</v>
      </c>
      <c r="AS17" s="22" t="s">
        <v>42</v>
      </c>
      <c r="AT17" s="22" t="s">
        <v>173</v>
      </c>
      <c r="AU17" s="22" t="s">
        <v>42</v>
      </c>
    </row>
    <row r="18" spans="1:47" ht="22.5">
      <c r="A18" s="8" t="s">
        <v>222</v>
      </c>
      <c r="B18" s="9" t="s">
        <v>41</v>
      </c>
      <c r="C18" s="9" t="str">
        <f t="shared" si="0"/>
        <v>WellCare Rx</v>
      </c>
      <c r="D18" s="9"/>
      <c r="E18" s="9" t="str">
        <f t="shared" si="1"/>
        <v>(HMO)</v>
      </c>
      <c r="F18" s="9" t="s">
        <v>94</v>
      </c>
      <c r="G18" s="10" t="s">
        <v>42</v>
      </c>
      <c r="H18" s="3" t="s">
        <v>312</v>
      </c>
      <c r="I18" s="23" t="s">
        <v>79</v>
      </c>
      <c r="J18" s="22" t="s">
        <v>380</v>
      </c>
      <c r="K18" s="3" t="str">
        <f t="shared" si="2"/>
        <v>$20.00</v>
      </c>
      <c r="L18" s="22" t="s">
        <v>174</v>
      </c>
      <c r="M18" s="22" t="s">
        <v>169</v>
      </c>
      <c r="N18" s="3" t="str">
        <f>IF(ISNUMBER(SEARCH("$",$M18)),CONCATENATE(M18," Co-pay"),concatentate(M18," Coinsurance"))</f>
        <v>$10 Co-pay</v>
      </c>
      <c r="O18" s="22" t="s">
        <v>195</v>
      </c>
      <c r="P18" s="3" t="str">
        <f t="shared" si="3"/>
        <v>$40 Co-pay</v>
      </c>
      <c r="Q18" s="25" t="s">
        <v>42</v>
      </c>
      <c r="R18" s="15" t="str">
        <f t="shared" si="4"/>
        <v>No Deductible, $350/Day (Days 1-5) $0/Day Days (6-90) $0 Each Additional Day</v>
      </c>
      <c r="S18" s="22" t="s">
        <v>196</v>
      </c>
      <c r="T18" s="26">
        <v>1</v>
      </c>
      <c r="U18" s="22" t="s">
        <v>297</v>
      </c>
      <c r="V18" s="22" t="s">
        <v>105</v>
      </c>
      <c r="W18" s="22" t="s">
        <v>298</v>
      </c>
      <c r="X18" s="22" t="s">
        <v>299</v>
      </c>
      <c r="Y18" s="25" t="s">
        <v>300</v>
      </c>
      <c r="Z18" s="22"/>
      <c r="AA18" s="22"/>
      <c r="AB18" s="22" t="s">
        <v>107</v>
      </c>
      <c r="AC18" s="14"/>
      <c r="AD18" s="15"/>
      <c r="AE18" s="15" t="str">
        <f t="shared" si="5"/>
        <v>20% / 20%</v>
      </c>
      <c r="AF18" s="22" t="s">
        <v>183</v>
      </c>
      <c r="AG18" s="22" t="s">
        <v>183</v>
      </c>
      <c r="AH18" s="17"/>
      <c r="AI18" s="30" t="s">
        <v>303</v>
      </c>
      <c r="AJ18" s="20"/>
      <c r="AK18" s="22" t="s">
        <v>105</v>
      </c>
      <c r="AL18" s="32" t="s">
        <v>105</v>
      </c>
      <c r="AM18" s="15"/>
      <c r="AN18" s="22" t="s">
        <v>173</v>
      </c>
      <c r="AO18" s="22" t="s">
        <v>173</v>
      </c>
      <c r="AP18" s="22" t="s">
        <v>173</v>
      </c>
      <c r="AQ18" s="22" t="s">
        <v>173</v>
      </c>
      <c r="AR18" s="22" t="s">
        <v>173</v>
      </c>
      <c r="AS18" s="22" t="s">
        <v>42</v>
      </c>
      <c r="AT18" s="22" t="s">
        <v>173</v>
      </c>
      <c r="AU18" s="22" t="s">
        <v>42</v>
      </c>
    </row>
    <row r="19" spans="1:47" ht="45">
      <c r="A19" s="8" t="s">
        <v>223</v>
      </c>
      <c r="B19" s="9" t="s">
        <v>33</v>
      </c>
      <c r="C19" s="9" t="str">
        <f t="shared" si="0"/>
        <v>WellCare Access</v>
      </c>
      <c r="D19" s="9"/>
      <c r="E19" s="9" t="str">
        <f t="shared" si="1"/>
        <v>(HMO SNP)</v>
      </c>
      <c r="F19" s="9" t="s">
        <v>59</v>
      </c>
      <c r="G19" s="10" t="s">
        <v>173</v>
      </c>
      <c r="H19" s="3" t="s">
        <v>313</v>
      </c>
      <c r="I19" s="23" t="s">
        <v>84</v>
      </c>
      <c r="J19" s="22" t="s">
        <v>174</v>
      </c>
      <c r="K19" s="3" t="str">
        <f t="shared" si="2"/>
        <v>$0.00</v>
      </c>
      <c r="L19" s="22" t="s">
        <v>174</v>
      </c>
      <c r="M19" s="22" t="s">
        <v>105</v>
      </c>
      <c r="N19" s="3" t="str">
        <f>IF(ISNUMBER(SEARCH("$",$M19)),CONCATENATE(M19," Co-pay"),concatentate(M19," Coinsurance"))</f>
        <v>$0 Co-pay</v>
      </c>
      <c r="O19" s="22" t="s">
        <v>105</v>
      </c>
      <c r="P19" s="3" t="str">
        <f t="shared" si="3"/>
        <v>$0 Co-pay</v>
      </c>
      <c r="Q19" s="25" t="s">
        <v>42</v>
      </c>
      <c r="R19" s="15" t="str">
        <f t="shared" si="4"/>
        <v>No Deductible, $0/Day  (Days1-90) No Additional Days</v>
      </c>
      <c r="S19" s="22" t="s">
        <v>105</v>
      </c>
      <c r="T19" s="26">
        <v>1</v>
      </c>
      <c r="U19" s="22" t="s">
        <v>299</v>
      </c>
      <c r="V19" s="22" t="s">
        <v>300</v>
      </c>
      <c r="W19" s="22" t="s">
        <v>300</v>
      </c>
      <c r="X19" s="22" t="s">
        <v>300</v>
      </c>
      <c r="Y19" s="25" t="s">
        <v>300</v>
      </c>
      <c r="Z19" s="22"/>
      <c r="AA19" s="22"/>
      <c r="AB19" s="22" t="s">
        <v>376</v>
      </c>
      <c r="AC19" s="14"/>
      <c r="AD19" s="15"/>
      <c r="AE19" s="15" t="str">
        <f t="shared" si="5"/>
        <v>$0 / $0</v>
      </c>
      <c r="AF19" s="22" t="s">
        <v>105</v>
      </c>
      <c r="AG19" s="22" t="s">
        <v>105</v>
      </c>
      <c r="AH19" s="17"/>
      <c r="AI19" s="30">
        <v>0</v>
      </c>
      <c r="AJ19" s="20"/>
      <c r="AK19" s="22" t="s">
        <v>105</v>
      </c>
      <c r="AL19" s="32" t="s">
        <v>105</v>
      </c>
      <c r="AM19" s="15"/>
      <c r="AN19" s="22" t="s">
        <v>173</v>
      </c>
      <c r="AO19" s="22" t="s">
        <v>173</v>
      </c>
      <c r="AP19" s="22" t="s">
        <v>173</v>
      </c>
      <c r="AQ19" s="22" t="s">
        <v>173</v>
      </c>
      <c r="AR19" s="22" t="s">
        <v>173</v>
      </c>
      <c r="AS19" s="22" t="s">
        <v>42</v>
      </c>
      <c r="AT19" s="22" t="s">
        <v>173</v>
      </c>
      <c r="AU19" s="22" t="s">
        <v>42</v>
      </c>
    </row>
    <row r="20" spans="1:47" ht="45">
      <c r="A20" s="8" t="s">
        <v>224</v>
      </c>
      <c r="B20" s="9" t="s">
        <v>135</v>
      </c>
      <c r="C20" s="9" t="str">
        <f t="shared" si="0"/>
        <v>Wellcare Value</v>
      </c>
      <c r="D20" s="9"/>
      <c r="E20" s="9" t="str">
        <f t="shared" si="1"/>
        <v>(HMO)</v>
      </c>
      <c r="F20" s="9" t="s">
        <v>60</v>
      </c>
      <c r="G20" s="10" t="s">
        <v>42</v>
      </c>
      <c r="H20" s="3" t="s">
        <v>314</v>
      </c>
      <c r="I20" s="23" t="s">
        <v>84</v>
      </c>
      <c r="J20" s="22" t="s">
        <v>174</v>
      </c>
      <c r="K20" s="3" t="str">
        <f t="shared" si="2"/>
        <v>$0.00</v>
      </c>
      <c r="L20" s="22" t="s">
        <v>174</v>
      </c>
      <c r="M20" s="22" t="s">
        <v>169</v>
      </c>
      <c r="N20" s="3" t="str">
        <f>IF(ISNUMBER(SEARCH("$",$M20)),CONCATENATE(M20," Co-pay"),concatentate(M20," Coinsurance"))</f>
        <v>$10 Co-pay</v>
      </c>
      <c r="O20" s="22" t="s">
        <v>197</v>
      </c>
      <c r="P20" s="3" t="str">
        <f t="shared" si="3"/>
        <v>$45 Co-pay</v>
      </c>
      <c r="Q20" s="25" t="s">
        <v>42</v>
      </c>
      <c r="R20" s="15" t="str">
        <f t="shared" si="4"/>
        <v>No Deductible, $400/Day (Days 1-4) $0/Day Days (5-90) $0/Day Days (91-130) $0 for 40 Additional Days</v>
      </c>
      <c r="S20" s="22" t="s">
        <v>194</v>
      </c>
      <c r="T20" s="26">
        <v>1</v>
      </c>
      <c r="U20" s="22" t="s">
        <v>306</v>
      </c>
      <c r="V20" s="22" t="s">
        <v>105</v>
      </c>
      <c r="W20" s="22" t="s">
        <v>297</v>
      </c>
      <c r="X20" s="22" t="s">
        <v>299</v>
      </c>
      <c r="Y20" s="25" t="s">
        <v>105</v>
      </c>
      <c r="Z20" s="27" t="s">
        <v>367</v>
      </c>
      <c r="AA20" s="27" t="s">
        <v>368</v>
      </c>
      <c r="AB20" s="22" t="s">
        <v>370</v>
      </c>
      <c r="AC20" s="14"/>
      <c r="AD20" s="15"/>
      <c r="AE20" s="15" t="str">
        <f t="shared" si="5"/>
        <v>$295 / $295</v>
      </c>
      <c r="AF20" s="22" t="s">
        <v>178</v>
      </c>
      <c r="AG20" s="22" t="s">
        <v>178</v>
      </c>
      <c r="AH20" s="17"/>
      <c r="AI20" s="30">
        <v>0</v>
      </c>
      <c r="AJ20" s="20"/>
      <c r="AK20" s="22" t="s">
        <v>105</v>
      </c>
      <c r="AL20" s="22" t="s">
        <v>105</v>
      </c>
      <c r="AM20" s="15"/>
      <c r="AN20" s="22" t="s">
        <v>173</v>
      </c>
      <c r="AO20" s="22" t="s">
        <v>173</v>
      </c>
      <c r="AP20" s="22" t="s">
        <v>173</v>
      </c>
      <c r="AQ20" s="22" t="s">
        <v>42</v>
      </c>
      <c r="AR20" s="22" t="s">
        <v>173</v>
      </c>
      <c r="AS20" s="22" t="s">
        <v>42</v>
      </c>
      <c r="AT20" s="22" t="s">
        <v>173</v>
      </c>
      <c r="AU20" s="22" t="s">
        <v>42</v>
      </c>
    </row>
    <row r="21" spans="1:47" ht="33.75">
      <c r="A21" s="8" t="s">
        <v>225</v>
      </c>
      <c r="B21" s="9" t="s">
        <v>97</v>
      </c>
      <c r="C21" s="9" t="str">
        <f t="shared" si="0"/>
        <v>WellCare Essential</v>
      </c>
      <c r="D21" s="9"/>
      <c r="E21" s="9" t="str">
        <f t="shared" si="1"/>
        <v>(HMO-POS)</v>
      </c>
      <c r="F21" s="9" t="s">
        <v>287</v>
      </c>
      <c r="G21" s="10" t="s">
        <v>42</v>
      </c>
      <c r="H21" s="3" t="s">
        <v>315</v>
      </c>
      <c r="I21" s="23" t="s">
        <v>84</v>
      </c>
      <c r="J21" s="22" t="s">
        <v>174</v>
      </c>
      <c r="K21" s="3" t="str">
        <f t="shared" si="2"/>
        <v>$0.00</v>
      </c>
      <c r="L21" s="22" t="s">
        <v>174</v>
      </c>
      <c r="M21" s="22" t="s">
        <v>172</v>
      </c>
      <c r="N21" s="3" t="str">
        <f>IF(ISNUMBER(SEARCH("$",$M21)),CONCATENATE(M21," Co-pay"),concatentate(M21," Coinsurance"))</f>
        <v>$5 Co-pay</v>
      </c>
      <c r="O21" s="22" t="s">
        <v>195</v>
      </c>
      <c r="P21" s="3" t="str">
        <f t="shared" si="3"/>
        <v>$40 Co-pay</v>
      </c>
      <c r="Q21" s="25" t="s">
        <v>173</v>
      </c>
      <c r="R21" s="15" t="str">
        <f t="shared" si="4"/>
        <v>No Deductible, $450/Day (Days 1-3) $0/Day Days (4-90) $0/Day Days (91-130) $0 for 40 Additional Days</v>
      </c>
      <c r="S21" s="22" t="s">
        <v>316</v>
      </c>
      <c r="T21" s="26">
        <v>1</v>
      </c>
      <c r="U21" s="22" t="s">
        <v>305</v>
      </c>
      <c r="V21" s="22" t="s">
        <v>105</v>
      </c>
      <c r="W21" s="22" t="s">
        <v>306</v>
      </c>
      <c r="X21" s="22" t="s">
        <v>299</v>
      </c>
      <c r="Y21" s="25" t="s">
        <v>105</v>
      </c>
      <c r="Z21" s="27" t="s">
        <v>367</v>
      </c>
      <c r="AA21" s="27" t="s">
        <v>368</v>
      </c>
      <c r="AB21" s="22" t="s">
        <v>370</v>
      </c>
      <c r="AC21" s="14"/>
      <c r="AD21" s="15"/>
      <c r="AE21" s="15" t="str">
        <f t="shared" si="5"/>
        <v>$200 / $200</v>
      </c>
      <c r="AF21" s="22" t="s">
        <v>184</v>
      </c>
      <c r="AG21" s="22" t="s">
        <v>184</v>
      </c>
      <c r="AH21" s="17"/>
      <c r="AI21" s="30">
        <v>0</v>
      </c>
      <c r="AJ21" s="20"/>
      <c r="AK21" s="22" t="s">
        <v>105</v>
      </c>
      <c r="AL21" s="32" t="s">
        <v>105</v>
      </c>
      <c r="AM21" s="15"/>
      <c r="AN21" s="22" t="s">
        <v>173</v>
      </c>
      <c r="AO21" s="22" t="s">
        <v>173</v>
      </c>
      <c r="AP21" s="22" t="s">
        <v>173</v>
      </c>
      <c r="AQ21" s="22" t="s">
        <v>42</v>
      </c>
      <c r="AR21" s="22" t="s">
        <v>173</v>
      </c>
      <c r="AS21" s="22" t="s">
        <v>42</v>
      </c>
      <c r="AT21" s="22" t="s">
        <v>173</v>
      </c>
      <c r="AU21" s="22" t="s">
        <v>42</v>
      </c>
    </row>
    <row r="22" spans="1:47" ht="22.5">
      <c r="A22" s="8" t="s">
        <v>226</v>
      </c>
      <c r="B22" s="9" t="s">
        <v>283</v>
      </c>
      <c r="C22" s="9" t="str">
        <f t="shared" si="0"/>
        <v xml:space="preserve"> 'Ohana Value</v>
      </c>
      <c r="D22" s="9"/>
      <c r="E22" s="9" t="str">
        <f t="shared" si="1"/>
        <v>(HMO-POS)</v>
      </c>
      <c r="F22" s="9" t="s">
        <v>69</v>
      </c>
      <c r="G22" s="10" t="s">
        <v>42</v>
      </c>
      <c r="H22" s="3" t="s">
        <v>145</v>
      </c>
      <c r="I22" s="23" t="s">
        <v>90</v>
      </c>
      <c r="J22" s="22" t="s">
        <v>174</v>
      </c>
      <c r="K22" s="3" t="str">
        <f t="shared" si="2"/>
        <v>$0.00</v>
      </c>
      <c r="L22" s="22" t="s">
        <v>174</v>
      </c>
      <c r="M22" s="22" t="s">
        <v>105</v>
      </c>
      <c r="N22" s="3" t="str">
        <f>IF(ISNUMBER(SEARCH("$",$M22)),CONCATENATE(M22," Co-pay"),concatentate(M22," Coinsurance"))</f>
        <v>$0 Co-pay</v>
      </c>
      <c r="O22" s="22" t="s">
        <v>181</v>
      </c>
      <c r="P22" s="3" t="str">
        <f t="shared" si="3"/>
        <v>$50 Co-pay</v>
      </c>
      <c r="Q22" s="25" t="s">
        <v>173</v>
      </c>
      <c r="R22" s="15" t="str">
        <f t="shared" si="4"/>
        <v>No Deductible, $550/Day (Days 1-3) $0/Day Days (4-90) $0/Day Days (91-130) $0 for 40 Additional Days</v>
      </c>
      <c r="S22" s="22" t="s">
        <v>308</v>
      </c>
      <c r="T22" s="26">
        <v>1</v>
      </c>
      <c r="U22" s="22" t="s">
        <v>305</v>
      </c>
      <c r="V22" s="22" t="s">
        <v>105</v>
      </c>
      <c r="W22" s="22" t="s">
        <v>306</v>
      </c>
      <c r="X22" s="22" t="s">
        <v>299</v>
      </c>
      <c r="Y22" s="25" t="s">
        <v>105</v>
      </c>
      <c r="Z22" s="27" t="s">
        <v>367</v>
      </c>
      <c r="AA22" s="27" t="s">
        <v>368</v>
      </c>
      <c r="AB22" s="22" t="s">
        <v>370</v>
      </c>
      <c r="AC22" s="14"/>
      <c r="AD22" s="15"/>
      <c r="AE22" s="15" t="str">
        <f t="shared" si="5"/>
        <v>20% / $250</v>
      </c>
      <c r="AF22" s="22" t="s">
        <v>183</v>
      </c>
      <c r="AG22" s="22" t="s">
        <v>176</v>
      </c>
      <c r="AH22" s="17"/>
      <c r="AI22" s="30" t="s">
        <v>307</v>
      </c>
      <c r="AJ22" s="20"/>
      <c r="AK22" s="22" t="s">
        <v>171</v>
      </c>
      <c r="AL22" s="32" t="s">
        <v>105</v>
      </c>
      <c r="AM22" s="15"/>
      <c r="AN22" s="22" t="s">
        <v>173</v>
      </c>
      <c r="AO22" s="22" t="s">
        <v>173</v>
      </c>
      <c r="AP22" s="22" t="s">
        <v>173</v>
      </c>
      <c r="AQ22" s="22" t="s">
        <v>42</v>
      </c>
      <c r="AR22" s="22" t="s">
        <v>42</v>
      </c>
      <c r="AS22" s="22" t="s">
        <v>42</v>
      </c>
      <c r="AT22" s="22" t="s">
        <v>173</v>
      </c>
      <c r="AU22" s="22" t="s">
        <v>42</v>
      </c>
    </row>
    <row r="23" spans="1:47">
      <c r="A23" s="8" t="s">
        <v>227</v>
      </c>
      <c r="B23" s="9" t="s">
        <v>284</v>
      </c>
      <c r="C23" s="9" t="str">
        <f t="shared" si="0"/>
        <v xml:space="preserve"> 'Ohana Liberty</v>
      </c>
      <c r="D23" s="9"/>
      <c r="E23" s="9" t="str">
        <f t="shared" si="1"/>
        <v>(HMO SNP)</v>
      </c>
      <c r="F23" s="9" t="s">
        <v>70</v>
      </c>
      <c r="G23" s="10" t="s">
        <v>173</v>
      </c>
      <c r="H23" s="3" t="s">
        <v>89</v>
      </c>
      <c r="I23" s="23" t="s">
        <v>90</v>
      </c>
      <c r="J23" s="22" t="s">
        <v>174</v>
      </c>
      <c r="K23" s="3" t="str">
        <f t="shared" si="2"/>
        <v>$0.00</v>
      </c>
      <c r="L23" s="22" t="s">
        <v>174</v>
      </c>
      <c r="M23" s="22" t="s">
        <v>105</v>
      </c>
      <c r="N23" s="3" t="str">
        <f>IF(ISNUMBER(SEARCH("$",$M23)),CONCATENATE(M23," Co-pay"),concatentate(M23," Coinsurance"))</f>
        <v>$0 Co-pay</v>
      </c>
      <c r="O23" s="22" t="s">
        <v>105</v>
      </c>
      <c r="P23" s="3" t="str">
        <f t="shared" si="3"/>
        <v>$0 Co-pay</v>
      </c>
      <c r="Q23" s="25" t="s">
        <v>42</v>
      </c>
      <c r="R23" s="15" t="str">
        <f t="shared" si="4"/>
        <v>No Deductible, $0/Day  (Days1-90) No Additional Days</v>
      </c>
      <c r="S23" s="22" t="s">
        <v>105</v>
      </c>
      <c r="T23" s="26">
        <v>1</v>
      </c>
      <c r="U23" s="22" t="s">
        <v>299</v>
      </c>
      <c r="V23" s="22" t="s">
        <v>300</v>
      </c>
      <c r="W23" s="22" t="s">
        <v>300</v>
      </c>
      <c r="X23" s="22" t="s">
        <v>300</v>
      </c>
      <c r="Y23" s="25" t="s">
        <v>300</v>
      </c>
      <c r="Z23" s="22"/>
      <c r="AA23" s="22"/>
      <c r="AB23" s="22" t="s">
        <v>376</v>
      </c>
      <c r="AC23" s="14"/>
      <c r="AD23" s="15"/>
      <c r="AE23" s="15" t="str">
        <f t="shared" si="5"/>
        <v>$0 / $0</v>
      </c>
      <c r="AF23" s="22" t="s">
        <v>105</v>
      </c>
      <c r="AG23" s="22" t="s">
        <v>105</v>
      </c>
      <c r="AH23" s="17"/>
      <c r="AI23" s="30">
        <v>0</v>
      </c>
      <c r="AJ23" s="20"/>
      <c r="AK23" s="22" t="s">
        <v>105</v>
      </c>
      <c r="AL23" s="32" t="s">
        <v>105</v>
      </c>
      <c r="AM23" s="15"/>
      <c r="AN23" s="22" t="s">
        <v>173</v>
      </c>
      <c r="AO23" s="22" t="s">
        <v>42</v>
      </c>
      <c r="AP23" s="22" t="s">
        <v>42</v>
      </c>
      <c r="AQ23" s="22" t="s">
        <v>42</v>
      </c>
      <c r="AR23" s="22" t="s">
        <v>42</v>
      </c>
      <c r="AS23" s="22" t="s">
        <v>42</v>
      </c>
      <c r="AT23" s="22" t="s">
        <v>42</v>
      </c>
      <c r="AU23" s="22" t="s">
        <v>42</v>
      </c>
    </row>
    <row r="24" spans="1:47" ht="22.5">
      <c r="A24" s="8" t="s">
        <v>228</v>
      </c>
      <c r="B24" s="9" t="s">
        <v>33</v>
      </c>
      <c r="C24" s="9" t="str">
        <f t="shared" si="0"/>
        <v>WellCare Access</v>
      </c>
      <c r="D24" s="9"/>
      <c r="E24" s="9" t="str">
        <f t="shared" si="1"/>
        <v>(HMO SNP)</v>
      </c>
      <c r="F24" s="9" t="s">
        <v>65</v>
      </c>
      <c r="G24" s="10" t="s">
        <v>173</v>
      </c>
      <c r="H24" s="3" t="s">
        <v>144</v>
      </c>
      <c r="I24" s="23" t="s">
        <v>87</v>
      </c>
      <c r="J24" s="22" t="s">
        <v>174</v>
      </c>
      <c r="K24" s="3" t="str">
        <f t="shared" si="2"/>
        <v>$0.00</v>
      </c>
      <c r="L24" s="22" t="s">
        <v>174</v>
      </c>
      <c r="M24" s="22" t="s">
        <v>105</v>
      </c>
      <c r="N24" s="3" t="str">
        <f>IF(ISNUMBER(SEARCH("$",$M24)),CONCATENATE(M24," Co-pay"),concatentate(M24," Coinsurance"))</f>
        <v>$0 Co-pay</v>
      </c>
      <c r="O24" s="22" t="s">
        <v>105</v>
      </c>
      <c r="P24" s="3" t="str">
        <f t="shared" si="3"/>
        <v>$0 Co-pay</v>
      </c>
      <c r="Q24" s="25" t="s">
        <v>42</v>
      </c>
      <c r="R24" s="15" t="str">
        <f t="shared" si="4"/>
        <v>No Deductible, $0/Day  (Days1-90) No Additional Days</v>
      </c>
      <c r="S24" s="22" t="s">
        <v>105</v>
      </c>
      <c r="T24" s="26">
        <v>1</v>
      </c>
      <c r="U24" s="22" t="s">
        <v>299</v>
      </c>
      <c r="V24" s="22" t="s">
        <v>300</v>
      </c>
      <c r="W24" s="22" t="s">
        <v>300</v>
      </c>
      <c r="X24" s="22" t="s">
        <v>300</v>
      </c>
      <c r="Y24" s="25" t="s">
        <v>300</v>
      </c>
      <c r="Z24" s="22"/>
      <c r="AA24" s="22"/>
      <c r="AB24" s="22" t="s">
        <v>376</v>
      </c>
      <c r="AC24" s="14"/>
      <c r="AD24" s="15"/>
      <c r="AE24" s="15" t="str">
        <f t="shared" si="5"/>
        <v>$0 / $0</v>
      </c>
      <c r="AF24" s="22" t="s">
        <v>105</v>
      </c>
      <c r="AG24" s="22" t="s">
        <v>105</v>
      </c>
      <c r="AH24" s="17"/>
      <c r="AI24" s="30">
        <v>0</v>
      </c>
      <c r="AJ24" s="20"/>
      <c r="AK24" s="22" t="s">
        <v>105</v>
      </c>
      <c r="AL24" s="32" t="s">
        <v>105</v>
      </c>
      <c r="AM24" s="15"/>
      <c r="AN24" s="22" t="s">
        <v>173</v>
      </c>
      <c r="AO24" s="22" t="s">
        <v>173</v>
      </c>
      <c r="AP24" s="22" t="s">
        <v>173</v>
      </c>
      <c r="AQ24" s="22" t="s">
        <v>173</v>
      </c>
      <c r="AR24" s="22" t="s">
        <v>173</v>
      </c>
      <c r="AS24" s="22" t="s">
        <v>42</v>
      </c>
      <c r="AT24" s="22" t="s">
        <v>173</v>
      </c>
      <c r="AU24" s="22" t="s">
        <v>42</v>
      </c>
    </row>
    <row r="25" spans="1:47" ht="22.5">
      <c r="A25" s="8" t="s">
        <v>229</v>
      </c>
      <c r="B25" s="9" t="s">
        <v>37</v>
      </c>
      <c r="C25" s="9" t="str">
        <f t="shared" si="0"/>
        <v>WellCare Value</v>
      </c>
      <c r="D25" s="9"/>
      <c r="E25" s="9" t="str">
        <f t="shared" si="1"/>
        <v>(HMO-POS)</v>
      </c>
      <c r="F25" s="9" t="s">
        <v>66</v>
      </c>
      <c r="G25" s="10" t="s">
        <v>42</v>
      </c>
      <c r="H25" s="3" t="s">
        <v>144</v>
      </c>
      <c r="I25" s="23" t="s">
        <v>87</v>
      </c>
      <c r="J25" s="22" t="s">
        <v>174</v>
      </c>
      <c r="K25" s="3" t="str">
        <f t="shared" si="2"/>
        <v>$0.00</v>
      </c>
      <c r="L25" s="22" t="s">
        <v>174</v>
      </c>
      <c r="M25" s="22" t="s">
        <v>172</v>
      </c>
      <c r="N25" s="3" t="str">
        <f>IF(ISNUMBER(SEARCH("$",$M25)),CONCATENATE(M25," Co-pay"),concatentate(M25," Coinsurance"))</f>
        <v>$5 Co-pay</v>
      </c>
      <c r="O25" s="22" t="s">
        <v>175</v>
      </c>
      <c r="P25" s="3" t="str">
        <f t="shared" si="3"/>
        <v>$35 Co-pay</v>
      </c>
      <c r="Q25" s="25" t="s">
        <v>173</v>
      </c>
      <c r="R25" s="15" t="str">
        <f t="shared" si="4"/>
        <v>No Deductible, $195/Day (Days 1-10) $100/Day Days (11-32) $0/Day Days (33-90) No Additional Days</v>
      </c>
      <c r="S25" s="22" t="s">
        <v>317</v>
      </c>
      <c r="T25" s="26">
        <v>1</v>
      </c>
      <c r="U25" s="22" t="s">
        <v>318</v>
      </c>
      <c r="V25" s="22" t="s">
        <v>191</v>
      </c>
      <c r="W25" s="22" t="s">
        <v>319</v>
      </c>
      <c r="X25" s="22" t="s">
        <v>320</v>
      </c>
      <c r="Y25" s="25" t="s">
        <v>105</v>
      </c>
      <c r="Z25" s="22" t="s">
        <v>321</v>
      </c>
      <c r="AA25" s="22" t="s">
        <v>299</v>
      </c>
      <c r="AB25" s="22" t="s">
        <v>376</v>
      </c>
      <c r="AC25" s="14"/>
      <c r="AD25" s="15"/>
      <c r="AE25" s="15" t="str">
        <f t="shared" si="5"/>
        <v>$175 / $175</v>
      </c>
      <c r="AF25" s="22" t="s">
        <v>179</v>
      </c>
      <c r="AG25" s="22" t="s">
        <v>179</v>
      </c>
      <c r="AH25" s="17"/>
      <c r="AI25" s="30">
        <v>0</v>
      </c>
      <c r="AJ25" s="20"/>
      <c r="AK25" s="22" t="s">
        <v>170</v>
      </c>
      <c r="AL25" s="32" t="s">
        <v>105</v>
      </c>
      <c r="AM25" s="15"/>
      <c r="AN25" s="22" t="s">
        <v>173</v>
      </c>
      <c r="AO25" s="22" t="s">
        <v>173</v>
      </c>
      <c r="AP25" s="22" t="s">
        <v>173</v>
      </c>
      <c r="AQ25" s="22" t="s">
        <v>42</v>
      </c>
      <c r="AR25" s="22" t="s">
        <v>173</v>
      </c>
      <c r="AS25" s="22" t="s">
        <v>42</v>
      </c>
      <c r="AT25" s="22" t="s">
        <v>173</v>
      </c>
      <c r="AU25" s="22" t="s">
        <v>42</v>
      </c>
    </row>
    <row r="26" spans="1:47" ht="22.5">
      <c r="A26" s="8" t="s">
        <v>230</v>
      </c>
      <c r="B26" s="9" t="s">
        <v>41</v>
      </c>
      <c r="C26" s="9" t="str">
        <f t="shared" si="0"/>
        <v>WellCare Rx</v>
      </c>
      <c r="D26" s="9"/>
      <c r="E26" s="9" t="str">
        <f t="shared" si="1"/>
        <v>(HMO)</v>
      </c>
      <c r="F26" s="9" t="s">
        <v>111</v>
      </c>
      <c r="G26" s="10" t="s">
        <v>42</v>
      </c>
      <c r="H26" s="3" t="s">
        <v>144</v>
      </c>
      <c r="I26" s="23" t="s">
        <v>87</v>
      </c>
      <c r="J26" s="22" t="s">
        <v>381</v>
      </c>
      <c r="K26" s="3" t="str">
        <f t="shared" si="2"/>
        <v>$18.00</v>
      </c>
      <c r="L26" s="22" t="s">
        <v>174</v>
      </c>
      <c r="M26" s="22" t="s">
        <v>105</v>
      </c>
      <c r="N26" s="3" t="str">
        <f>IF(ISNUMBER(SEARCH("$",$M26)),CONCATENATE(M26," Co-pay"),concatentate(M26," Coinsurance"))</f>
        <v>$0 Co-pay</v>
      </c>
      <c r="O26" s="22" t="s">
        <v>175</v>
      </c>
      <c r="P26" s="3" t="str">
        <f t="shared" si="3"/>
        <v>$35 Co-pay</v>
      </c>
      <c r="Q26" s="25" t="s">
        <v>42</v>
      </c>
      <c r="R26" s="15" t="str">
        <f t="shared" si="4"/>
        <v>No Deductible, $225/Day (Days 1-7) $0/Day Days (8-90) $0 Each Additional Day</v>
      </c>
      <c r="S26" s="22" t="s">
        <v>192</v>
      </c>
      <c r="T26" s="26">
        <v>1</v>
      </c>
      <c r="U26" s="22" t="s">
        <v>302</v>
      </c>
      <c r="V26" s="22" t="s">
        <v>105</v>
      </c>
      <c r="W26" s="22" t="s">
        <v>322</v>
      </c>
      <c r="X26" s="22" t="s">
        <v>299</v>
      </c>
      <c r="Y26" s="25" t="s">
        <v>300</v>
      </c>
      <c r="Z26" s="22"/>
      <c r="AA26" s="22"/>
      <c r="AB26" s="22" t="s">
        <v>107</v>
      </c>
      <c r="AC26" s="14"/>
      <c r="AD26" s="15"/>
      <c r="AE26" s="15" t="str">
        <f t="shared" si="5"/>
        <v>$150 / $150</v>
      </c>
      <c r="AF26" s="22" t="s">
        <v>188</v>
      </c>
      <c r="AG26" s="22" t="s">
        <v>188</v>
      </c>
      <c r="AH26" s="17"/>
      <c r="AI26" s="30" t="s">
        <v>303</v>
      </c>
      <c r="AJ26" s="20"/>
      <c r="AK26" s="22" t="s">
        <v>105</v>
      </c>
      <c r="AL26" s="32" t="s">
        <v>105</v>
      </c>
      <c r="AM26" s="15"/>
      <c r="AN26" s="22" t="s">
        <v>173</v>
      </c>
      <c r="AO26" s="22" t="s">
        <v>173</v>
      </c>
      <c r="AP26" s="22" t="s">
        <v>173</v>
      </c>
      <c r="AQ26" s="22" t="s">
        <v>173</v>
      </c>
      <c r="AR26" s="22" t="s">
        <v>173</v>
      </c>
      <c r="AS26" s="22" t="s">
        <v>42</v>
      </c>
      <c r="AT26" s="22" t="s">
        <v>173</v>
      </c>
      <c r="AU26" s="22" t="s">
        <v>42</v>
      </c>
    </row>
    <row r="27" spans="1:47" ht="22.5">
      <c r="A27" s="8" t="s">
        <v>231</v>
      </c>
      <c r="B27" s="9" t="s">
        <v>34</v>
      </c>
      <c r="C27" s="9" t="str">
        <f t="shared" si="0"/>
        <v>WellCare Choice</v>
      </c>
      <c r="D27" s="9"/>
      <c r="E27" s="9" t="str">
        <f t="shared" si="1"/>
        <v>(HMO-POS)</v>
      </c>
      <c r="F27" s="9" t="s">
        <v>288</v>
      </c>
      <c r="G27" s="10" t="s">
        <v>42</v>
      </c>
      <c r="H27" s="3" t="s">
        <v>144</v>
      </c>
      <c r="I27" s="23" t="s">
        <v>87</v>
      </c>
      <c r="J27" s="22" t="s">
        <v>382</v>
      </c>
      <c r="K27" s="3" t="str">
        <f t="shared" si="2"/>
        <v>$55.00</v>
      </c>
      <c r="L27" s="22" t="s">
        <v>174</v>
      </c>
      <c r="M27" s="22" t="s">
        <v>105</v>
      </c>
      <c r="N27" s="3" t="str">
        <f>IF(ISNUMBER(SEARCH("$",$M27)),CONCATENATE(M27," Co-pay"),concatentate(M27," Coinsurance"))</f>
        <v>$0 Co-pay</v>
      </c>
      <c r="O27" s="22" t="s">
        <v>177</v>
      </c>
      <c r="P27" s="3" t="str">
        <f t="shared" si="3"/>
        <v>$30 Co-pay</v>
      </c>
      <c r="Q27" s="25" t="s">
        <v>173</v>
      </c>
      <c r="R27" s="15" t="str">
        <f t="shared" si="4"/>
        <v>No Deductible, $175/Day (Days 1-7) $0/Day Days (8-90) No Additional Days</v>
      </c>
      <c r="S27" s="22" t="s">
        <v>179</v>
      </c>
      <c r="T27" s="26">
        <v>1</v>
      </c>
      <c r="U27" s="22" t="s">
        <v>302</v>
      </c>
      <c r="V27" s="22" t="s">
        <v>105</v>
      </c>
      <c r="W27" s="22" t="s">
        <v>322</v>
      </c>
      <c r="X27" s="22" t="s">
        <v>299</v>
      </c>
      <c r="Y27" s="25" t="s">
        <v>300</v>
      </c>
      <c r="Z27" s="22"/>
      <c r="AA27" s="22"/>
      <c r="AB27" s="22" t="s">
        <v>376</v>
      </c>
      <c r="AC27" s="14"/>
      <c r="AD27" s="15"/>
      <c r="AE27" s="15" t="str">
        <f t="shared" si="5"/>
        <v>$150 / $150</v>
      </c>
      <c r="AF27" s="22" t="s">
        <v>188</v>
      </c>
      <c r="AG27" s="22" t="s">
        <v>188</v>
      </c>
      <c r="AH27" s="17"/>
      <c r="AI27" s="30">
        <v>0</v>
      </c>
      <c r="AJ27" s="20"/>
      <c r="AK27" s="22" t="s">
        <v>105</v>
      </c>
      <c r="AL27" s="32" t="s">
        <v>105</v>
      </c>
      <c r="AM27" s="15"/>
      <c r="AN27" s="22" t="s">
        <v>173</v>
      </c>
      <c r="AO27" s="22" t="s">
        <v>173</v>
      </c>
      <c r="AP27" s="22" t="s">
        <v>173</v>
      </c>
      <c r="AQ27" s="22" t="s">
        <v>42</v>
      </c>
      <c r="AR27" s="22" t="s">
        <v>173</v>
      </c>
      <c r="AS27" s="22" t="s">
        <v>42</v>
      </c>
      <c r="AT27" s="22" t="s">
        <v>173</v>
      </c>
      <c r="AU27" s="22" t="s">
        <v>42</v>
      </c>
    </row>
    <row r="28" spans="1:47" ht="22.5">
      <c r="A28" s="8" t="s">
        <v>232</v>
      </c>
      <c r="B28" s="9" t="s">
        <v>37</v>
      </c>
      <c r="C28" s="9" t="str">
        <f t="shared" si="0"/>
        <v>WellCare Value</v>
      </c>
      <c r="D28" s="9"/>
      <c r="E28" s="9" t="str">
        <f t="shared" si="1"/>
        <v>(HMO-POS)</v>
      </c>
      <c r="F28" s="9" t="s">
        <v>78</v>
      </c>
      <c r="G28" s="10" t="s">
        <v>42</v>
      </c>
      <c r="H28" s="3" t="s">
        <v>104</v>
      </c>
      <c r="I28" s="23" t="s">
        <v>93</v>
      </c>
      <c r="J28" s="22" t="s">
        <v>174</v>
      </c>
      <c r="K28" s="3" t="str">
        <f t="shared" si="2"/>
        <v>$0.00</v>
      </c>
      <c r="L28" s="22" t="s">
        <v>174</v>
      </c>
      <c r="M28" s="22" t="s">
        <v>105</v>
      </c>
      <c r="N28" s="3" t="str">
        <f>IF(ISNUMBER(SEARCH("$",$M28)),CONCATENATE(M28," Co-pay"),concatentate(M28," Coinsurance"))</f>
        <v>$0 Co-pay</v>
      </c>
      <c r="O28" s="22" t="s">
        <v>197</v>
      </c>
      <c r="P28" s="3" t="str">
        <f t="shared" si="3"/>
        <v>$45 Co-pay</v>
      </c>
      <c r="Q28" s="25" t="s">
        <v>173</v>
      </c>
      <c r="R28" s="15" t="str">
        <f t="shared" si="4"/>
        <v>No Deductible, $395/Day (Days 1-4) $0/Day Days (5-90) $0/Day Days (91-130) $0 for 40 Additional Days</v>
      </c>
      <c r="S28" s="22" t="s">
        <v>203</v>
      </c>
      <c r="T28" s="26">
        <v>1</v>
      </c>
      <c r="U28" s="22" t="s">
        <v>306</v>
      </c>
      <c r="V28" s="22" t="s">
        <v>105</v>
      </c>
      <c r="W28" s="22" t="s">
        <v>297</v>
      </c>
      <c r="X28" s="22" t="s">
        <v>299</v>
      </c>
      <c r="Y28" s="25" t="s">
        <v>105</v>
      </c>
      <c r="Z28" s="27" t="s">
        <v>367</v>
      </c>
      <c r="AA28" s="27" t="s">
        <v>368</v>
      </c>
      <c r="AB28" s="22" t="s">
        <v>370</v>
      </c>
      <c r="AC28" s="14"/>
      <c r="AD28" s="15"/>
      <c r="AE28" s="15" t="str">
        <f t="shared" si="5"/>
        <v>$300 / $250</v>
      </c>
      <c r="AF28" s="22" t="s">
        <v>182</v>
      </c>
      <c r="AG28" s="22" t="s">
        <v>176</v>
      </c>
      <c r="AH28" s="17"/>
      <c r="AI28" s="30">
        <v>0</v>
      </c>
      <c r="AJ28" s="20"/>
      <c r="AK28" s="22" t="s">
        <v>172</v>
      </c>
      <c r="AL28" s="32" t="s">
        <v>105</v>
      </c>
      <c r="AM28" s="15"/>
      <c r="AN28" s="22" t="s">
        <v>173</v>
      </c>
      <c r="AO28" s="22" t="s">
        <v>173</v>
      </c>
      <c r="AP28" s="22" t="s">
        <v>173</v>
      </c>
      <c r="AQ28" s="22" t="s">
        <v>42</v>
      </c>
      <c r="AR28" s="22" t="s">
        <v>42</v>
      </c>
      <c r="AS28" s="22" t="s">
        <v>42</v>
      </c>
      <c r="AT28" s="22" t="s">
        <v>173</v>
      </c>
      <c r="AU28" s="22" t="s">
        <v>42</v>
      </c>
    </row>
    <row r="29" spans="1:47" ht="22.5">
      <c r="A29" s="8" t="s">
        <v>233</v>
      </c>
      <c r="B29" s="9" t="s">
        <v>33</v>
      </c>
      <c r="C29" s="9" t="str">
        <f t="shared" si="0"/>
        <v>WellCare Access</v>
      </c>
      <c r="D29" s="9"/>
      <c r="E29" s="9" t="str">
        <f t="shared" si="1"/>
        <v>(HMO SNP)</v>
      </c>
      <c r="F29" s="9" t="s">
        <v>112</v>
      </c>
      <c r="G29" s="10" t="s">
        <v>173</v>
      </c>
      <c r="H29" s="3" t="s">
        <v>104</v>
      </c>
      <c r="I29" s="23" t="s">
        <v>93</v>
      </c>
      <c r="J29" s="22" t="s">
        <v>174</v>
      </c>
      <c r="K29" s="3" t="str">
        <f t="shared" si="2"/>
        <v>$0.00</v>
      </c>
      <c r="L29" s="22" t="s">
        <v>174</v>
      </c>
      <c r="M29" s="22" t="s">
        <v>105</v>
      </c>
      <c r="N29" s="3" t="str">
        <f>IF(ISNUMBER(SEARCH("$",$M29)),CONCATENATE(M29," Co-pay"),concatentate(M29," Coinsurance"))</f>
        <v>$0 Co-pay</v>
      </c>
      <c r="O29" s="22" t="s">
        <v>105</v>
      </c>
      <c r="P29" s="3" t="str">
        <f t="shared" si="3"/>
        <v>$0 Co-pay</v>
      </c>
      <c r="Q29" s="25" t="s">
        <v>42</v>
      </c>
      <c r="R29" s="15" t="str">
        <f t="shared" si="4"/>
        <v>No Deductible, $0/Day  (Days1-90) No Additional Days</v>
      </c>
      <c r="S29" s="22" t="s">
        <v>105</v>
      </c>
      <c r="T29" s="26">
        <v>1</v>
      </c>
      <c r="U29" s="22" t="s">
        <v>299</v>
      </c>
      <c r="V29" s="22" t="s">
        <v>300</v>
      </c>
      <c r="W29" s="22" t="s">
        <v>300</v>
      </c>
      <c r="X29" s="22" t="s">
        <v>300</v>
      </c>
      <c r="Y29" s="25" t="s">
        <v>300</v>
      </c>
      <c r="Z29" s="22"/>
      <c r="AA29" s="22"/>
      <c r="AB29" s="22" t="s">
        <v>376</v>
      </c>
      <c r="AC29" s="14"/>
      <c r="AD29" s="15"/>
      <c r="AE29" s="15" t="str">
        <f t="shared" si="5"/>
        <v>$0 / $0</v>
      </c>
      <c r="AF29" s="22" t="s">
        <v>105</v>
      </c>
      <c r="AG29" s="22" t="s">
        <v>105</v>
      </c>
      <c r="AH29" s="17"/>
      <c r="AI29" s="30">
        <v>0</v>
      </c>
      <c r="AJ29" s="20"/>
      <c r="AK29" s="22" t="s">
        <v>105</v>
      </c>
      <c r="AL29" s="32" t="s">
        <v>105</v>
      </c>
      <c r="AM29" s="15"/>
      <c r="AN29" s="22" t="s">
        <v>173</v>
      </c>
      <c r="AO29" s="22" t="s">
        <v>173</v>
      </c>
      <c r="AP29" s="22" t="s">
        <v>173</v>
      </c>
      <c r="AQ29" s="22" t="s">
        <v>42</v>
      </c>
      <c r="AR29" s="22" t="s">
        <v>42</v>
      </c>
      <c r="AS29" s="22" t="s">
        <v>42</v>
      </c>
      <c r="AT29" s="22" t="s">
        <v>173</v>
      </c>
      <c r="AU29" s="22" t="s">
        <v>42</v>
      </c>
    </row>
    <row r="30" spans="1:47" ht="56.25">
      <c r="A30" s="8" t="s">
        <v>234</v>
      </c>
      <c r="B30" s="9" t="s">
        <v>33</v>
      </c>
      <c r="C30" s="9" t="str">
        <f t="shared" si="0"/>
        <v>WellCare Access</v>
      </c>
      <c r="D30" s="9"/>
      <c r="E30" s="9" t="str">
        <f t="shared" si="1"/>
        <v>(HMO SNP)</v>
      </c>
      <c r="F30" s="9" t="s">
        <v>67</v>
      </c>
      <c r="G30" s="10" t="s">
        <v>173</v>
      </c>
      <c r="H30" s="3" t="s">
        <v>323</v>
      </c>
      <c r="I30" s="23" t="s">
        <v>88</v>
      </c>
      <c r="J30" s="22" t="s">
        <v>174</v>
      </c>
      <c r="K30" s="3" t="str">
        <f t="shared" si="2"/>
        <v>$0.00</v>
      </c>
      <c r="L30" s="22" t="s">
        <v>174</v>
      </c>
      <c r="M30" s="22" t="s">
        <v>105</v>
      </c>
      <c r="N30" s="3" t="str">
        <f>IF(ISNUMBER(SEARCH("$",$M30)),CONCATENATE(M30," Co-pay"),concatentate(M30," Coinsurance"))</f>
        <v>$0 Co-pay</v>
      </c>
      <c r="O30" s="22" t="s">
        <v>105</v>
      </c>
      <c r="P30" s="3" t="str">
        <f t="shared" si="3"/>
        <v>$0 Co-pay</v>
      </c>
      <c r="Q30" s="25" t="s">
        <v>42</v>
      </c>
      <c r="R30" s="15" t="str">
        <f t="shared" si="4"/>
        <v>No Deductible, $0/Day  (Days1-90) No Additional Days</v>
      </c>
      <c r="S30" s="22" t="s">
        <v>105</v>
      </c>
      <c r="T30" s="26">
        <v>1</v>
      </c>
      <c r="U30" s="22" t="s">
        <v>299</v>
      </c>
      <c r="V30" s="22" t="s">
        <v>300</v>
      </c>
      <c r="W30" s="22" t="s">
        <v>300</v>
      </c>
      <c r="X30" s="22" t="s">
        <v>300</v>
      </c>
      <c r="Y30" s="25" t="s">
        <v>300</v>
      </c>
      <c r="Z30" s="22"/>
      <c r="AA30" s="22"/>
      <c r="AB30" s="22" t="s">
        <v>376</v>
      </c>
      <c r="AC30" s="14"/>
      <c r="AD30" s="15"/>
      <c r="AE30" s="15" t="str">
        <f t="shared" si="5"/>
        <v>$0 / $0</v>
      </c>
      <c r="AF30" s="22" t="s">
        <v>105</v>
      </c>
      <c r="AG30" s="22" t="s">
        <v>105</v>
      </c>
      <c r="AH30" s="17"/>
      <c r="AI30" s="30">
        <v>0</v>
      </c>
      <c r="AJ30" s="20"/>
      <c r="AK30" s="22" t="s">
        <v>105</v>
      </c>
      <c r="AL30" s="32" t="s">
        <v>105</v>
      </c>
      <c r="AM30" s="15"/>
      <c r="AN30" s="22" t="s">
        <v>173</v>
      </c>
      <c r="AO30" s="22" t="s">
        <v>173</v>
      </c>
      <c r="AP30" s="22" t="s">
        <v>173</v>
      </c>
      <c r="AQ30" s="22" t="s">
        <v>173</v>
      </c>
      <c r="AR30" s="22" t="s">
        <v>42</v>
      </c>
      <c r="AS30" s="22" t="s">
        <v>42</v>
      </c>
      <c r="AT30" s="22" t="s">
        <v>173</v>
      </c>
      <c r="AU30" s="22" t="s">
        <v>42</v>
      </c>
    </row>
    <row r="31" spans="1:47" ht="45">
      <c r="A31" s="8" t="s">
        <v>235</v>
      </c>
      <c r="B31" s="9" t="s">
        <v>135</v>
      </c>
      <c r="C31" s="9" t="str">
        <f t="shared" si="0"/>
        <v>Wellcare Value</v>
      </c>
      <c r="D31" s="9"/>
      <c r="E31" s="9" t="str">
        <f t="shared" si="1"/>
        <v>(HMO)</v>
      </c>
      <c r="F31" s="9" t="s">
        <v>68</v>
      </c>
      <c r="G31" s="10" t="s">
        <v>42</v>
      </c>
      <c r="H31" s="3" t="s">
        <v>324</v>
      </c>
      <c r="I31" s="23" t="s">
        <v>88</v>
      </c>
      <c r="J31" s="22" t="s">
        <v>174</v>
      </c>
      <c r="K31" s="3" t="str">
        <f t="shared" si="2"/>
        <v>$0.00</v>
      </c>
      <c r="L31" s="22" t="s">
        <v>174</v>
      </c>
      <c r="M31" s="22" t="s">
        <v>169</v>
      </c>
      <c r="N31" s="3" t="str">
        <f>IF(ISNUMBER(SEARCH("$",$M31)),CONCATENATE(M31," Co-pay"),concatentate(M31," Coinsurance"))</f>
        <v>$10 Co-pay</v>
      </c>
      <c r="O31" s="22" t="s">
        <v>195</v>
      </c>
      <c r="P31" s="3" t="str">
        <f t="shared" si="3"/>
        <v>$40 Co-pay</v>
      </c>
      <c r="Q31" s="25" t="s">
        <v>42</v>
      </c>
      <c r="R31" s="15" t="str">
        <f t="shared" si="4"/>
        <v>No Deductible, $295/Day (Days 1-6) $0/Day Days (7-90) $0/Day Days (91-130) $0 for 40 Additional Days</v>
      </c>
      <c r="S31" s="22" t="s">
        <v>178</v>
      </c>
      <c r="T31" s="26">
        <v>1</v>
      </c>
      <c r="U31" s="22" t="s">
        <v>298</v>
      </c>
      <c r="V31" s="22" t="s">
        <v>105</v>
      </c>
      <c r="W31" s="22" t="s">
        <v>302</v>
      </c>
      <c r="X31" s="22" t="s">
        <v>299</v>
      </c>
      <c r="Y31" s="25" t="s">
        <v>105</v>
      </c>
      <c r="Z31" s="27" t="s">
        <v>367</v>
      </c>
      <c r="AA31" s="27" t="s">
        <v>368</v>
      </c>
      <c r="AB31" s="22" t="s">
        <v>370</v>
      </c>
      <c r="AC31" s="14"/>
      <c r="AD31" s="15"/>
      <c r="AE31" s="15" t="str">
        <f t="shared" si="5"/>
        <v>$295 / $175</v>
      </c>
      <c r="AF31" s="22" t="s">
        <v>178</v>
      </c>
      <c r="AG31" s="22" t="s">
        <v>179</v>
      </c>
      <c r="AH31" s="17"/>
      <c r="AI31" s="30">
        <v>0</v>
      </c>
      <c r="AJ31" s="20"/>
      <c r="AK31" s="22" t="s">
        <v>172</v>
      </c>
      <c r="AL31" s="32" t="s">
        <v>105</v>
      </c>
      <c r="AM31" s="15"/>
      <c r="AN31" s="22" t="s">
        <v>173</v>
      </c>
      <c r="AO31" s="22" t="s">
        <v>173</v>
      </c>
      <c r="AP31" s="22" t="s">
        <v>173</v>
      </c>
      <c r="AQ31" s="22" t="s">
        <v>173</v>
      </c>
      <c r="AR31" s="22" t="s">
        <v>42</v>
      </c>
      <c r="AS31" s="22" t="s">
        <v>42</v>
      </c>
      <c r="AT31" s="22" t="s">
        <v>42</v>
      </c>
      <c r="AU31" s="22" t="s">
        <v>42</v>
      </c>
    </row>
    <row r="32" spans="1:47" ht="22.5">
      <c r="A32" s="8" t="s">
        <v>236</v>
      </c>
      <c r="B32" s="9" t="s">
        <v>40</v>
      </c>
      <c r="C32" s="9" t="str">
        <f t="shared" si="0"/>
        <v>WellCare Essential</v>
      </c>
      <c r="D32" s="9"/>
      <c r="E32" s="9" t="str">
        <f t="shared" si="1"/>
        <v>(HMO)</v>
      </c>
      <c r="F32" s="9" t="s">
        <v>289</v>
      </c>
      <c r="G32" s="10" t="s">
        <v>42</v>
      </c>
      <c r="H32" s="3" t="s">
        <v>361</v>
      </c>
      <c r="I32" s="23" t="s">
        <v>88</v>
      </c>
      <c r="J32" s="22" t="s">
        <v>174</v>
      </c>
      <c r="K32" s="3" t="str">
        <f t="shared" si="2"/>
        <v>$0.00</v>
      </c>
      <c r="L32" s="22" t="s">
        <v>174</v>
      </c>
      <c r="M32" s="22" t="s">
        <v>172</v>
      </c>
      <c r="N32" s="3" t="str">
        <f>IF(ISNUMBER(SEARCH("$",$M32)),CONCATENATE(M32," Co-pay"),concatentate(M32," Coinsurance"))</f>
        <v>$5 Co-pay</v>
      </c>
      <c r="O32" s="22" t="s">
        <v>175</v>
      </c>
      <c r="P32" s="3" t="str">
        <f t="shared" si="3"/>
        <v>$35 Co-pay</v>
      </c>
      <c r="Q32" s="25" t="s">
        <v>42</v>
      </c>
      <c r="R32" s="15" t="str">
        <f t="shared" si="4"/>
        <v>No Deductible, $125/Day (Days 1-7) $0/Day Days (8-90) $0/Day Days (91-130) $0 for 40 Additional Days</v>
      </c>
      <c r="S32" s="22" t="s">
        <v>189</v>
      </c>
      <c r="T32" s="26">
        <v>1</v>
      </c>
      <c r="U32" s="22" t="s">
        <v>302</v>
      </c>
      <c r="V32" s="22" t="s">
        <v>105</v>
      </c>
      <c r="W32" s="22" t="s">
        <v>322</v>
      </c>
      <c r="X32" s="22" t="s">
        <v>299</v>
      </c>
      <c r="Y32" s="25" t="s">
        <v>105</v>
      </c>
      <c r="Z32" s="27" t="s">
        <v>367</v>
      </c>
      <c r="AA32" s="27" t="s">
        <v>368</v>
      </c>
      <c r="AB32" s="22" t="s">
        <v>370</v>
      </c>
      <c r="AC32" s="14"/>
      <c r="AD32" s="15"/>
      <c r="AE32" s="15" t="str">
        <f t="shared" si="5"/>
        <v>$125 / $100</v>
      </c>
      <c r="AF32" s="22" t="s">
        <v>189</v>
      </c>
      <c r="AG32" s="22" t="s">
        <v>191</v>
      </c>
      <c r="AH32" s="17"/>
      <c r="AI32" s="30">
        <v>0</v>
      </c>
      <c r="AJ32" s="20"/>
      <c r="AK32" s="22" t="s">
        <v>167</v>
      </c>
      <c r="AL32" s="32" t="s">
        <v>105</v>
      </c>
      <c r="AM32" s="15"/>
      <c r="AN32" s="22" t="s">
        <v>173</v>
      </c>
      <c r="AO32" s="22" t="s">
        <v>173</v>
      </c>
      <c r="AP32" s="22" t="s">
        <v>173</v>
      </c>
      <c r="AQ32" s="22" t="s">
        <v>173</v>
      </c>
      <c r="AR32" s="22" t="s">
        <v>173</v>
      </c>
      <c r="AS32" s="22" t="s">
        <v>42</v>
      </c>
      <c r="AT32" s="22" t="s">
        <v>173</v>
      </c>
      <c r="AU32" s="22" t="s">
        <v>42</v>
      </c>
    </row>
    <row r="33" spans="1:47" ht="67.5">
      <c r="A33" s="8" t="s">
        <v>237</v>
      </c>
      <c r="B33" s="9" t="s">
        <v>40</v>
      </c>
      <c r="C33" s="9" t="str">
        <f t="shared" si="0"/>
        <v>WellCare Essential</v>
      </c>
      <c r="D33" s="9"/>
      <c r="E33" s="9" t="str">
        <f t="shared" si="1"/>
        <v>(HMO)</v>
      </c>
      <c r="F33" s="9" t="s">
        <v>123</v>
      </c>
      <c r="G33" s="10" t="s">
        <v>42</v>
      </c>
      <c r="H33" s="3" t="s">
        <v>153</v>
      </c>
      <c r="I33" s="23" t="s">
        <v>160</v>
      </c>
      <c r="J33" s="22" t="s">
        <v>383</v>
      </c>
      <c r="K33" s="3" t="str">
        <f t="shared" si="2"/>
        <v>$40.00</v>
      </c>
      <c r="L33" s="22" t="s">
        <v>174</v>
      </c>
      <c r="M33" s="22" t="s">
        <v>180</v>
      </c>
      <c r="N33" s="3" t="str">
        <f>IF(ISNUMBER(SEARCH("$",$M33)),CONCATENATE(M33," Co-pay"),concatentate(M33," Coinsurance"))</f>
        <v>$15 Co-pay</v>
      </c>
      <c r="O33" s="22" t="s">
        <v>195</v>
      </c>
      <c r="P33" s="3" t="str">
        <f t="shared" si="3"/>
        <v>$40 Co-pay</v>
      </c>
      <c r="Q33" s="25" t="s">
        <v>42</v>
      </c>
      <c r="R33" s="15" t="str">
        <f t="shared" si="4"/>
        <v>No Deductible, $280/Day (Days 1-5) $0/Day Days (6-90) $0/Day Days (91-130) $0 for 40 Additional Days</v>
      </c>
      <c r="S33" s="22" t="s">
        <v>202</v>
      </c>
      <c r="T33" s="26">
        <v>1</v>
      </c>
      <c r="U33" s="22" t="s">
        <v>297</v>
      </c>
      <c r="V33" s="22" t="s">
        <v>105</v>
      </c>
      <c r="W33" s="22" t="s">
        <v>298</v>
      </c>
      <c r="X33" s="22" t="s">
        <v>299</v>
      </c>
      <c r="Y33" s="25" t="s">
        <v>105</v>
      </c>
      <c r="Z33" s="27" t="s">
        <v>367</v>
      </c>
      <c r="AA33" s="27" t="s">
        <v>368</v>
      </c>
      <c r="AB33" s="22" t="s">
        <v>370</v>
      </c>
      <c r="AC33" s="14"/>
      <c r="AD33" s="15"/>
      <c r="AE33" s="15" t="str">
        <f t="shared" si="5"/>
        <v>$250 / $250</v>
      </c>
      <c r="AF33" s="22" t="s">
        <v>176</v>
      </c>
      <c r="AG33" s="22" t="s">
        <v>176</v>
      </c>
      <c r="AH33" s="17"/>
      <c r="AI33" s="30">
        <v>0</v>
      </c>
      <c r="AJ33" s="20"/>
      <c r="AK33" s="22" t="s">
        <v>170</v>
      </c>
      <c r="AL33" s="32" t="s">
        <v>105</v>
      </c>
      <c r="AM33" s="15"/>
      <c r="AN33" s="22" t="s">
        <v>173</v>
      </c>
      <c r="AO33" s="22" t="s">
        <v>173</v>
      </c>
      <c r="AP33" s="22" t="s">
        <v>173</v>
      </c>
      <c r="AQ33" s="22" t="s">
        <v>42</v>
      </c>
      <c r="AR33" s="22" t="s">
        <v>173</v>
      </c>
      <c r="AS33" s="22" t="s">
        <v>42</v>
      </c>
      <c r="AT33" s="22" t="s">
        <v>173</v>
      </c>
      <c r="AU33" s="22" t="s">
        <v>173</v>
      </c>
    </row>
    <row r="34" spans="1:47" ht="78.75">
      <c r="A34" s="8" t="s">
        <v>238</v>
      </c>
      <c r="B34" s="9" t="s">
        <v>38</v>
      </c>
      <c r="C34" s="9" t="str">
        <f t="shared" si="0"/>
        <v>WellCare Advance</v>
      </c>
      <c r="D34" s="9"/>
      <c r="E34" s="9" t="str">
        <f t="shared" si="1"/>
        <v>(HMO)</v>
      </c>
      <c r="F34" s="9" t="s">
        <v>124</v>
      </c>
      <c r="G34" s="10" t="s">
        <v>42</v>
      </c>
      <c r="H34" s="3" t="s">
        <v>325</v>
      </c>
      <c r="I34" s="23" t="s">
        <v>160</v>
      </c>
      <c r="J34" s="22" t="s">
        <v>174</v>
      </c>
      <c r="K34" s="3" t="str">
        <f t="shared" si="2"/>
        <v>$0.00</v>
      </c>
      <c r="L34" s="22" t="s">
        <v>174</v>
      </c>
      <c r="M34" s="22" t="s">
        <v>169</v>
      </c>
      <c r="N34" s="3" t="str">
        <f>IF(ISNUMBER(SEARCH("$",$M34)),CONCATENATE(M34," Co-pay"),concatentate(M34," Coinsurance"))</f>
        <v>$10 Co-pay</v>
      </c>
      <c r="O34" s="22" t="s">
        <v>175</v>
      </c>
      <c r="P34" s="3" t="str">
        <f t="shared" si="3"/>
        <v>$35 Co-pay</v>
      </c>
      <c r="Q34" s="25" t="s">
        <v>42</v>
      </c>
      <c r="R34" s="15" t="str">
        <f t="shared" si="4"/>
        <v>No Deductible, $325/Day (Days 1-5) $0/Day Days (6-90) $0 Each Additional Day</v>
      </c>
      <c r="S34" s="22" t="s">
        <v>198</v>
      </c>
      <c r="T34" s="26">
        <v>1</v>
      </c>
      <c r="U34" s="22" t="s">
        <v>297</v>
      </c>
      <c r="V34" s="22" t="s">
        <v>105</v>
      </c>
      <c r="W34" s="22" t="s">
        <v>298</v>
      </c>
      <c r="X34" s="22" t="s">
        <v>299</v>
      </c>
      <c r="Y34" s="25" t="s">
        <v>300</v>
      </c>
      <c r="Z34" s="22"/>
      <c r="AA34" s="22"/>
      <c r="AB34" s="22" t="s">
        <v>107</v>
      </c>
      <c r="AC34" s="14"/>
      <c r="AD34" s="15"/>
      <c r="AE34" s="15" t="str">
        <f t="shared" si="5"/>
        <v>$150 / $150</v>
      </c>
      <c r="AF34" s="22" t="s">
        <v>188</v>
      </c>
      <c r="AG34" s="22" t="s">
        <v>188</v>
      </c>
      <c r="AH34" s="17"/>
      <c r="AI34" s="30" t="s">
        <v>42</v>
      </c>
      <c r="AJ34" s="20"/>
      <c r="AK34" s="22" t="s">
        <v>295</v>
      </c>
      <c r="AL34" s="32" t="s">
        <v>295</v>
      </c>
      <c r="AM34" s="15"/>
      <c r="AN34" s="22" t="s">
        <v>173</v>
      </c>
      <c r="AO34" s="22" t="s">
        <v>173</v>
      </c>
      <c r="AP34" s="22" t="s">
        <v>173</v>
      </c>
      <c r="AQ34" s="22" t="s">
        <v>173</v>
      </c>
      <c r="AR34" s="22" t="s">
        <v>173</v>
      </c>
      <c r="AS34" s="22" t="s">
        <v>42</v>
      </c>
      <c r="AT34" s="22" t="s">
        <v>173</v>
      </c>
      <c r="AU34" s="22" t="s">
        <v>42</v>
      </c>
    </row>
    <row r="35" spans="1:47" ht="56.25">
      <c r="A35" s="8" t="s">
        <v>239</v>
      </c>
      <c r="B35" s="9" t="s">
        <v>33</v>
      </c>
      <c r="C35" s="9" t="str">
        <f t="shared" si="0"/>
        <v>WellCare Access</v>
      </c>
      <c r="D35" s="9"/>
      <c r="E35" s="9" t="str">
        <f t="shared" si="1"/>
        <v>(HMO SNP)</v>
      </c>
      <c r="F35" s="9" t="s">
        <v>128</v>
      </c>
      <c r="G35" s="10" t="s">
        <v>173</v>
      </c>
      <c r="H35" s="3" t="s">
        <v>156</v>
      </c>
      <c r="I35" s="23" t="s">
        <v>160</v>
      </c>
      <c r="J35" s="22" t="s">
        <v>174</v>
      </c>
      <c r="K35" s="3" t="str">
        <f t="shared" si="2"/>
        <v>$0.00</v>
      </c>
      <c r="L35" s="22" t="s">
        <v>174</v>
      </c>
      <c r="M35" s="22" t="s">
        <v>105</v>
      </c>
      <c r="N35" s="3" t="str">
        <f>IF(ISNUMBER(SEARCH("$",$M35)),CONCATENATE(M35," Co-pay"),concatentate(M35," Coinsurance"))</f>
        <v>$0 Co-pay</v>
      </c>
      <c r="O35" s="22" t="s">
        <v>105</v>
      </c>
      <c r="P35" s="3" t="str">
        <f t="shared" si="3"/>
        <v>$0 Co-pay</v>
      </c>
      <c r="Q35" s="25" t="s">
        <v>42</v>
      </c>
      <c r="R35" s="15" t="str">
        <f t="shared" si="4"/>
        <v>No Deductible, $0/Day  (Days1-90) No Additional Days</v>
      </c>
      <c r="S35" s="22" t="s">
        <v>105</v>
      </c>
      <c r="T35" s="26">
        <v>1</v>
      </c>
      <c r="U35" s="22" t="s">
        <v>299</v>
      </c>
      <c r="V35" s="22" t="s">
        <v>300</v>
      </c>
      <c r="W35" s="22" t="s">
        <v>300</v>
      </c>
      <c r="X35" s="22" t="s">
        <v>300</v>
      </c>
      <c r="Y35" s="25" t="s">
        <v>300</v>
      </c>
      <c r="Z35" s="22"/>
      <c r="AA35" s="22"/>
      <c r="AB35" s="22" t="s">
        <v>376</v>
      </c>
      <c r="AC35" s="14"/>
      <c r="AD35" s="15"/>
      <c r="AE35" s="15" t="str">
        <f t="shared" si="5"/>
        <v>$0 / $0</v>
      </c>
      <c r="AF35" s="22" t="s">
        <v>105</v>
      </c>
      <c r="AG35" s="22" t="s">
        <v>105</v>
      </c>
      <c r="AH35" s="17"/>
      <c r="AI35" s="30">
        <v>0</v>
      </c>
      <c r="AJ35" s="20"/>
      <c r="AK35" s="22" t="s">
        <v>105</v>
      </c>
      <c r="AL35" s="32" t="s">
        <v>105</v>
      </c>
      <c r="AM35" s="15"/>
      <c r="AN35" s="22" t="s">
        <v>173</v>
      </c>
      <c r="AO35" s="22" t="s">
        <v>173</v>
      </c>
      <c r="AP35" s="22" t="s">
        <v>173</v>
      </c>
      <c r="AQ35" s="22" t="s">
        <v>173</v>
      </c>
      <c r="AR35" s="22" t="s">
        <v>173</v>
      </c>
      <c r="AS35" s="22" t="s">
        <v>42</v>
      </c>
      <c r="AT35" s="22" t="s">
        <v>173</v>
      </c>
      <c r="AU35" s="22" t="s">
        <v>173</v>
      </c>
    </row>
    <row r="36" spans="1:47" ht="22.5">
      <c r="A36" s="8" t="s">
        <v>240</v>
      </c>
      <c r="B36" s="9" t="s">
        <v>37</v>
      </c>
      <c r="C36" s="9" t="str">
        <f t="shared" si="0"/>
        <v>WellCare Value</v>
      </c>
      <c r="D36" s="9"/>
      <c r="E36" s="9" t="str">
        <f t="shared" si="1"/>
        <v>(HMO-POS)</v>
      </c>
      <c r="F36" s="9" t="s">
        <v>132</v>
      </c>
      <c r="G36" s="10" t="s">
        <v>42</v>
      </c>
      <c r="H36" s="3" t="s">
        <v>157</v>
      </c>
      <c r="I36" s="23" t="s">
        <v>160</v>
      </c>
      <c r="J36" s="22" t="s">
        <v>174</v>
      </c>
      <c r="K36" s="3" t="str">
        <f t="shared" si="2"/>
        <v>$0.00</v>
      </c>
      <c r="L36" s="22" t="s">
        <v>174</v>
      </c>
      <c r="M36" s="22" t="s">
        <v>180</v>
      </c>
      <c r="N36" s="3" t="str">
        <f>IF(ISNUMBER(SEARCH("$",$M36)),CONCATENATE(M36," Co-pay"),concatentate(M36," Coinsurance"))</f>
        <v>$15 Co-pay</v>
      </c>
      <c r="O36" s="22" t="s">
        <v>181</v>
      </c>
      <c r="P36" s="3" t="str">
        <f t="shared" si="3"/>
        <v>$50 Co-pay</v>
      </c>
      <c r="Q36" s="25" t="s">
        <v>173</v>
      </c>
      <c r="R36" s="15" t="str">
        <f t="shared" si="4"/>
        <v>No Deductible, $400/Day (Days 1-4) $0/Day Days (5-90) $0/Day Days (91-130) $0 for 40 Additional Days</v>
      </c>
      <c r="S36" s="22" t="s">
        <v>194</v>
      </c>
      <c r="T36" s="26">
        <v>1</v>
      </c>
      <c r="U36" s="22" t="s">
        <v>306</v>
      </c>
      <c r="V36" s="22" t="s">
        <v>105</v>
      </c>
      <c r="W36" s="22" t="s">
        <v>297</v>
      </c>
      <c r="X36" s="22" t="s">
        <v>299</v>
      </c>
      <c r="Y36" s="25" t="s">
        <v>105</v>
      </c>
      <c r="Z36" s="27" t="s">
        <v>367</v>
      </c>
      <c r="AA36" s="27" t="s">
        <v>368</v>
      </c>
      <c r="AB36" s="22" t="s">
        <v>370</v>
      </c>
      <c r="AC36" s="14"/>
      <c r="AD36" s="15"/>
      <c r="AE36" s="15" t="str">
        <f t="shared" si="5"/>
        <v>20% / $250</v>
      </c>
      <c r="AF36" s="22" t="s">
        <v>183</v>
      </c>
      <c r="AG36" s="22" t="s">
        <v>176</v>
      </c>
      <c r="AH36" s="17"/>
      <c r="AI36" s="30">
        <v>0</v>
      </c>
      <c r="AJ36" s="20"/>
      <c r="AK36" s="22" t="s">
        <v>172</v>
      </c>
      <c r="AL36" s="32" t="s">
        <v>105</v>
      </c>
      <c r="AM36" s="15"/>
      <c r="AN36" s="22" t="s">
        <v>173</v>
      </c>
      <c r="AO36" s="22" t="s">
        <v>173</v>
      </c>
      <c r="AP36" s="22" t="s">
        <v>173</v>
      </c>
      <c r="AQ36" s="22" t="s">
        <v>42</v>
      </c>
      <c r="AR36" s="22" t="s">
        <v>42</v>
      </c>
      <c r="AS36" s="22" t="s">
        <v>42</v>
      </c>
      <c r="AT36" s="22" t="s">
        <v>173</v>
      </c>
      <c r="AU36" s="22" t="s">
        <v>42</v>
      </c>
    </row>
    <row r="37" spans="1:47" ht="22.5">
      <c r="A37" s="8" t="s">
        <v>241</v>
      </c>
      <c r="B37" s="9" t="s">
        <v>33</v>
      </c>
      <c r="C37" s="9" t="str">
        <f t="shared" si="0"/>
        <v>WellCare Access</v>
      </c>
      <c r="D37" s="9"/>
      <c r="E37" s="9" t="str">
        <f t="shared" si="1"/>
        <v>(HMO SNP)</v>
      </c>
      <c r="F37" s="9" t="s">
        <v>134</v>
      </c>
      <c r="G37" s="10" t="s">
        <v>173</v>
      </c>
      <c r="H37" s="3" t="s">
        <v>158</v>
      </c>
      <c r="I37" s="23" t="s">
        <v>160</v>
      </c>
      <c r="J37" s="22" t="s">
        <v>174</v>
      </c>
      <c r="K37" s="3" t="str">
        <f t="shared" si="2"/>
        <v>$0.00</v>
      </c>
      <c r="L37" s="22" t="s">
        <v>174</v>
      </c>
      <c r="M37" s="22" t="s">
        <v>105</v>
      </c>
      <c r="N37" s="3" t="str">
        <f>IF(ISNUMBER(SEARCH("$",$M37)),CONCATENATE(M37," Co-pay"),concatentate(M37," Coinsurance"))</f>
        <v>$0 Co-pay</v>
      </c>
      <c r="O37" s="22" t="s">
        <v>105</v>
      </c>
      <c r="P37" s="3" t="str">
        <f t="shared" si="3"/>
        <v>$0 Co-pay</v>
      </c>
      <c r="Q37" s="25" t="s">
        <v>42</v>
      </c>
      <c r="R37" s="15" t="str">
        <f t="shared" si="4"/>
        <v>No Deductible, $0/Day  (Days1-90) No Additional Days</v>
      </c>
      <c r="S37" s="22" t="s">
        <v>105</v>
      </c>
      <c r="T37" s="26">
        <v>1</v>
      </c>
      <c r="U37" s="22" t="s">
        <v>299</v>
      </c>
      <c r="V37" s="22" t="s">
        <v>300</v>
      </c>
      <c r="W37" s="22" t="s">
        <v>300</v>
      </c>
      <c r="X37" s="22" t="s">
        <v>300</v>
      </c>
      <c r="Y37" s="25" t="s">
        <v>300</v>
      </c>
      <c r="Z37" s="22"/>
      <c r="AA37" s="22"/>
      <c r="AB37" s="22" t="s">
        <v>376</v>
      </c>
      <c r="AC37" s="14"/>
      <c r="AD37" s="15"/>
      <c r="AE37" s="15" t="str">
        <f t="shared" si="5"/>
        <v>$0 / $0</v>
      </c>
      <c r="AF37" s="22" t="s">
        <v>105</v>
      </c>
      <c r="AG37" s="22" t="s">
        <v>105</v>
      </c>
      <c r="AH37" s="17"/>
      <c r="AI37" s="30">
        <v>0</v>
      </c>
      <c r="AJ37" s="20"/>
      <c r="AK37" s="22" t="s">
        <v>105</v>
      </c>
      <c r="AL37" s="32" t="s">
        <v>105</v>
      </c>
      <c r="AM37" s="15"/>
      <c r="AN37" s="22" t="s">
        <v>173</v>
      </c>
      <c r="AO37" s="22" t="s">
        <v>173</v>
      </c>
      <c r="AP37" s="22" t="s">
        <v>173</v>
      </c>
      <c r="AQ37" s="22" t="s">
        <v>173</v>
      </c>
      <c r="AR37" s="22" t="s">
        <v>42</v>
      </c>
      <c r="AS37" s="22" t="s">
        <v>42</v>
      </c>
      <c r="AT37" s="22" t="s">
        <v>173</v>
      </c>
      <c r="AU37" s="22" t="s">
        <v>42</v>
      </c>
    </row>
    <row r="38" spans="1:47" ht="22.5">
      <c r="A38" s="8" t="s">
        <v>242</v>
      </c>
      <c r="B38" s="9" t="s">
        <v>135</v>
      </c>
      <c r="C38" s="9" t="str">
        <f t="shared" si="0"/>
        <v>Wellcare Value</v>
      </c>
      <c r="D38" s="9"/>
      <c r="E38" s="9" t="str">
        <f t="shared" si="1"/>
        <v>(HMO)</v>
      </c>
      <c r="F38" s="9" t="s">
        <v>45</v>
      </c>
      <c r="G38" s="10" t="s">
        <v>42</v>
      </c>
      <c r="H38" s="3" t="s">
        <v>141</v>
      </c>
      <c r="I38" s="23" t="s">
        <v>80</v>
      </c>
      <c r="J38" s="22" t="s">
        <v>174</v>
      </c>
      <c r="K38" s="3" t="str">
        <f t="shared" si="2"/>
        <v>$0.00</v>
      </c>
      <c r="L38" s="22" t="s">
        <v>174</v>
      </c>
      <c r="M38" s="22" t="s">
        <v>180</v>
      </c>
      <c r="N38" s="3" t="str">
        <f>IF(ISNUMBER(SEARCH("$",$M38)),CONCATENATE(M38," Co-pay"),concatentate(M38," Coinsurance"))</f>
        <v>$15 Co-pay</v>
      </c>
      <c r="O38" s="22" t="s">
        <v>181</v>
      </c>
      <c r="P38" s="3" t="str">
        <f t="shared" si="3"/>
        <v>$50 Co-pay</v>
      </c>
      <c r="Q38" s="25" t="s">
        <v>42</v>
      </c>
      <c r="R38" s="15" t="str">
        <f t="shared" si="4"/>
        <v>No Deductible, $400/Day (Days 1-4) $0/Day Days (5-90) $0/Day Days (91-130) $0 for 40 Additional Days</v>
      </c>
      <c r="S38" s="22" t="s">
        <v>194</v>
      </c>
      <c r="T38" s="26">
        <v>1</v>
      </c>
      <c r="U38" s="22" t="s">
        <v>306</v>
      </c>
      <c r="V38" s="22" t="s">
        <v>105</v>
      </c>
      <c r="W38" s="22" t="s">
        <v>297</v>
      </c>
      <c r="X38" s="22" t="s">
        <v>299</v>
      </c>
      <c r="Y38" s="25" t="s">
        <v>105</v>
      </c>
      <c r="Z38" s="27" t="s">
        <v>367</v>
      </c>
      <c r="AA38" s="27" t="s">
        <v>368</v>
      </c>
      <c r="AB38" s="22" t="s">
        <v>370</v>
      </c>
      <c r="AC38" s="14"/>
      <c r="AD38" s="15"/>
      <c r="AE38" s="15" t="str">
        <f t="shared" si="5"/>
        <v>20% / $250</v>
      </c>
      <c r="AF38" s="22" t="s">
        <v>183</v>
      </c>
      <c r="AG38" s="22" t="s">
        <v>176</v>
      </c>
      <c r="AH38" s="17"/>
      <c r="AI38" s="30">
        <v>0</v>
      </c>
      <c r="AJ38" s="20"/>
      <c r="AK38" s="22" t="s">
        <v>168</v>
      </c>
      <c r="AL38" s="32" t="s">
        <v>105</v>
      </c>
      <c r="AM38" s="15"/>
      <c r="AN38" s="22" t="s">
        <v>173</v>
      </c>
      <c r="AO38" s="22" t="s">
        <v>173</v>
      </c>
      <c r="AP38" s="22" t="s">
        <v>173</v>
      </c>
      <c r="AQ38" s="22" t="s">
        <v>42</v>
      </c>
      <c r="AR38" s="22" t="s">
        <v>42</v>
      </c>
      <c r="AS38" s="22" t="s">
        <v>42</v>
      </c>
      <c r="AT38" s="22" t="s">
        <v>173</v>
      </c>
      <c r="AU38" s="22" t="s">
        <v>42</v>
      </c>
    </row>
    <row r="39" spans="1:47" ht="22.5">
      <c r="A39" s="8" t="s">
        <v>243</v>
      </c>
      <c r="B39" s="9" t="s">
        <v>135</v>
      </c>
      <c r="C39" s="9" t="str">
        <f t="shared" si="0"/>
        <v>Wellcare Value</v>
      </c>
      <c r="D39" s="9"/>
      <c r="E39" s="9" t="str">
        <f t="shared" si="1"/>
        <v>(HMO)</v>
      </c>
      <c r="F39" s="9" t="s">
        <v>109</v>
      </c>
      <c r="G39" s="10" t="s">
        <v>42</v>
      </c>
      <c r="H39" s="3" t="s">
        <v>142</v>
      </c>
      <c r="I39" s="23" t="s">
        <v>80</v>
      </c>
      <c r="J39" s="22" t="s">
        <v>174</v>
      </c>
      <c r="K39" s="3" t="str">
        <f t="shared" si="2"/>
        <v>$0.00</v>
      </c>
      <c r="L39" s="22" t="s">
        <v>174</v>
      </c>
      <c r="M39" s="22" t="s">
        <v>180</v>
      </c>
      <c r="N39" s="3" t="str">
        <f>IF(ISNUMBER(SEARCH("$",$M39)),CONCATENATE(M39," Co-pay"),concatentate(M39," Coinsurance"))</f>
        <v>$15 Co-pay</v>
      </c>
      <c r="O39" s="22" t="s">
        <v>181</v>
      </c>
      <c r="P39" s="3" t="str">
        <f t="shared" si="3"/>
        <v>$50 Co-pay</v>
      </c>
      <c r="Q39" s="25" t="s">
        <v>42</v>
      </c>
      <c r="R39" s="15" t="str">
        <f t="shared" si="4"/>
        <v>No Deductible, $425/Day (Days 1-4) $0/Day Days (5-90) $0/Day Days (91-130) $0 for 40 Additional Days</v>
      </c>
      <c r="S39" s="22" t="s">
        <v>326</v>
      </c>
      <c r="T39" s="26">
        <v>1</v>
      </c>
      <c r="U39" s="22" t="s">
        <v>306</v>
      </c>
      <c r="V39" s="22" t="s">
        <v>105</v>
      </c>
      <c r="W39" s="22" t="s">
        <v>297</v>
      </c>
      <c r="X39" s="22" t="s">
        <v>299</v>
      </c>
      <c r="Y39" s="25" t="s">
        <v>105</v>
      </c>
      <c r="Z39" s="27" t="s">
        <v>367</v>
      </c>
      <c r="AA39" s="27" t="s">
        <v>368</v>
      </c>
      <c r="AB39" s="22" t="s">
        <v>370</v>
      </c>
      <c r="AC39" s="14"/>
      <c r="AD39" s="15"/>
      <c r="AE39" s="15" t="str">
        <f t="shared" si="5"/>
        <v>20% / $200</v>
      </c>
      <c r="AF39" s="22" t="s">
        <v>183</v>
      </c>
      <c r="AG39" s="22" t="s">
        <v>184</v>
      </c>
      <c r="AH39" s="17"/>
      <c r="AI39" s="30">
        <v>0</v>
      </c>
      <c r="AJ39" s="20"/>
      <c r="AK39" s="22" t="s">
        <v>168</v>
      </c>
      <c r="AL39" s="32" t="s">
        <v>105</v>
      </c>
      <c r="AM39" s="15"/>
      <c r="AN39" s="22" t="s">
        <v>42</v>
      </c>
      <c r="AO39" s="22" t="s">
        <v>173</v>
      </c>
      <c r="AP39" s="22" t="s">
        <v>173</v>
      </c>
      <c r="AQ39" s="22" t="s">
        <v>42</v>
      </c>
      <c r="AR39" s="22" t="s">
        <v>42</v>
      </c>
      <c r="AS39" s="22" t="s">
        <v>42</v>
      </c>
      <c r="AT39" s="22" t="s">
        <v>173</v>
      </c>
      <c r="AU39" s="22" t="s">
        <v>42</v>
      </c>
    </row>
    <row r="40" spans="1:47" ht="22.5">
      <c r="A40" s="8" t="s">
        <v>244</v>
      </c>
      <c r="B40" s="9" t="s">
        <v>39</v>
      </c>
      <c r="C40" s="9" t="str">
        <f t="shared" si="0"/>
        <v>WellCare Liberty</v>
      </c>
      <c r="D40" s="9"/>
      <c r="E40" s="9" t="str">
        <f t="shared" si="1"/>
        <v>(HMO SNP)</v>
      </c>
      <c r="F40" s="9" t="s">
        <v>290</v>
      </c>
      <c r="G40" s="10" t="s">
        <v>173</v>
      </c>
      <c r="H40" s="3" t="s">
        <v>327</v>
      </c>
      <c r="I40" s="23" t="s">
        <v>80</v>
      </c>
      <c r="J40" s="22" t="s">
        <v>174</v>
      </c>
      <c r="K40" s="3" t="str">
        <f t="shared" si="2"/>
        <v>$0.00</v>
      </c>
      <c r="L40" s="22" t="s">
        <v>174</v>
      </c>
      <c r="M40" s="22" t="s">
        <v>105</v>
      </c>
      <c r="N40" s="3" t="str">
        <f>IF(ISNUMBER(SEARCH("$",$M40)),CONCATENATE(M40," Co-pay"),concatentate(M40," Coinsurance"))</f>
        <v>$0 Co-pay</v>
      </c>
      <c r="O40" s="22" t="s">
        <v>105</v>
      </c>
      <c r="P40" s="3" t="str">
        <f t="shared" si="3"/>
        <v>$0 Co-pay</v>
      </c>
      <c r="Q40" s="25" t="s">
        <v>42</v>
      </c>
      <c r="R40" s="15" t="str">
        <f t="shared" si="4"/>
        <v>No Deductible, $0/Day  (Days1-90) No Additional Days</v>
      </c>
      <c r="S40" s="22" t="s">
        <v>105</v>
      </c>
      <c r="T40" s="26">
        <v>1</v>
      </c>
      <c r="U40" s="22" t="s">
        <v>299</v>
      </c>
      <c r="V40" s="22" t="s">
        <v>300</v>
      </c>
      <c r="W40" s="22" t="s">
        <v>300</v>
      </c>
      <c r="X40" s="22" t="s">
        <v>300</v>
      </c>
      <c r="Y40" s="25" t="s">
        <v>300</v>
      </c>
      <c r="Z40" s="22"/>
      <c r="AA40" s="22"/>
      <c r="AB40" s="22" t="s">
        <v>376</v>
      </c>
      <c r="AC40" s="14"/>
      <c r="AD40" s="15"/>
      <c r="AE40" s="15" t="str">
        <f t="shared" si="5"/>
        <v>$0 / $0</v>
      </c>
      <c r="AF40" s="22" t="s">
        <v>105</v>
      </c>
      <c r="AG40" s="22" t="s">
        <v>105</v>
      </c>
      <c r="AH40" s="17"/>
      <c r="AI40" s="30">
        <v>0</v>
      </c>
      <c r="AJ40" s="20"/>
      <c r="AK40" s="34" t="s">
        <v>372</v>
      </c>
      <c r="AL40" s="32" t="s">
        <v>105</v>
      </c>
      <c r="AM40" s="15"/>
      <c r="AN40" s="22" t="s">
        <v>42</v>
      </c>
      <c r="AO40" s="22" t="s">
        <v>42</v>
      </c>
      <c r="AP40" s="22" t="s">
        <v>42</v>
      </c>
      <c r="AQ40" s="22" t="s">
        <v>42</v>
      </c>
      <c r="AR40" s="22" t="s">
        <v>42</v>
      </c>
      <c r="AS40" s="22" t="s">
        <v>42</v>
      </c>
      <c r="AT40" s="22" t="s">
        <v>173</v>
      </c>
      <c r="AU40" s="22" t="s">
        <v>42</v>
      </c>
    </row>
    <row r="41" spans="1:47" ht="22.5">
      <c r="A41" s="8" t="s">
        <v>245</v>
      </c>
      <c r="B41" s="9" t="s">
        <v>38</v>
      </c>
      <c r="C41" s="9" t="str">
        <f t="shared" si="0"/>
        <v>WellCare Advance</v>
      </c>
      <c r="D41" s="9"/>
      <c r="E41" s="9" t="str">
        <f t="shared" si="1"/>
        <v>(HMO)</v>
      </c>
      <c r="F41" s="9" t="s">
        <v>124</v>
      </c>
      <c r="G41" s="10" t="s">
        <v>42</v>
      </c>
      <c r="H41" s="3" t="s">
        <v>154</v>
      </c>
      <c r="I41" s="23" t="s">
        <v>162</v>
      </c>
      <c r="J41" s="22" t="s">
        <v>174</v>
      </c>
      <c r="K41" s="3" t="str">
        <f t="shared" si="2"/>
        <v>$0.00</v>
      </c>
      <c r="L41" s="22" t="s">
        <v>174</v>
      </c>
      <c r="M41" s="22" t="s">
        <v>169</v>
      </c>
      <c r="N41" s="3" t="str">
        <f>IF(ISNUMBER(SEARCH("$",$M41)),CONCATENATE(M41," Co-pay"),concatentate(M41," Coinsurance"))</f>
        <v>$10 Co-pay</v>
      </c>
      <c r="O41" s="22" t="s">
        <v>175</v>
      </c>
      <c r="P41" s="3" t="str">
        <f t="shared" si="3"/>
        <v>$35 Co-pay</v>
      </c>
      <c r="Q41" s="25" t="s">
        <v>42</v>
      </c>
      <c r="R41" s="15" t="str">
        <f t="shared" si="4"/>
        <v>No Deductible, $325/Day (Days 1-5) $0/Day Days (6-90) $0 Each Additional Day</v>
      </c>
      <c r="S41" s="22" t="s">
        <v>198</v>
      </c>
      <c r="T41" s="26">
        <v>1</v>
      </c>
      <c r="U41" s="22" t="s">
        <v>297</v>
      </c>
      <c r="V41" s="22" t="s">
        <v>105</v>
      </c>
      <c r="W41" s="22" t="s">
        <v>298</v>
      </c>
      <c r="X41" s="22" t="s">
        <v>299</v>
      </c>
      <c r="Y41" s="25" t="s">
        <v>300</v>
      </c>
      <c r="Z41" s="22"/>
      <c r="AA41" s="22"/>
      <c r="AB41" s="22" t="s">
        <v>107</v>
      </c>
      <c r="AC41" s="14"/>
      <c r="AD41" s="15"/>
      <c r="AE41" s="15" t="str">
        <f t="shared" si="5"/>
        <v>$150 / $150</v>
      </c>
      <c r="AF41" s="22" t="s">
        <v>188</v>
      </c>
      <c r="AG41" s="22" t="s">
        <v>188</v>
      </c>
      <c r="AH41" s="17"/>
      <c r="AI41" s="30" t="s">
        <v>42</v>
      </c>
      <c r="AJ41" s="20"/>
      <c r="AK41" s="22" t="s">
        <v>295</v>
      </c>
      <c r="AL41" s="32" t="s">
        <v>295</v>
      </c>
      <c r="AM41" s="15"/>
      <c r="AN41" s="22" t="s">
        <v>173</v>
      </c>
      <c r="AO41" s="22" t="s">
        <v>173</v>
      </c>
      <c r="AP41" s="22" t="s">
        <v>173</v>
      </c>
      <c r="AQ41" s="22" t="s">
        <v>173</v>
      </c>
      <c r="AR41" s="22" t="s">
        <v>173</v>
      </c>
      <c r="AS41" s="22" t="s">
        <v>42</v>
      </c>
      <c r="AT41" s="22" t="s">
        <v>173</v>
      </c>
      <c r="AU41" s="22" t="s">
        <v>42</v>
      </c>
    </row>
    <row r="42" spans="1:47" ht="22.5">
      <c r="A42" s="8" t="s">
        <v>246</v>
      </c>
      <c r="B42" s="9" t="s">
        <v>33</v>
      </c>
      <c r="C42" s="9" t="str">
        <f t="shared" si="0"/>
        <v>WellCare Access</v>
      </c>
      <c r="D42" s="9"/>
      <c r="E42" s="9" t="str">
        <f t="shared" si="1"/>
        <v>(HMO SNP)</v>
      </c>
      <c r="F42" s="9" t="s">
        <v>130</v>
      </c>
      <c r="G42" s="10" t="s">
        <v>173</v>
      </c>
      <c r="H42" s="3" t="s">
        <v>154</v>
      </c>
      <c r="I42" s="23" t="s">
        <v>162</v>
      </c>
      <c r="J42" s="22" t="s">
        <v>174</v>
      </c>
      <c r="K42" s="3" t="str">
        <f t="shared" si="2"/>
        <v>$0.00</v>
      </c>
      <c r="L42" s="22" t="s">
        <v>174</v>
      </c>
      <c r="M42" s="22" t="s">
        <v>105</v>
      </c>
      <c r="N42" s="3" t="str">
        <f>IF(ISNUMBER(SEARCH("$",$M42)),CONCATENATE(M42," Co-pay"),concatentate(M42," Coinsurance"))</f>
        <v>$0 Co-pay</v>
      </c>
      <c r="O42" s="22" t="s">
        <v>105</v>
      </c>
      <c r="P42" s="3" t="str">
        <f t="shared" si="3"/>
        <v>$0 Co-pay</v>
      </c>
      <c r="Q42" s="25" t="s">
        <v>42</v>
      </c>
      <c r="R42" s="15" t="str">
        <f t="shared" si="4"/>
        <v>No Deductible, $0/Day  (Days1-90) No Additional Days</v>
      </c>
      <c r="S42" s="22" t="s">
        <v>105</v>
      </c>
      <c r="T42" s="26">
        <v>1</v>
      </c>
      <c r="U42" s="22" t="s">
        <v>299</v>
      </c>
      <c r="V42" s="22" t="s">
        <v>300</v>
      </c>
      <c r="W42" s="22" t="s">
        <v>300</v>
      </c>
      <c r="X42" s="22" t="s">
        <v>300</v>
      </c>
      <c r="Y42" s="25" t="s">
        <v>300</v>
      </c>
      <c r="Z42" s="22"/>
      <c r="AA42" s="22"/>
      <c r="AB42" s="22" t="s">
        <v>376</v>
      </c>
      <c r="AC42" s="14"/>
      <c r="AD42" s="15"/>
      <c r="AE42" s="15" t="str">
        <f t="shared" si="5"/>
        <v>$0 / $0</v>
      </c>
      <c r="AF42" s="22" t="s">
        <v>105</v>
      </c>
      <c r="AG42" s="22" t="s">
        <v>105</v>
      </c>
      <c r="AH42" s="17"/>
      <c r="AI42" s="30">
        <v>0</v>
      </c>
      <c r="AJ42" s="20"/>
      <c r="AK42" s="22" t="s">
        <v>105</v>
      </c>
      <c r="AL42" s="32" t="s">
        <v>105</v>
      </c>
      <c r="AM42" s="15"/>
      <c r="AN42" s="22" t="s">
        <v>173</v>
      </c>
      <c r="AO42" s="22" t="s">
        <v>173</v>
      </c>
      <c r="AP42" s="22" t="s">
        <v>173</v>
      </c>
      <c r="AQ42" s="22" t="s">
        <v>42</v>
      </c>
      <c r="AR42" s="22" t="s">
        <v>42</v>
      </c>
      <c r="AS42" s="22" t="s">
        <v>42</v>
      </c>
      <c r="AT42" s="22" t="s">
        <v>173</v>
      </c>
      <c r="AU42" s="22" t="s">
        <v>173</v>
      </c>
    </row>
    <row r="43" spans="1:47" ht="22.5">
      <c r="A43" s="8" t="s">
        <v>247</v>
      </c>
      <c r="B43" s="9" t="s">
        <v>135</v>
      </c>
      <c r="C43" s="9" t="str">
        <f t="shared" si="0"/>
        <v>Wellcare Value</v>
      </c>
      <c r="D43" s="9"/>
      <c r="E43" s="9" t="str">
        <f t="shared" si="1"/>
        <v>(HMO)</v>
      </c>
      <c r="F43" s="9" t="s">
        <v>131</v>
      </c>
      <c r="G43" s="10" t="s">
        <v>42</v>
      </c>
      <c r="H43" s="3" t="s">
        <v>154</v>
      </c>
      <c r="I43" s="23" t="s">
        <v>162</v>
      </c>
      <c r="J43" s="22" t="s">
        <v>174</v>
      </c>
      <c r="K43" s="3" t="str">
        <f t="shared" si="2"/>
        <v>$0.00</v>
      </c>
      <c r="L43" s="22" t="s">
        <v>174</v>
      </c>
      <c r="M43" s="22" t="s">
        <v>190</v>
      </c>
      <c r="N43" s="3" t="str">
        <f>IF(ISNUMBER(SEARCH("$",$M43)),CONCATENATE(M43," Co-pay"),concatentate(M43," Coinsurance"))</f>
        <v>$20 Co-pay</v>
      </c>
      <c r="O43" s="22" t="s">
        <v>181</v>
      </c>
      <c r="P43" s="3" t="str">
        <f t="shared" si="3"/>
        <v>$50 Co-pay</v>
      </c>
      <c r="Q43" s="25" t="s">
        <v>42</v>
      </c>
      <c r="R43" s="15" t="str">
        <f t="shared" si="4"/>
        <v>No Deductible, $550/Day (Days 1-3) $0/Day Days (4-90) $0/Day Days (91-130) $0 for 40 Additional Days</v>
      </c>
      <c r="S43" s="22" t="s">
        <v>308</v>
      </c>
      <c r="T43" s="26">
        <v>1</v>
      </c>
      <c r="U43" s="22" t="s">
        <v>305</v>
      </c>
      <c r="V43" s="22" t="s">
        <v>105</v>
      </c>
      <c r="W43" s="22" t="s">
        <v>306</v>
      </c>
      <c r="X43" s="22" t="s">
        <v>299</v>
      </c>
      <c r="Y43" s="25" t="s">
        <v>105</v>
      </c>
      <c r="Z43" s="27" t="s">
        <v>367</v>
      </c>
      <c r="AA43" s="27" t="s">
        <v>368</v>
      </c>
      <c r="AB43" s="22" t="s">
        <v>370</v>
      </c>
      <c r="AC43" s="14"/>
      <c r="AD43" s="15"/>
      <c r="AE43" s="15" t="str">
        <f t="shared" si="5"/>
        <v>$350 / $350</v>
      </c>
      <c r="AF43" s="22" t="s">
        <v>196</v>
      </c>
      <c r="AG43" s="22" t="s">
        <v>196</v>
      </c>
      <c r="AH43" s="17"/>
      <c r="AI43" s="30">
        <v>0</v>
      </c>
      <c r="AJ43" s="20"/>
      <c r="AK43" s="22" t="s">
        <v>105</v>
      </c>
      <c r="AL43" s="32" t="s">
        <v>105</v>
      </c>
      <c r="AM43" s="15"/>
      <c r="AN43" s="22" t="s">
        <v>173</v>
      </c>
      <c r="AO43" s="22" t="s">
        <v>173</v>
      </c>
      <c r="AP43" s="22" t="s">
        <v>173</v>
      </c>
      <c r="AQ43" s="22" t="s">
        <v>42</v>
      </c>
      <c r="AR43" s="22" t="s">
        <v>173</v>
      </c>
      <c r="AS43" s="22" t="s">
        <v>42</v>
      </c>
      <c r="AT43" s="22" t="s">
        <v>173</v>
      </c>
      <c r="AU43" s="22" t="s">
        <v>42</v>
      </c>
    </row>
    <row r="44" spans="1:47" ht="45">
      <c r="A44" s="8" t="s">
        <v>248</v>
      </c>
      <c r="B44" s="9" t="s">
        <v>36</v>
      </c>
      <c r="C44" s="9" t="str">
        <f t="shared" si="0"/>
        <v>WellCare Dividend</v>
      </c>
      <c r="D44" s="9"/>
      <c r="E44" s="9" t="str">
        <f t="shared" si="1"/>
        <v>(HMO)</v>
      </c>
      <c r="F44" s="9" t="s">
        <v>46</v>
      </c>
      <c r="G44" s="10" t="s">
        <v>42</v>
      </c>
      <c r="H44" s="3" t="s">
        <v>328</v>
      </c>
      <c r="I44" s="23" t="s">
        <v>81</v>
      </c>
      <c r="J44" s="22" t="s">
        <v>174</v>
      </c>
      <c r="K44" s="3" t="str">
        <f t="shared" si="2"/>
        <v>$0.00, plus keep $60.00 and keep your monthly Social Security check</v>
      </c>
      <c r="L44" s="22" t="s">
        <v>387</v>
      </c>
      <c r="M44" s="22" t="s">
        <v>105</v>
      </c>
      <c r="N44" s="3" t="str">
        <f>IF(ISNUMBER(SEARCH("$",$M44)),CONCATENATE(M44," Co-pay"),concatentate(M44," Coinsurance"))</f>
        <v>$0 Co-pay</v>
      </c>
      <c r="O44" s="22" t="s">
        <v>190</v>
      </c>
      <c r="P44" s="3" t="str">
        <f t="shared" si="3"/>
        <v>$20 Co-pay</v>
      </c>
      <c r="Q44" s="25" t="s">
        <v>42</v>
      </c>
      <c r="R44" s="15" t="str">
        <f t="shared" si="4"/>
        <v>No Deductible, $300/Day (Days 1-1) $50/Day Days (2-10) $0/Day Days (11-90) $0 for 40 Additional Days</v>
      </c>
      <c r="S44" s="22" t="s">
        <v>182</v>
      </c>
      <c r="T44" s="26">
        <v>1</v>
      </c>
      <c r="U44" s="22" t="s">
        <v>329</v>
      </c>
      <c r="V44" s="22" t="s">
        <v>181</v>
      </c>
      <c r="W44" s="22" t="s">
        <v>330</v>
      </c>
      <c r="X44" s="22" t="s">
        <v>318</v>
      </c>
      <c r="Y44" s="25" t="s">
        <v>105</v>
      </c>
      <c r="Z44" s="22" t="s">
        <v>319</v>
      </c>
      <c r="AA44" s="22" t="s">
        <v>299</v>
      </c>
      <c r="AB44" s="22" t="s">
        <v>370</v>
      </c>
      <c r="AC44" s="14"/>
      <c r="AD44" s="15"/>
      <c r="AE44" s="15" t="str">
        <f t="shared" si="5"/>
        <v>$125 / $125</v>
      </c>
      <c r="AF44" s="22" t="s">
        <v>189</v>
      </c>
      <c r="AG44" s="22" t="s">
        <v>189</v>
      </c>
      <c r="AH44" s="17"/>
      <c r="AI44" s="30">
        <v>0</v>
      </c>
      <c r="AJ44" s="20"/>
      <c r="AK44" s="22" t="s">
        <v>105</v>
      </c>
      <c r="AL44" s="32" t="s">
        <v>105</v>
      </c>
      <c r="AM44" s="15"/>
      <c r="AN44" s="22" t="s">
        <v>173</v>
      </c>
      <c r="AO44" s="22" t="s">
        <v>173</v>
      </c>
      <c r="AP44" s="22" t="s">
        <v>173</v>
      </c>
      <c r="AQ44" s="22" t="s">
        <v>42</v>
      </c>
      <c r="AR44" s="22" t="s">
        <v>173</v>
      </c>
      <c r="AS44" s="22" t="s">
        <v>42</v>
      </c>
      <c r="AT44" s="22" t="s">
        <v>173</v>
      </c>
      <c r="AU44" s="22" t="s">
        <v>42</v>
      </c>
    </row>
    <row r="45" spans="1:47" ht="45">
      <c r="A45" s="8" t="s">
        <v>249</v>
      </c>
      <c r="B45" s="9" t="s">
        <v>36</v>
      </c>
      <c r="C45" s="9" t="str">
        <f t="shared" si="0"/>
        <v>WellCare Dividend</v>
      </c>
      <c r="D45" s="9"/>
      <c r="E45" s="9" t="str">
        <f t="shared" si="1"/>
        <v>(HMO)</v>
      </c>
      <c r="F45" s="9" t="s">
        <v>47</v>
      </c>
      <c r="G45" s="10" t="s">
        <v>42</v>
      </c>
      <c r="H45" s="3" t="s">
        <v>82</v>
      </c>
      <c r="I45" s="23" t="s">
        <v>81</v>
      </c>
      <c r="J45" s="22" t="s">
        <v>174</v>
      </c>
      <c r="K45" s="3" t="str">
        <f t="shared" si="2"/>
        <v>$0.00, plus keep $104.90 and keep your monthly Social Security check</v>
      </c>
      <c r="L45" s="22" t="s">
        <v>388</v>
      </c>
      <c r="M45" s="22" t="s">
        <v>105</v>
      </c>
      <c r="N45" s="3" t="str">
        <f>IF(ISNUMBER(SEARCH("$",$M45)),CONCATENATE(M45," Co-pay"),concatentate(M45," Coinsurance"))</f>
        <v>$0 Co-pay</v>
      </c>
      <c r="O45" s="22" t="s">
        <v>105</v>
      </c>
      <c r="P45" s="3" t="str">
        <f t="shared" si="3"/>
        <v>$0 Co-pay</v>
      </c>
      <c r="Q45" s="25" t="s">
        <v>42</v>
      </c>
      <c r="R45" s="15" t="str">
        <f t="shared" si="4"/>
        <v>No Deductible, $0/Day  (Days1-90) No Additional Days</v>
      </c>
      <c r="S45" s="22" t="s">
        <v>105</v>
      </c>
      <c r="T45" s="26">
        <v>1</v>
      </c>
      <c r="U45" s="22" t="s">
        <v>299</v>
      </c>
      <c r="V45" s="22"/>
      <c r="W45" s="22"/>
      <c r="X45" s="22"/>
      <c r="Y45" s="25"/>
      <c r="Z45" s="22"/>
      <c r="AA45" s="22"/>
      <c r="AB45" s="22" t="s">
        <v>376</v>
      </c>
      <c r="AC45" s="14"/>
      <c r="AD45" s="15"/>
      <c r="AE45" s="15" t="str">
        <f t="shared" si="5"/>
        <v>$0 / $0</v>
      </c>
      <c r="AF45" s="22" t="s">
        <v>105</v>
      </c>
      <c r="AG45" s="22" t="s">
        <v>105</v>
      </c>
      <c r="AH45" s="17"/>
      <c r="AI45" s="30">
        <v>0</v>
      </c>
      <c r="AJ45" s="20"/>
      <c r="AK45" s="22" t="s">
        <v>105</v>
      </c>
      <c r="AL45" s="32" t="s">
        <v>105</v>
      </c>
      <c r="AM45" s="15"/>
      <c r="AN45" s="22" t="s">
        <v>173</v>
      </c>
      <c r="AO45" s="22" t="s">
        <v>173</v>
      </c>
      <c r="AP45" s="22" t="s">
        <v>173</v>
      </c>
      <c r="AQ45" s="22" t="s">
        <v>173</v>
      </c>
      <c r="AR45" s="22" t="s">
        <v>173</v>
      </c>
      <c r="AS45" s="22" t="s">
        <v>173</v>
      </c>
      <c r="AT45" s="22" t="s">
        <v>173</v>
      </c>
      <c r="AU45" s="22" t="s">
        <v>42</v>
      </c>
    </row>
    <row r="46" spans="1:47" ht="33.75">
      <c r="A46" s="8" t="s">
        <v>250</v>
      </c>
      <c r="B46" s="9" t="s">
        <v>96</v>
      </c>
      <c r="C46" s="9" t="str">
        <f t="shared" si="0"/>
        <v>WellCare Select</v>
      </c>
      <c r="D46" s="9"/>
      <c r="E46" s="9" t="str">
        <f t="shared" si="1"/>
        <v>(HMO SNP)</v>
      </c>
      <c r="F46" s="9" t="s">
        <v>48</v>
      </c>
      <c r="G46" s="10" t="s">
        <v>173</v>
      </c>
      <c r="H46" s="3" t="s">
        <v>331</v>
      </c>
      <c r="I46" s="23" t="s">
        <v>81</v>
      </c>
      <c r="J46" s="22" t="s">
        <v>174</v>
      </c>
      <c r="K46" s="3" t="str">
        <f t="shared" si="2"/>
        <v>$0.00</v>
      </c>
      <c r="L46" s="22" t="s">
        <v>174</v>
      </c>
      <c r="M46" s="22" t="s">
        <v>105</v>
      </c>
      <c r="N46" s="3" t="str">
        <f>IF(ISNUMBER(SEARCH("$",$M46)),CONCATENATE(M46," Co-pay"),concatentate(M46," Coinsurance"))</f>
        <v>$0 Co-pay</v>
      </c>
      <c r="O46" s="22" t="s">
        <v>169</v>
      </c>
      <c r="P46" s="3" t="str">
        <f t="shared" si="3"/>
        <v>$10 Co-pay</v>
      </c>
      <c r="Q46" s="25" t="s">
        <v>42</v>
      </c>
      <c r="R46" s="15" t="str">
        <f t="shared" si="4"/>
        <v>No Deductible, $95/Day (Days 1-5) $0/Day Days (6-90) $0 Each Additional Day</v>
      </c>
      <c r="S46" s="22" t="s">
        <v>332</v>
      </c>
      <c r="T46" s="26">
        <v>1</v>
      </c>
      <c r="U46" s="22" t="s">
        <v>297</v>
      </c>
      <c r="V46" s="22" t="s">
        <v>105</v>
      </c>
      <c r="W46" s="22" t="s">
        <v>298</v>
      </c>
      <c r="X46" s="22" t="s">
        <v>299</v>
      </c>
      <c r="Y46" s="25" t="s">
        <v>300</v>
      </c>
      <c r="Z46" s="22"/>
      <c r="AA46" s="22"/>
      <c r="AB46" s="22" t="s">
        <v>107</v>
      </c>
      <c r="AC46" s="14"/>
      <c r="AD46" s="15"/>
      <c r="AE46" s="15" t="str">
        <f t="shared" si="5"/>
        <v>$95 / $40</v>
      </c>
      <c r="AF46" s="22" t="s">
        <v>332</v>
      </c>
      <c r="AG46" s="22" t="s">
        <v>195</v>
      </c>
      <c r="AH46" s="17"/>
      <c r="AI46" s="30">
        <v>0</v>
      </c>
      <c r="AJ46" s="20"/>
      <c r="AK46" s="22" t="s">
        <v>105</v>
      </c>
      <c r="AL46" s="32" t="s">
        <v>105</v>
      </c>
      <c r="AM46" s="15"/>
      <c r="AN46" s="22" t="s">
        <v>173</v>
      </c>
      <c r="AO46" s="22" t="s">
        <v>173</v>
      </c>
      <c r="AP46" s="22" t="s">
        <v>173</v>
      </c>
      <c r="AQ46" s="22" t="s">
        <v>173</v>
      </c>
      <c r="AR46" s="22" t="s">
        <v>173</v>
      </c>
      <c r="AS46" s="22" t="s">
        <v>42</v>
      </c>
      <c r="AT46" s="22" t="s">
        <v>42</v>
      </c>
      <c r="AU46" s="22" t="s">
        <v>42</v>
      </c>
    </row>
    <row r="47" spans="1:47">
      <c r="A47" s="8" t="s">
        <v>251</v>
      </c>
      <c r="B47" s="9" t="s">
        <v>135</v>
      </c>
      <c r="C47" s="9" t="str">
        <f t="shared" si="0"/>
        <v>Wellcare Value</v>
      </c>
      <c r="D47" s="9"/>
      <c r="E47" s="9" t="str">
        <f t="shared" si="1"/>
        <v>(HMO)</v>
      </c>
      <c r="F47" s="9" t="s">
        <v>49</v>
      </c>
      <c r="G47" s="10" t="s">
        <v>42</v>
      </c>
      <c r="H47" s="3" t="s">
        <v>333</v>
      </c>
      <c r="I47" s="23" t="s">
        <v>81</v>
      </c>
      <c r="J47" s="22" t="s">
        <v>174</v>
      </c>
      <c r="K47" s="3" t="str">
        <f t="shared" si="2"/>
        <v>$0.00</v>
      </c>
      <c r="L47" s="22" t="s">
        <v>174</v>
      </c>
      <c r="M47" s="22" t="s">
        <v>105</v>
      </c>
      <c r="N47" s="3" t="str">
        <f>IF(ISNUMBER(SEARCH("$",$M47)),CONCATENATE(M47," Co-pay"),concatentate(M47," Coinsurance"))</f>
        <v>$0 Co-pay</v>
      </c>
      <c r="O47" s="22" t="s">
        <v>175</v>
      </c>
      <c r="P47" s="3" t="str">
        <f t="shared" si="3"/>
        <v>$35 Co-pay</v>
      </c>
      <c r="Q47" s="25" t="s">
        <v>42</v>
      </c>
      <c r="R47" s="15" t="str">
        <f t="shared" si="4"/>
        <v>No Deductible, $244/Day (Days 1-8) $0/Day Days (9-90) No Additional Days</v>
      </c>
      <c r="S47" s="22" t="s">
        <v>334</v>
      </c>
      <c r="T47" s="26">
        <v>1</v>
      </c>
      <c r="U47" s="22" t="s">
        <v>322</v>
      </c>
      <c r="V47" s="22" t="s">
        <v>105</v>
      </c>
      <c r="W47" s="22" t="s">
        <v>335</v>
      </c>
      <c r="X47" s="22" t="s">
        <v>299</v>
      </c>
      <c r="Y47" s="25" t="s">
        <v>300</v>
      </c>
      <c r="Z47" s="22"/>
      <c r="AA47" s="22"/>
      <c r="AB47" s="22" t="s">
        <v>376</v>
      </c>
      <c r="AC47" s="14"/>
      <c r="AD47" s="15"/>
      <c r="AE47" s="15" t="str">
        <f t="shared" si="5"/>
        <v>$250 / $200</v>
      </c>
      <c r="AF47" s="22" t="s">
        <v>176</v>
      </c>
      <c r="AG47" s="22" t="s">
        <v>184</v>
      </c>
      <c r="AH47" s="17"/>
      <c r="AI47" s="30">
        <v>0</v>
      </c>
      <c r="AJ47" s="20"/>
      <c r="AK47" s="22" t="s">
        <v>105</v>
      </c>
      <c r="AL47" s="32" t="s">
        <v>105</v>
      </c>
      <c r="AM47" s="15"/>
      <c r="AN47" s="22" t="s">
        <v>173</v>
      </c>
      <c r="AO47" s="22" t="s">
        <v>173</v>
      </c>
      <c r="AP47" s="22" t="s">
        <v>173</v>
      </c>
      <c r="AQ47" s="22" t="s">
        <v>42</v>
      </c>
      <c r="AR47" s="22" t="s">
        <v>173</v>
      </c>
      <c r="AS47" s="22" t="s">
        <v>42</v>
      </c>
      <c r="AT47" s="22" t="s">
        <v>42</v>
      </c>
      <c r="AU47" s="22" t="s">
        <v>42</v>
      </c>
    </row>
    <row r="48" spans="1:47" ht="22.5">
      <c r="A48" s="8" t="s">
        <v>252</v>
      </c>
      <c r="B48" s="9" t="s">
        <v>37</v>
      </c>
      <c r="C48" s="9" t="str">
        <f t="shared" si="0"/>
        <v>WellCare Value</v>
      </c>
      <c r="D48" s="9"/>
      <c r="E48" s="9" t="str">
        <f t="shared" si="1"/>
        <v>(HMO-POS)</v>
      </c>
      <c r="F48" s="9" t="s">
        <v>50</v>
      </c>
      <c r="G48" s="10" t="s">
        <v>42</v>
      </c>
      <c r="H48" s="3" t="s">
        <v>336</v>
      </c>
      <c r="I48" s="23" t="s">
        <v>81</v>
      </c>
      <c r="J48" s="22" t="s">
        <v>174</v>
      </c>
      <c r="K48" s="3" t="str">
        <f t="shared" si="2"/>
        <v>$0.00</v>
      </c>
      <c r="L48" s="22" t="s">
        <v>174</v>
      </c>
      <c r="M48" s="22" t="s">
        <v>169</v>
      </c>
      <c r="N48" s="3" t="str">
        <f>IF(ISNUMBER(SEARCH("$",$M48)),CONCATENATE(M48," Co-pay"),concatentate(M48," Coinsurance"))</f>
        <v>$10 Co-pay</v>
      </c>
      <c r="O48" s="22" t="s">
        <v>195</v>
      </c>
      <c r="P48" s="3" t="str">
        <f t="shared" si="3"/>
        <v>$40 Co-pay</v>
      </c>
      <c r="Q48" s="25" t="s">
        <v>173</v>
      </c>
      <c r="R48" s="15" t="str">
        <f t="shared" si="4"/>
        <v>No Deductible, $350/Day (Days 1-5) $0/Day Days (6-90) No Additional Days</v>
      </c>
      <c r="S48" s="22" t="s">
        <v>196</v>
      </c>
      <c r="T48" s="26">
        <v>1</v>
      </c>
      <c r="U48" s="22" t="s">
        <v>297</v>
      </c>
      <c r="V48" s="22" t="s">
        <v>105</v>
      </c>
      <c r="W48" s="22" t="s">
        <v>298</v>
      </c>
      <c r="X48" s="22" t="s">
        <v>299</v>
      </c>
      <c r="Y48" s="25" t="s">
        <v>300</v>
      </c>
      <c r="Z48" s="22"/>
      <c r="AA48" s="22"/>
      <c r="AB48" s="22" t="s">
        <v>376</v>
      </c>
      <c r="AC48" s="14"/>
      <c r="AD48" s="15"/>
      <c r="AE48" s="15" t="str">
        <f t="shared" si="5"/>
        <v>$350 / $250</v>
      </c>
      <c r="AF48" s="22" t="s">
        <v>196</v>
      </c>
      <c r="AG48" s="22" t="s">
        <v>176</v>
      </c>
      <c r="AH48" s="17"/>
      <c r="AI48" s="30">
        <v>0</v>
      </c>
      <c r="AJ48" s="20"/>
      <c r="AK48" s="22" t="s">
        <v>170</v>
      </c>
      <c r="AL48" s="32" t="s">
        <v>105</v>
      </c>
      <c r="AM48" s="15"/>
      <c r="AN48" s="22" t="s">
        <v>173</v>
      </c>
      <c r="AO48" s="22" t="s">
        <v>173</v>
      </c>
      <c r="AP48" s="22" t="s">
        <v>173</v>
      </c>
      <c r="AQ48" s="22" t="s">
        <v>42</v>
      </c>
      <c r="AR48" s="22" t="s">
        <v>42</v>
      </c>
      <c r="AS48" s="22" t="s">
        <v>42</v>
      </c>
      <c r="AT48" s="22" t="s">
        <v>42</v>
      </c>
      <c r="AU48" s="22" t="s">
        <v>42</v>
      </c>
    </row>
    <row r="49" spans="1:47" ht="22.5">
      <c r="A49" s="8" t="s">
        <v>253</v>
      </c>
      <c r="B49" s="9" t="s">
        <v>97</v>
      </c>
      <c r="C49" s="9" t="str">
        <f t="shared" si="0"/>
        <v>WellCare Essential</v>
      </c>
      <c r="D49" s="9"/>
      <c r="E49" s="9" t="str">
        <f t="shared" si="1"/>
        <v>(HMO-POS)</v>
      </c>
      <c r="F49" s="9" t="s">
        <v>51</v>
      </c>
      <c r="G49" s="10" t="s">
        <v>42</v>
      </c>
      <c r="H49" s="3" t="s">
        <v>337</v>
      </c>
      <c r="I49" s="23" t="s">
        <v>81</v>
      </c>
      <c r="J49" s="22" t="s">
        <v>174</v>
      </c>
      <c r="K49" s="3" t="str">
        <f t="shared" si="2"/>
        <v>$0.00</v>
      </c>
      <c r="L49" s="22" t="s">
        <v>174</v>
      </c>
      <c r="M49" s="22" t="s">
        <v>105</v>
      </c>
      <c r="N49" s="3" t="str">
        <f>IF(ISNUMBER(SEARCH("$",$M49)),CONCATENATE(M49," Co-pay"),concatentate(M49," Coinsurance"))</f>
        <v>$0 Co-pay</v>
      </c>
      <c r="O49" s="22" t="s">
        <v>177</v>
      </c>
      <c r="P49" s="3" t="str">
        <f t="shared" si="3"/>
        <v>$30 Co-pay</v>
      </c>
      <c r="Q49" s="25" t="s">
        <v>173</v>
      </c>
      <c r="R49" s="15" t="str">
        <f t="shared" si="4"/>
        <v>No Deductible, $100/Day (Days 1-8) $0/Day Days (9-90) No Additional Days</v>
      </c>
      <c r="S49" s="22" t="s">
        <v>191</v>
      </c>
      <c r="T49" s="26">
        <v>1</v>
      </c>
      <c r="U49" s="22" t="s">
        <v>322</v>
      </c>
      <c r="V49" s="22" t="s">
        <v>105</v>
      </c>
      <c r="W49" s="22" t="s">
        <v>335</v>
      </c>
      <c r="X49" s="22" t="s">
        <v>299</v>
      </c>
      <c r="Y49" s="25" t="s">
        <v>300</v>
      </c>
      <c r="Z49" s="22"/>
      <c r="AA49" s="22"/>
      <c r="AB49" s="22" t="s">
        <v>376</v>
      </c>
      <c r="AC49" s="14"/>
      <c r="AD49" s="15"/>
      <c r="AE49" s="15" t="str">
        <f t="shared" si="5"/>
        <v>$100 / $100</v>
      </c>
      <c r="AF49" s="22" t="s">
        <v>191</v>
      </c>
      <c r="AG49" s="22" t="s">
        <v>191</v>
      </c>
      <c r="AH49" s="17"/>
      <c r="AI49" s="30">
        <v>0</v>
      </c>
      <c r="AJ49" s="20"/>
      <c r="AK49" s="22" t="s">
        <v>105</v>
      </c>
      <c r="AL49" s="32" t="s">
        <v>105</v>
      </c>
      <c r="AM49" s="15"/>
      <c r="AN49" s="22" t="s">
        <v>173</v>
      </c>
      <c r="AO49" s="22" t="s">
        <v>173</v>
      </c>
      <c r="AP49" s="22" t="s">
        <v>173</v>
      </c>
      <c r="AQ49" s="22" t="s">
        <v>42</v>
      </c>
      <c r="AR49" s="22" t="s">
        <v>173</v>
      </c>
      <c r="AS49" s="22" t="s">
        <v>42</v>
      </c>
      <c r="AT49" s="22" t="s">
        <v>173</v>
      </c>
      <c r="AU49" s="22" t="s">
        <v>42</v>
      </c>
    </row>
    <row r="50" spans="1:47" ht="78.75">
      <c r="A50" s="8" t="s">
        <v>254</v>
      </c>
      <c r="B50" s="9" t="s">
        <v>33</v>
      </c>
      <c r="C50" s="9" t="str">
        <f t="shared" si="0"/>
        <v>WellCare Access</v>
      </c>
      <c r="D50" s="9"/>
      <c r="E50" s="9" t="str">
        <f t="shared" si="1"/>
        <v>(HMO SNP)</v>
      </c>
      <c r="F50" s="9" t="s">
        <v>52</v>
      </c>
      <c r="G50" s="10" t="s">
        <v>173</v>
      </c>
      <c r="H50" s="3" t="s">
        <v>83</v>
      </c>
      <c r="I50" s="23" t="s">
        <v>81</v>
      </c>
      <c r="J50" s="22" t="s">
        <v>174</v>
      </c>
      <c r="K50" s="3" t="str">
        <f t="shared" si="2"/>
        <v>$0.00</v>
      </c>
      <c r="L50" s="22" t="s">
        <v>174</v>
      </c>
      <c r="M50" s="22" t="s">
        <v>105</v>
      </c>
      <c r="N50" s="3" t="str">
        <f>IF(ISNUMBER(SEARCH("$",$M50)),CONCATENATE(M50," Co-pay"),concatentate(M50," Coinsurance"))</f>
        <v>$0 Co-pay</v>
      </c>
      <c r="O50" s="22" t="s">
        <v>105</v>
      </c>
      <c r="P50" s="3" t="str">
        <f t="shared" si="3"/>
        <v>$0 Co-pay</v>
      </c>
      <c r="Q50" s="25" t="s">
        <v>42</v>
      </c>
      <c r="R50" s="15" t="str">
        <f t="shared" si="4"/>
        <v>No Deductible, $0/Day  (Days1-90) No Additional Days</v>
      </c>
      <c r="S50" s="22" t="s">
        <v>105</v>
      </c>
      <c r="T50" s="26">
        <v>1</v>
      </c>
      <c r="U50" s="22" t="s">
        <v>299</v>
      </c>
      <c r="V50" s="22" t="s">
        <v>300</v>
      </c>
      <c r="W50" s="22" t="s">
        <v>300</v>
      </c>
      <c r="X50" s="22" t="s">
        <v>300</v>
      </c>
      <c r="Y50" s="25" t="s">
        <v>300</v>
      </c>
      <c r="Z50" s="22"/>
      <c r="AA50" s="22"/>
      <c r="AB50" s="22" t="s">
        <v>376</v>
      </c>
      <c r="AC50" s="14"/>
      <c r="AD50" s="15"/>
      <c r="AE50" s="15" t="str">
        <f t="shared" si="5"/>
        <v>$0 / $0</v>
      </c>
      <c r="AF50" s="22" t="s">
        <v>105</v>
      </c>
      <c r="AG50" s="22" t="s">
        <v>105</v>
      </c>
      <c r="AH50" s="17"/>
      <c r="AI50" s="30">
        <v>0</v>
      </c>
      <c r="AJ50" s="20"/>
      <c r="AK50" s="22" t="s">
        <v>105</v>
      </c>
      <c r="AL50" s="32" t="s">
        <v>105</v>
      </c>
      <c r="AM50" s="15"/>
      <c r="AN50" s="22" t="s">
        <v>173</v>
      </c>
      <c r="AO50" s="22" t="s">
        <v>173</v>
      </c>
      <c r="AP50" s="22" t="s">
        <v>173</v>
      </c>
      <c r="AQ50" s="22" t="s">
        <v>173</v>
      </c>
      <c r="AR50" s="22" t="s">
        <v>42</v>
      </c>
      <c r="AS50" s="22" t="s">
        <v>42</v>
      </c>
      <c r="AT50" s="22" t="s">
        <v>173</v>
      </c>
      <c r="AU50" s="22" t="s">
        <v>42</v>
      </c>
    </row>
    <row r="51" spans="1:47" ht="22.5">
      <c r="A51" s="8" t="s">
        <v>255</v>
      </c>
      <c r="B51" s="9" t="s">
        <v>37</v>
      </c>
      <c r="C51" s="9" t="str">
        <f t="shared" si="0"/>
        <v>WellCare Value</v>
      </c>
      <c r="D51" s="9"/>
      <c r="E51" s="9" t="str">
        <f t="shared" si="1"/>
        <v>(HMO-POS)</v>
      </c>
      <c r="F51" s="9" t="s">
        <v>53</v>
      </c>
      <c r="G51" s="10" t="s">
        <v>42</v>
      </c>
      <c r="H51" s="3" t="s">
        <v>338</v>
      </c>
      <c r="I51" s="23" t="s">
        <v>81</v>
      </c>
      <c r="J51" s="22" t="s">
        <v>174</v>
      </c>
      <c r="K51" s="3" t="str">
        <f t="shared" si="2"/>
        <v>$0.00</v>
      </c>
      <c r="L51" s="22" t="s">
        <v>174</v>
      </c>
      <c r="M51" s="22" t="s">
        <v>105</v>
      </c>
      <c r="N51" s="3" t="str">
        <f>IF(ISNUMBER(SEARCH("$",$M51)),CONCATENATE(M51," Co-pay"),concatentate(M51," Coinsurance"))</f>
        <v>$0 Co-pay</v>
      </c>
      <c r="O51" s="22" t="s">
        <v>175</v>
      </c>
      <c r="P51" s="3" t="str">
        <f t="shared" si="3"/>
        <v>$35 Co-pay</v>
      </c>
      <c r="Q51" s="25" t="s">
        <v>173</v>
      </c>
      <c r="R51" s="15" t="str">
        <f t="shared" si="4"/>
        <v>No Deductible, $300/Day (Days 1-5) $0/Day Days (6-90) No Additional Days</v>
      </c>
      <c r="S51" s="22" t="s">
        <v>182</v>
      </c>
      <c r="T51" s="26">
        <v>1</v>
      </c>
      <c r="U51" s="22" t="s">
        <v>297</v>
      </c>
      <c r="V51" s="22" t="s">
        <v>105</v>
      </c>
      <c r="W51" s="22" t="s">
        <v>298</v>
      </c>
      <c r="X51" s="22" t="s">
        <v>299</v>
      </c>
      <c r="Y51" s="25" t="s">
        <v>300</v>
      </c>
      <c r="Z51" s="22"/>
      <c r="AA51" s="22"/>
      <c r="AB51" s="22" t="s">
        <v>376</v>
      </c>
      <c r="AC51" s="14"/>
      <c r="AD51" s="15"/>
      <c r="AE51" s="15" t="str">
        <f t="shared" si="5"/>
        <v>$200 / $200</v>
      </c>
      <c r="AF51" s="22" t="s">
        <v>184</v>
      </c>
      <c r="AG51" s="22" t="s">
        <v>184</v>
      </c>
      <c r="AH51" s="17"/>
      <c r="AI51" s="30">
        <v>0</v>
      </c>
      <c r="AJ51" s="20"/>
      <c r="AK51" s="22" t="s">
        <v>105</v>
      </c>
      <c r="AL51" s="32" t="s">
        <v>105</v>
      </c>
      <c r="AM51" s="15"/>
      <c r="AN51" s="22" t="s">
        <v>173</v>
      </c>
      <c r="AO51" s="22" t="s">
        <v>173</v>
      </c>
      <c r="AP51" s="22" t="s">
        <v>173</v>
      </c>
      <c r="AQ51" s="22" t="s">
        <v>42</v>
      </c>
      <c r="AR51" s="22" t="s">
        <v>173</v>
      </c>
      <c r="AS51" s="22" t="s">
        <v>42</v>
      </c>
      <c r="AT51" s="22" t="s">
        <v>173</v>
      </c>
      <c r="AU51" s="22" t="s">
        <v>42</v>
      </c>
    </row>
    <row r="52" spans="1:47">
      <c r="A52" s="8" t="s">
        <v>256</v>
      </c>
      <c r="B52" s="9" t="s">
        <v>33</v>
      </c>
      <c r="C52" s="9" t="str">
        <f t="shared" si="0"/>
        <v>WellCare Access</v>
      </c>
      <c r="D52" s="9"/>
      <c r="E52" s="9" t="str">
        <f t="shared" si="1"/>
        <v>(HMO SNP)</v>
      </c>
      <c r="F52" s="9" t="s">
        <v>54</v>
      </c>
      <c r="G52" s="10" t="s">
        <v>173</v>
      </c>
      <c r="H52" s="3" t="s">
        <v>82</v>
      </c>
      <c r="I52" s="23" t="s">
        <v>81</v>
      </c>
      <c r="J52" s="22" t="s">
        <v>174</v>
      </c>
      <c r="K52" s="3" t="str">
        <f t="shared" si="2"/>
        <v>$0.00</v>
      </c>
      <c r="L52" s="22" t="s">
        <v>174</v>
      </c>
      <c r="M52" s="22" t="s">
        <v>105</v>
      </c>
      <c r="N52" s="3" t="str">
        <f>IF(ISNUMBER(SEARCH("$",$M52)),CONCATENATE(M52," Co-pay"),concatentate(M52," Coinsurance"))</f>
        <v>$0 Co-pay</v>
      </c>
      <c r="O52" s="22" t="s">
        <v>105</v>
      </c>
      <c r="P52" s="3" t="str">
        <f t="shared" si="3"/>
        <v>$0 Co-pay</v>
      </c>
      <c r="Q52" s="25" t="s">
        <v>42</v>
      </c>
      <c r="R52" s="15" t="str">
        <f t="shared" si="4"/>
        <v>No Deductible, $0/Day  (Days1-90) No Additional Days</v>
      </c>
      <c r="S52" s="22" t="s">
        <v>105</v>
      </c>
      <c r="T52" s="26">
        <v>1</v>
      </c>
      <c r="U52" s="22" t="s">
        <v>299</v>
      </c>
      <c r="V52" s="22" t="s">
        <v>300</v>
      </c>
      <c r="W52" s="22" t="s">
        <v>300</v>
      </c>
      <c r="X52" s="22" t="s">
        <v>300</v>
      </c>
      <c r="Y52" s="25" t="s">
        <v>300</v>
      </c>
      <c r="Z52" s="22"/>
      <c r="AA52" s="22"/>
      <c r="AB52" s="22" t="s">
        <v>376</v>
      </c>
      <c r="AC52" s="14"/>
      <c r="AD52" s="15"/>
      <c r="AE52" s="15" t="str">
        <f t="shared" si="5"/>
        <v>$0 / $0</v>
      </c>
      <c r="AF52" s="22" t="s">
        <v>105</v>
      </c>
      <c r="AG52" s="22" t="s">
        <v>105</v>
      </c>
      <c r="AH52" s="17"/>
      <c r="AI52" s="30">
        <v>0</v>
      </c>
      <c r="AJ52" s="20"/>
      <c r="AK52" s="22" t="s">
        <v>105</v>
      </c>
      <c r="AL52" s="32" t="s">
        <v>105</v>
      </c>
      <c r="AM52" s="15"/>
      <c r="AN52" s="22" t="s">
        <v>173</v>
      </c>
      <c r="AO52" s="22" t="s">
        <v>173</v>
      </c>
      <c r="AP52" s="22" t="s">
        <v>173</v>
      </c>
      <c r="AQ52" s="22" t="s">
        <v>173</v>
      </c>
      <c r="AR52" s="22" t="s">
        <v>173</v>
      </c>
      <c r="AS52" s="22" t="s">
        <v>173</v>
      </c>
      <c r="AT52" s="22" t="s">
        <v>173</v>
      </c>
      <c r="AU52" s="22" t="s">
        <v>42</v>
      </c>
    </row>
    <row r="53" spans="1:47" ht="22.5">
      <c r="A53" s="8" t="s">
        <v>257</v>
      </c>
      <c r="B53" s="9" t="s">
        <v>97</v>
      </c>
      <c r="C53" s="9" t="str">
        <f t="shared" si="0"/>
        <v>WellCare Essential</v>
      </c>
      <c r="D53" s="9"/>
      <c r="E53" s="9" t="str">
        <f t="shared" si="1"/>
        <v>(HMO-POS)</v>
      </c>
      <c r="F53" s="9" t="s">
        <v>55</v>
      </c>
      <c r="G53" s="10" t="s">
        <v>42</v>
      </c>
      <c r="H53" s="3" t="s">
        <v>339</v>
      </c>
      <c r="I53" s="23" t="s">
        <v>81</v>
      </c>
      <c r="J53" s="22" t="s">
        <v>174</v>
      </c>
      <c r="K53" s="3" t="str">
        <f t="shared" si="2"/>
        <v>$0.00</v>
      </c>
      <c r="L53" s="22" t="s">
        <v>174</v>
      </c>
      <c r="M53" s="22" t="s">
        <v>105</v>
      </c>
      <c r="N53" s="3" t="str">
        <f>IF(ISNUMBER(SEARCH("$",$M53)),CONCATENATE(M53," Co-pay"),concatentate(M53," Coinsurance"))</f>
        <v>$0 Co-pay</v>
      </c>
      <c r="O53" s="22" t="s">
        <v>172</v>
      </c>
      <c r="P53" s="3" t="str">
        <f t="shared" si="3"/>
        <v>$5 Co-pay</v>
      </c>
      <c r="Q53" s="25" t="s">
        <v>173</v>
      </c>
      <c r="R53" s="15" t="str">
        <f t="shared" si="4"/>
        <v>No Deductible, $75/Day (Days 1-6) $50/Day Days (7-10) $0/Day Days (11-90) No Additional Days</v>
      </c>
      <c r="S53" s="22" t="s">
        <v>187</v>
      </c>
      <c r="T53" s="26">
        <v>1</v>
      </c>
      <c r="U53" s="22" t="s">
        <v>298</v>
      </c>
      <c r="V53" s="22" t="s">
        <v>181</v>
      </c>
      <c r="W53" s="22" t="s">
        <v>302</v>
      </c>
      <c r="X53" s="22" t="s">
        <v>318</v>
      </c>
      <c r="Y53" s="25" t="s">
        <v>105</v>
      </c>
      <c r="Z53" s="22" t="s">
        <v>319</v>
      </c>
      <c r="AA53" s="22" t="s">
        <v>299</v>
      </c>
      <c r="AB53" s="22" t="s">
        <v>376</v>
      </c>
      <c r="AC53" s="14"/>
      <c r="AD53" s="15"/>
      <c r="AE53" s="15" t="str">
        <f t="shared" si="5"/>
        <v>$50 / $25</v>
      </c>
      <c r="AF53" s="22" t="s">
        <v>181</v>
      </c>
      <c r="AG53" s="22" t="s">
        <v>186</v>
      </c>
      <c r="AH53" s="17"/>
      <c r="AI53" s="30">
        <v>0</v>
      </c>
      <c r="AJ53" s="20"/>
      <c r="AK53" s="22" t="s">
        <v>105</v>
      </c>
      <c r="AL53" s="32" t="s">
        <v>105</v>
      </c>
      <c r="AM53" s="15"/>
      <c r="AN53" s="22" t="s">
        <v>173</v>
      </c>
      <c r="AO53" s="22" t="s">
        <v>173</v>
      </c>
      <c r="AP53" s="22" t="s">
        <v>173</v>
      </c>
      <c r="AQ53" s="22" t="s">
        <v>42</v>
      </c>
      <c r="AR53" s="22" t="s">
        <v>173</v>
      </c>
      <c r="AS53" s="22" t="s">
        <v>42</v>
      </c>
      <c r="AT53" s="22" t="s">
        <v>42</v>
      </c>
      <c r="AU53" s="22" t="s">
        <v>42</v>
      </c>
    </row>
    <row r="54" spans="1:47" ht="78.75">
      <c r="A54" s="8" t="s">
        <v>258</v>
      </c>
      <c r="B54" s="9" t="s">
        <v>39</v>
      </c>
      <c r="C54" s="9" t="str">
        <f t="shared" si="0"/>
        <v>WellCare Liberty</v>
      </c>
      <c r="D54" s="9"/>
      <c r="E54" s="9" t="str">
        <f t="shared" si="1"/>
        <v>(HMO SNP)</v>
      </c>
      <c r="F54" s="9" t="s">
        <v>56</v>
      </c>
      <c r="G54" s="10" t="s">
        <v>173</v>
      </c>
      <c r="H54" s="3" t="s">
        <v>83</v>
      </c>
      <c r="I54" s="23" t="s">
        <v>81</v>
      </c>
      <c r="J54" s="22" t="s">
        <v>174</v>
      </c>
      <c r="K54" s="3" t="str">
        <f t="shared" si="2"/>
        <v>$0.00</v>
      </c>
      <c r="L54" s="22" t="s">
        <v>174</v>
      </c>
      <c r="M54" s="22" t="s">
        <v>105</v>
      </c>
      <c r="N54" s="3" t="str">
        <f>IF(ISNUMBER(SEARCH("$",$M54)),CONCATENATE(M54," Co-pay"),concatentate(M54," Coinsurance"))</f>
        <v>$0 Co-pay</v>
      </c>
      <c r="O54" s="22" t="s">
        <v>105</v>
      </c>
      <c r="P54" s="3" t="str">
        <f t="shared" si="3"/>
        <v>$0 Co-pay</v>
      </c>
      <c r="Q54" s="25" t="s">
        <v>42</v>
      </c>
      <c r="R54" s="15" t="str">
        <f t="shared" si="4"/>
        <v>No Deductible, $0/Day  (Days1-90) No Additional Days</v>
      </c>
      <c r="S54" s="22" t="s">
        <v>105</v>
      </c>
      <c r="T54" s="26">
        <v>1</v>
      </c>
      <c r="U54" s="22" t="s">
        <v>299</v>
      </c>
      <c r="V54" s="22" t="s">
        <v>300</v>
      </c>
      <c r="W54" s="22" t="s">
        <v>300</v>
      </c>
      <c r="X54" s="22" t="s">
        <v>300</v>
      </c>
      <c r="Y54" s="25" t="s">
        <v>300</v>
      </c>
      <c r="Z54" s="22"/>
      <c r="AA54" s="22"/>
      <c r="AB54" s="22" t="s">
        <v>376</v>
      </c>
      <c r="AC54" s="14"/>
      <c r="AD54" s="15"/>
      <c r="AE54" s="15" t="str">
        <f t="shared" si="5"/>
        <v>$0 / $0</v>
      </c>
      <c r="AF54" s="22" t="s">
        <v>105</v>
      </c>
      <c r="AG54" s="22" t="s">
        <v>105</v>
      </c>
      <c r="AH54" s="17"/>
      <c r="AI54" s="30">
        <v>0</v>
      </c>
      <c r="AJ54" s="20"/>
      <c r="AK54" s="22" t="s">
        <v>105</v>
      </c>
      <c r="AL54" s="32" t="s">
        <v>105</v>
      </c>
      <c r="AM54" s="15"/>
      <c r="AN54" s="22" t="s">
        <v>173</v>
      </c>
      <c r="AO54" s="22" t="s">
        <v>42</v>
      </c>
      <c r="AP54" s="22" t="s">
        <v>42</v>
      </c>
      <c r="AQ54" s="22" t="s">
        <v>173</v>
      </c>
      <c r="AR54" s="22" t="s">
        <v>173</v>
      </c>
      <c r="AS54" s="22" t="s">
        <v>42</v>
      </c>
      <c r="AT54" s="22" t="s">
        <v>42</v>
      </c>
      <c r="AU54" s="22" t="s">
        <v>42</v>
      </c>
    </row>
    <row r="55" spans="1:47">
      <c r="A55" s="8" t="s">
        <v>259</v>
      </c>
      <c r="B55" s="9" t="s">
        <v>39</v>
      </c>
      <c r="C55" s="9" t="str">
        <f t="shared" si="0"/>
        <v>WellCare Liberty</v>
      </c>
      <c r="D55" s="9"/>
      <c r="E55" s="9" t="str">
        <f t="shared" si="1"/>
        <v>(HMO SNP)</v>
      </c>
      <c r="F55" s="9" t="s">
        <v>57</v>
      </c>
      <c r="G55" s="10" t="s">
        <v>173</v>
      </c>
      <c r="H55" s="3" t="s">
        <v>82</v>
      </c>
      <c r="I55" s="23" t="s">
        <v>81</v>
      </c>
      <c r="J55" s="22" t="s">
        <v>174</v>
      </c>
      <c r="K55" s="3" t="str">
        <f t="shared" si="2"/>
        <v>$0.00</v>
      </c>
      <c r="L55" s="22" t="s">
        <v>174</v>
      </c>
      <c r="M55" s="22" t="s">
        <v>105</v>
      </c>
      <c r="N55" s="3" t="str">
        <f>IF(ISNUMBER(SEARCH("$",$M55)),CONCATENATE(M55," Co-pay"),concatentate(M55," Coinsurance"))</f>
        <v>$0 Co-pay</v>
      </c>
      <c r="O55" s="22" t="s">
        <v>105</v>
      </c>
      <c r="P55" s="3" t="str">
        <f t="shared" si="3"/>
        <v>$0 Co-pay</v>
      </c>
      <c r="Q55" s="25" t="s">
        <v>42</v>
      </c>
      <c r="R55" s="15" t="str">
        <f t="shared" si="4"/>
        <v>No Deductible, $0/Day  (Days1-90) No Additional Days</v>
      </c>
      <c r="S55" s="22" t="s">
        <v>105</v>
      </c>
      <c r="T55" s="26">
        <v>1</v>
      </c>
      <c r="U55" s="22" t="s">
        <v>299</v>
      </c>
      <c r="V55" s="22" t="s">
        <v>300</v>
      </c>
      <c r="W55" s="22" t="s">
        <v>300</v>
      </c>
      <c r="X55" s="22" t="s">
        <v>300</v>
      </c>
      <c r="Y55" s="25" t="s">
        <v>300</v>
      </c>
      <c r="Z55" s="22"/>
      <c r="AA55" s="22"/>
      <c r="AB55" s="22" t="s">
        <v>376</v>
      </c>
      <c r="AC55" s="14"/>
      <c r="AD55" s="15"/>
      <c r="AE55" s="15" t="str">
        <f t="shared" si="5"/>
        <v>$0 / $0</v>
      </c>
      <c r="AF55" s="22" t="s">
        <v>105</v>
      </c>
      <c r="AG55" s="22" t="s">
        <v>105</v>
      </c>
      <c r="AH55" s="17"/>
      <c r="AI55" s="30">
        <v>0</v>
      </c>
      <c r="AJ55" s="20"/>
      <c r="AK55" s="22" t="s">
        <v>105</v>
      </c>
      <c r="AL55" s="32" t="s">
        <v>105</v>
      </c>
      <c r="AM55" s="15"/>
      <c r="AN55" s="22" t="s">
        <v>173</v>
      </c>
      <c r="AO55" s="22" t="s">
        <v>42</v>
      </c>
      <c r="AP55" s="22" t="s">
        <v>42</v>
      </c>
      <c r="AQ55" s="22" t="s">
        <v>173</v>
      </c>
      <c r="AR55" s="22" t="s">
        <v>173</v>
      </c>
      <c r="AS55" s="22" t="s">
        <v>173</v>
      </c>
      <c r="AT55" s="22" t="s">
        <v>173</v>
      </c>
      <c r="AU55" s="22" t="s">
        <v>42</v>
      </c>
    </row>
    <row r="56" spans="1:47" ht="69" customHeight="1">
      <c r="A56" s="8" t="s">
        <v>260</v>
      </c>
      <c r="B56" s="9" t="s">
        <v>36</v>
      </c>
      <c r="C56" s="9" t="str">
        <f t="shared" si="0"/>
        <v>WellCare Dividend</v>
      </c>
      <c r="D56" s="9"/>
      <c r="E56" s="9" t="str">
        <f t="shared" si="1"/>
        <v>(HMO)</v>
      </c>
      <c r="F56" s="9" t="s">
        <v>58</v>
      </c>
      <c r="G56" s="10" t="s">
        <v>42</v>
      </c>
      <c r="H56" s="3" t="s">
        <v>143</v>
      </c>
      <c r="I56" s="23" t="s">
        <v>81</v>
      </c>
      <c r="J56" s="22" t="s">
        <v>174</v>
      </c>
      <c r="K56" s="3" t="str">
        <f t="shared" si="2"/>
        <v>$0.00, plus keep $50.00 and keep your monthly Social Security check</v>
      </c>
      <c r="L56" s="22" t="s">
        <v>389</v>
      </c>
      <c r="M56" s="22" t="s">
        <v>105</v>
      </c>
      <c r="N56" s="3" t="str">
        <f>IF(ISNUMBER(SEARCH("$",$M56)),CONCATENATE(M56," Co-pay"),concatentate(M56," Coinsurance"))</f>
        <v>$0 Co-pay</v>
      </c>
      <c r="O56" s="22" t="s">
        <v>190</v>
      </c>
      <c r="P56" s="3" t="str">
        <f t="shared" si="3"/>
        <v>$20 Co-pay</v>
      </c>
      <c r="Q56" s="25" t="s">
        <v>42</v>
      </c>
      <c r="R56" s="15" t="str">
        <f t="shared" si="4"/>
        <v>No Deductible, $250/Day (Days 1-7) $0/Day Days (8-90) No Additional Days</v>
      </c>
      <c r="S56" s="22" t="s">
        <v>176</v>
      </c>
      <c r="T56" s="26">
        <v>1</v>
      </c>
      <c r="U56" s="22" t="s">
        <v>302</v>
      </c>
      <c r="V56" s="22" t="s">
        <v>105</v>
      </c>
      <c r="W56" s="22" t="s">
        <v>322</v>
      </c>
      <c r="X56" s="22" t="s">
        <v>299</v>
      </c>
      <c r="Y56" s="25" t="s">
        <v>300</v>
      </c>
      <c r="Z56" s="22"/>
      <c r="AA56" s="22"/>
      <c r="AB56" s="22" t="s">
        <v>376</v>
      </c>
      <c r="AC56" s="14"/>
      <c r="AD56" s="15"/>
      <c r="AE56" s="15" t="str">
        <f t="shared" si="5"/>
        <v>$200 / $200</v>
      </c>
      <c r="AF56" s="22" t="s">
        <v>184</v>
      </c>
      <c r="AG56" s="22" t="s">
        <v>184</v>
      </c>
      <c r="AH56" s="17"/>
      <c r="AI56" s="30">
        <v>0</v>
      </c>
      <c r="AJ56" s="20"/>
      <c r="AK56" s="22" t="s">
        <v>105</v>
      </c>
      <c r="AL56" s="32" t="s">
        <v>105</v>
      </c>
      <c r="AM56" s="15"/>
      <c r="AN56" s="22" t="s">
        <v>173</v>
      </c>
      <c r="AO56" s="22" t="s">
        <v>173</v>
      </c>
      <c r="AP56" s="22" t="s">
        <v>173</v>
      </c>
      <c r="AQ56" s="22" t="s">
        <v>42</v>
      </c>
      <c r="AR56" s="22" t="s">
        <v>42</v>
      </c>
      <c r="AS56" s="22" t="s">
        <v>42</v>
      </c>
      <c r="AT56" s="22" t="s">
        <v>173</v>
      </c>
      <c r="AU56" s="22" t="s">
        <v>42</v>
      </c>
    </row>
    <row r="57" spans="1:47" ht="45">
      <c r="A57" s="8" t="s">
        <v>261</v>
      </c>
      <c r="B57" s="9" t="s">
        <v>36</v>
      </c>
      <c r="C57" s="9" t="str">
        <f t="shared" si="0"/>
        <v>WellCare Dividend</v>
      </c>
      <c r="D57" s="9"/>
      <c r="E57" s="9" t="str">
        <f t="shared" si="1"/>
        <v>(HMO)</v>
      </c>
      <c r="F57" s="9" t="s">
        <v>110</v>
      </c>
      <c r="G57" s="10" t="s">
        <v>42</v>
      </c>
      <c r="H57" s="3" t="s">
        <v>340</v>
      </c>
      <c r="I57" s="23" t="s">
        <v>81</v>
      </c>
      <c r="J57" s="22" t="s">
        <v>174</v>
      </c>
      <c r="K57" s="3" t="str">
        <f t="shared" si="2"/>
        <v>$0.00, plus keep $30.00 and keep your monthly Social Security check</v>
      </c>
      <c r="L57" s="22" t="s">
        <v>377</v>
      </c>
      <c r="M57" s="22" t="s">
        <v>169</v>
      </c>
      <c r="N57" s="3" t="str">
        <f>IF(ISNUMBER(SEARCH("$",$M57)),CONCATENATE(M57," Co-pay"),concatentate(M57," Coinsurance"))</f>
        <v>$10 Co-pay</v>
      </c>
      <c r="O57" s="22" t="s">
        <v>181</v>
      </c>
      <c r="P57" s="3" t="str">
        <f t="shared" si="3"/>
        <v>$50 Co-pay</v>
      </c>
      <c r="Q57" s="25" t="s">
        <v>42</v>
      </c>
      <c r="R57" s="15" t="str">
        <f t="shared" si="4"/>
        <v>No Deductible, $400/Day (Days 1-4) $0/Day Days (5-90) No Additional Days</v>
      </c>
      <c r="S57" s="22" t="s">
        <v>194</v>
      </c>
      <c r="T57" s="26">
        <v>1</v>
      </c>
      <c r="U57" s="22" t="s">
        <v>306</v>
      </c>
      <c r="V57" s="22" t="s">
        <v>105</v>
      </c>
      <c r="W57" s="22" t="s">
        <v>297</v>
      </c>
      <c r="X57" s="22" t="s">
        <v>299</v>
      </c>
      <c r="Y57" s="25" t="s">
        <v>300</v>
      </c>
      <c r="Z57" s="22"/>
      <c r="AA57" s="22"/>
      <c r="AB57" s="22" t="s">
        <v>376</v>
      </c>
      <c r="AC57" s="14"/>
      <c r="AD57" s="15"/>
      <c r="AE57" s="15" t="str">
        <f t="shared" si="5"/>
        <v>$200 / $200</v>
      </c>
      <c r="AF57" s="22" t="s">
        <v>184</v>
      </c>
      <c r="AG57" s="22" t="s">
        <v>184</v>
      </c>
      <c r="AH57" s="17"/>
      <c r="AI57" s="30">
        <v>0</v>
      </c>
      <c r="AJ57" s="20"/>
      <c r="AK57" s="22" t="s">
        <v>105</v>
      </c>
      <c r="AL57" s="32" t="s">
        <v>105</v>
      </c>
      <c r="AM57" s="15"/>
      <c r="AN57" s="22" t="s">
        <v>42</v>
      </c>
      <c r="AO57" s="22" t="s">
        <v>173</v>
      </c>
      <c r="AP57" s="22" t="s">
        <v>173</v>
      </c>
      <c r="AQ57" s="22" t="s">
        <v>42</v>
      </c>
      <c r="AR57" s="22" t="s">
        <v>173</v>
      </c>
      <c r="AS57" s="22" t="s">
        <v>42</v>
      </c>
      <c r="AT57" s="22" t="s">
        <v>173</v>
      </c>
      <c r="AU57" s="22" t="s">
        <v>42</v>
      </c>
    </row>
    <row r="58" spans="1:47" ht="45">
      <c r="A58" s="8" t="s">
        <v>262</v>
      </c>
      <c r="B58" s="9" t="s">
        <v>96</v>
      </c>
      <c r="C58" s="9" t="str">
        <f t="shared" si="0"/>
        <v>WellCare Select</v>
      </c>
      <c r="D58" s="9"/>
      <c r="E58" s="9" t="str">
        <f t="shared" si="1"/>
        <v>(HMO SNP)</v>
      </c>
      <c r="F58" s="9" t="s">
        <v>291</v>
      </c>
      <c r="G58" s="10" t="s">
        <v>173</v>
      </c>
      <c r="H58" s="3" t="s">
        <v>341</v>
      </c>
      <c r="I58" s="23" t="s">
        <v>81</v>
      </c>
      <c r="J58" s="22" t="s">
        <v>174</v>
      </c>
      <c r="K58" s="3" t="str">
        <f t="shared" si="2"/>
        <v>$0.00</v>
      </c>
      <c r="L58" s="22" t="s">
        <v>174</v>
      </c>
      <c r="M58" s="22" t="s">
        <v>105</v>
      </c>
      <c r="N58" s="3" t="str">
        <f>IF(ISNUMBER(SEARCH("$",$M58)),CONCATENATE(M58," Co-pay"),concatentate(M58," Coinsurance"))</f>
        <v>$0 Co-pay</v>
      </c>
      <c r="O58" s="22" t="s">
        <v>169</v>
      </c>
      <c r="P58" s="3" t="str">
        <f t="shared" si="3"/>
        <v>$10 Co-pay</v>
      </c>
      <c r="Q58" s="25" t="s">
        <v>42</v>
      </c>
      <c r="R58" s="15" t="str">
        <f t="shared" si="4"/>
        <v>No Deductible, $195/Day (Days 1-5) $0/Day Days (6-90) $0 Each Additional Day</v>
      </c>
      <c r="S58" s="22" t="s">
        <v>317</v>
      </c>
      <c r="T58" s="26">
        <v>1</v>
      </c>
      <c r="U58" s="22" t="s">
        <v>297</v>
      </c>
      <c r="V58" s="22" t="s">
        <v>105</v>
      </c>
      <c r="W58" s="22" t="s">
        <v>298</v>
      </c>
      <c r="X58" s="22" t="s">
        <v>299</v>
      </c>
      <c r="Y58" s="25" t="s">
        <v>300</v>
      </c>
      <c r="Z58" s="22"/>
      <c r="AA58" s="22"/>
      <c r="AB58" s="22" t="s">
        <v>107</v>
      </c>
      <c r="AC58" s="14"/>
      <c r="AD58" s="15"/>
      <c r="AE58" s="15" t="str">
        <f t="shared" si="5"/>
        <v>$150 / $75</v>
      </c>
      <c r="AF58" s="22" t="s">
        <v>188</v>
      </c>
      <c r="AG58" s="22" t="s">
        <v>187</v>
      </c>
      <c r="AH58" s="17"/>
      <c r="AI58" s="30">
        <v>0</v>
      </c>
      <c r="AJ58" s="20"/>
      <c r="AK58" s="22" t="s">
        <v>105</v>
      </c>
      <c r="AL58" s="32" t="s">
        <v>105</v>
      </c>
      <c r="AM58" s="15"/>
      <c r="AN58" s="22" t="s">
        <v>173</v>
      </c>
      <c r="AO58" s="22" t="s">
        <v>173</v>
      </c>
      <c r="AP58" s="22" t="s">
        <v>173</v>
      </c>
      <c r="AQ58" s="22" t="s">
        <v>173</v>
      </c>
      <c r="AR58" s="22" t="s">
        <v>173</v>
      </c>
      <c r="AS58" s="22" t="s">
        <v>42</v>
      </c>
      <c r="AT58" s="22" t="s">
        <v>42</v>
      </c>
      <c r="AU58" s="22" t="s">
        <v>42</v>
      </c>
    </row>
    <row r="59" spans="1:47" ht="27" customHeight="1">
      <c r="A59" s="8" t="s">
        <v>263</v>
      </c>
      <c r="B59" s="9" t="s">
        <v>285</v>
      </c>
      <c r="C59" s="9" t="str">
        <f t="shared" si="0"/>
        <v>WellCare Reserve</v>
      </c>
      <c r="D59" s="9"/>
      <c r="E59" s="9" t="str">
        <f t="shared" si="1"/>
        <v>(HMO)</v>
      </c>
      <c r="F59" s="9" t="s">
        <v>292</v>
      </c>
      <c r="G59" s="10" t="s">
        <v>42</v>
      </c>
      <c r="H59" s="3" t="s">
        <v>342</v>
      </c>
      <c r="I59" s="23" t="s">
        <v>81</v>
      </c>
      <c r="J59" s="22" t="s">
        <v>384</v>
      </c>
      <c r="K59" s="3" t="str">
        <f t="shared" si="2"/>
        <v>$14.50</v>
      </c>
      <c r="L59" s="22" t="s">
        <v>174</v>
      </c>
      <c r="M59" s="22" t="s">
        <v>105</v>
      </c>
      <c r="N59" s="3" t="str">
        <f>IF(ISNUMBER(SEARCH("$",$M59)),CONCATENATE(M59," Co-pay"),concatentate(M59," Coinsurance"))</f>
        <v>$0 Co-pay</v>
      </c>
      <c r="O59" s="22" t="s">
        <v>183</v>
      </c>
      <c r="P59" s="3" t="str">
        <f t="shared" si="3"/>
        <v>20% Coinsurance</v>
      </c>
      <c r="Q59" s="25" t="s">
        <v>42</v>
      </c>
      <c r="R59" s="15" t="str">
        <f t="shared" si="4"/>
        <v>No Deductible, $450/Day (Days 1-3) $0/Day Days (4-90) $0 Each Additional Day</v>
      </c>
      <c r="S59" s="22" t="s">
        <v>316</v>
      </c>
      <c r="T59" s="26">
        <v>1</v>
      </c>
      <c r="U59" s="22" t="s">
        <v>305</v>
      </c>
      <c r="V59" s="22" t="s">
        <v>105</v>
      </c>
      <c r="W59" s="22" t="s">
        <v>306</v>
      </c>
      <c r="X59" s="22" t="s">
        <v>299</v>
      </c>
      <c r="Y59" s="25" t="s">
        <v>300</v>
      </c>
      <c r="Z59" s="22"/>
      <c r="AA59" s="22"/>
      <c r="AB59" s="22" t="s">
        <v>107</v>
      </c>
      <c r="AC59" s="14"/>
      <c r="AD59" s="15"/>
      <c r="AE59" s="15" t="str">
        <f t="shared" si="5"/>
        <v>20% / 20%</v>
      </c>
      <c r="AF59" s="22" t="s">
        <v>183</v>
      </c>
      <c r="AG59" s="22" t="s">
        <v>183</v>
      </c>
      <c r="AH59" s="17"/>
      <c r="AI59" s="30" t="s">
        <v>307</v>
      </c>
      <c r="AJ59" s="20"/>
      <c r="AK59" s="22" t="s">
        <v>105</v>
      </c>
      <c r="AL59" s="32" t="s">
        <v>105</v>
      </c>
      <c r="AM59" s="15"/>
      <c r="AN59" s="22" t="s">
        <v>173</v>
      </c>
      <c r="AO59" s="22" t="s">
        <v>173</v>
      </c>
      <c r="AP59" s="22" t="s">
        <v>173</v>
      </c>
      <c r="AQ59" s="22" t="s">
        <v>42</v>
      </c>
      <c r="AR59" s="22" t="s">
        <v>42</v>
      </c>
      <c r="AS59" s="22" t="s">
        <v>42</v>
      </c>
      <c r="AT59" s="22" t="s">
        <v>42</v>
      </c>
      <c r="AU59" s="22" t="s">
        <v>42</v>
      </c>
    </row>
    <row r="60" spans="1:47" ht="22.5">
      <c r="A60" s="8" t="s">
        <v>264</v>
      </c>
      <c r="B60" s="9" t="s">
        <v>39</v>
      </c>
      <c r="C60" s="9" t="str">
        <f t="shared" si="0"/>
        <v>WellCare Liberty</v>
      </c>
      <c r="D60" s="9"/>
      <c r="E60" s="9" t="str">
        <f t="shared" si="1"/>
        <v>(HMO SNP)</v>
      </c>
      <c r="F60" s="9" t="s">
        <v>71</v>
      </c>
      <c r="G60" s="10" t="s">
        <v>173</v>
      </c>
      <c r="H60" s="3" t="s">
        <v>343</v>
      </c>
      <c r="I60" s="23" t="s">
        <v>91</v>
      </c>
      <c r="J60" s="22" t="s">
        <v>174</v>
      </c>
      <c r="K60" s="3" t="str">
        <f t="shared" si="2"/>
        <v>$0.00</v>
      </c>
      <c r="L60" s="22" t="s">
        <v>174</v>
      </c>
      <c r="M60" s="22" t="s">
        <v>105</v>
      </c>
      <c r="N60" s="3" t="str">
        <f>IF(ISNUMBER(SEARCH("$",$M60)),CONCATENATE(M60," Co-pay"),concatentate(M60," Coinsurance"))</f>
        <v>$0 Co-pay</v>
      </c>
      <c r="O60" s="22" t="s">
        <v>105</v>
      </c>
      <c r="P60" s="3" t="str">
        <f t="shared" si="3"/>
        <v>$0 Co-pay</v>
      </c>
      <c r="Q60" s="25" t="s">
        <v>42</v>
      </c>
      <c r="R60" s="15" t="str">
        <f t="shared" si="4"/>
        <v>No Deductible, $0/Day  (Days1-90) No Additional Days</v>
      </c>
      <c r="S60" s="22" t="s">
        <v>105</v>
      </c>
      <c r="T60" s="26">
        <v>1</v>
      </c>
      <c r="U60" s="22" t="s">
        <v>299</v>
      </c>
      <c r="V60" s="22" t="s">
        <v>300</v>
      </c>
      <c r="W60" s="22" t="s">
        <v>300</v>
      </c>
      <c r="X60" s="22" t="s">
        <v>300</v>
      </c>
      <c r="Y60" s="25" t="s">
        <v>300</v>
      </c>
      <c r="Z60" s="22"/>
      <c r="AA60" s="22"/>
      <c r="AB60" s="22" t="s">
        <v>376</v>
      </c>
      <c r="AC60" s="14"/>
      <c r="AD60" s="15"/>
      <c r="AE60" s="15" t="str">
        <f t="shared" si="5"/>
        <v>$0 / $0</v>
      </c>
      <c r="AF60" s="22" t="s">
        <v>105</v>
      </c>
      <c r="AG60" s="22" t="s">
        <v>105</v>
      </c>
      <c r="AH60" s="17"/>
      <c r="AI60" s="30">
        <v>0</v>
      </c>
      <c r="AJ60" s="20"/>
      <c r="AK60" s="22" t="s">
        <v>105</v>
      </c>
      <c r="AL60" s="32" t="s">
        <v>105</v>
      </c>
      <c r="AM60" s="15"/>
      <c r="AN60" s="22" t="s">
        <v>42</v>
      </c>
      <c r="AO60" s="22" t="s">
        <v>173</v>
      </c>
      <c r="AP60" s="22" t="s">
        <v>173</v>
      </c>
      <c r="AQ60" s="22" t="s">
        <v>42</v>
      </c>
      <c r="AR60" s="22" t="s">
        <v>173</v>
      </c>
      <c r="AS60" s="22" t="s">
        <v>42</v>
      </c>
      <c r="AT60" s="22" t="s">
        <v>173</v>
      </c>
      <c r="AU60" s="22" t="s">
        <v>42</v>
      </c>
    </row>
    <row r="61" spans="1:47" ht="22.5">
      <c r="A61" s="8" t="s">
        <v>265</v>
      </c>
      <c r="B61" s="9" t="s">
        <v>38</v>
      </c>
      <c r="C61" s="9" t="str">
        <f t="shared" si="0"/>
        <v>WellCare Advance</v>
      </c>
      <c r="D61" s="9"/>
      <c r="E61" s="9" t="str">
        <f t="shared" si="1"/>
        <v>(HMO)</v>
      </c>
      <c r="F61" s="9" t="s">
        <v>72</v>
      </c>
      <c r="G61" s="10" t="s">
        <v>42</v>
      </c>
      <c r="H61" s="3" t="s">
        <v>92</v>
      </c>
      <c r="I61" s="23" t="s">
        <v>91</v>
      </c>
      <c r="J61" s="22" t="s">
        <v>174</v>
      </c>
      <c r="K61" s="3" t="str">
        <f t="shared" si="2"/>
        <v>$0.00</v>
      </c>
      <c r="L61" s="22" t="s">
        <v>174</v>
      </c>
      <c r="M61" s="22" t="s">
        <v>169</v>
      </c>
      <c r="N61" s="3" t="str">
        <f>IF(ISNUMBER(SEARCH("$",$M61)),CONCATENATE(M61," Co-pay"),concatentate(M61," Coinsurance"))</f>
        <v>$10 Co-pay</v>
      </c>
      <c r="O61" s="22" t="s">
        <v>175</v>
      </c>
      <c r="P61" s="3" t="str">
        <f t="shared" si="3"/>
        <v>$35 Co-pay</v>
      </c>
      <c r="Q61" s="25" t="s">
        <v>42</v>
      </c>
      <c r="R61" s="15" t="str">
        <f t="shared" si="4"/>
        <v>No Deductible, $300/Day (Days 1-5) $0/Day Days (6-90) $0 Each Additional Day</v>
      </c>
      <c r="S61" s="22" t="s">
        <v>182</v>
      </c>
      <c r="T61" s="26">
        <v>1</v>
      </c>
      <c r="U61" s="22" t="s">
        <v>297</v>
      </c>
      <c r="V61" s="22" t="s">
        <v>105</v>
      </c>
      <c r="W61" s="22" t="s">
        <v>298</v>
      </c>
      <c r="X61" s="22" t="s">
        <v>299</v>
      </c>
      <c r="Y61" s="25" t="s">
        <v>300</v>
      </c>
      <c r="Z61" s="22"/>
      <c r="AA61" s="22"/>
      <c r="AB61" s="22" t="s">
        <v>107</v>
      </c>
      <c r="AC61" s="14"/>
      <c r="AD61" s="15"/>
      <c r="AE61" s="15" t="str">
        <f t="shared" si="5"/>
        <v>20% / 20%</v>
      </c>
      <c r="AF61" s="22" t="s">
        <v>183</v>
      </c>
      <c r="AG61" s="22" t="s">
        <v>183</v>
      </c>
      <c r="AH61" s="17"/>
      <c r="AI61" s="30" t="s">
        <v>42</v>
      </c>
      <c r="AJ61" s="20"/>
      <c r="AK61" s="22" t="s">
        <v>295</v>
      </c>
      <c r="AL61" s="32" t="s">
        <v>295</v>
      </c>
      <c r="AM61" s="15"/>
      <c r="AN61" s="22" t="s">
        <v>173</v>
      </c>
      <c r="AO61" s="22" t="s">
        <v>173</v>
      </c>
      <c r="AP61" s="22" t="s">
        <v>173</v>
      </c>
      <c r="AQ61" s="22" t="s">
        <v>42</v>
      </c>
      <c r="AR61" s="22" t="s">
        <v>173</v>
      </c>
      <c r="AS61" s="22" t="s">
        <v>42</v>
      </c>
      <c r="AT61" s="22" t="s">
        <v>42</v>
      </c>
      <c r="AU61" s="22" t="s">
        <v>42</v>
      </c>
    </row>
    <row r="62" spans="1:47" ht="22.5">
      <c r="A62" s="8" t="s">
        <v>266</v>
      </c>
      <c r="B62" s="9" t="s">
        <v>33</v>
      </c>
      <c r="C62" s="9" t="str">
        <f t="shared" si="0"/>
        <v>WellCare Access</v>
      </c>
      <c r="D62" s="9"/>
      <c r="E62" s="9" t="str">
        <f t="shared" si="1"/>
        <v>(HMO SNP)</v>
      </c>
      <c r="F62" s="9" t="s">
        <v>73</v>
      </c>
      <c r="G62" s="10" t="s">
        <v>173</v>
      </c>
      <c r="H62" s="3" t="s">
        <v>344</v>
      </c>
      <c r="I62" s="23" t="s">
        <v>91</v>
      </c>
      <c r="J62" s="22" t="s">
        <v>174</v>
      </c>
      <c r="K62" s="3" t="str">
        <f t="shared" si="2"/>
        <v>$0.00</v>
      </c>
      <c r="L62" s="22" t="s">
        <v>174</v>
      </c>
      <c r="M62" s="22" t="s">
        <v>105</v>
      </c>
      <c r="N62" s="3" t="str">
        <f>IF(ISNUMBER(SEARCH("$",$M62)),CONCATENATE(M62," Co-pay"),concatentate(M62," Coinsurance"))</f>
        <v>$0 Co-pay</v>
      </c>
      <c r="O62" s="22" t="s">
        <v>105</v>
      </c>
      <c r="P62" s="3" t="str">
        <f t="shared" si="3"/>
        <v>$0 Co-pay</v>
      </c>
      <c r="Q62" s="25" t="s">
        <v>42</v>
      </c>
      <c r="R62" s="15" t="str">
        <f t="shared" si="4"/>
        <v>No Deductible, $0/Day  (Days1-90) No Additional Days</v>
      </c>
      <c r="S62" s="22" t="s">
        <v>105</v>
      </c>
      <c r="T62" s="26">
        <v>1</v>
      </c>
      <c r="U62" s="22" t="s">
        <v>299</v>
      </c>
      <c r="V62" s="22" t="s">
        <v>300</v>
      </c>
      <c r="W62" s="22" t="s">
        <v>300</v>
      </c>
      <c r="X62" s="22" t="s">
        <v>300</v>
      </c>
      <c r="Y62" s="25" t="s">
        <v>300</v>
      </c>
      <c r="Z62" s="22"/>
      <c r="AA62" s="22"/>
      <c r="AB62" s="22" t="s">
        <v>376</v>
      </c>
      <c r="AC62" s="14"/>
      <c r="AD62" s="15"/>
      <c r="AE62" s="15" t="str">
        <f t="shared" si="5"/>
        <v>$0 / $0</v>
      </c>
      <c r="AF62" s="22" t="s">
        <v>105</v>
      </c>
      <c r="AG62" s="22" t="s">
        <v>105</v>
      </c>
      <c r="AH62" s="17"/>
      <c r="AI62" s="30">
        <v>0</v>
      </c>
      <c r="AJ62" s="20"/>
      <c r="AK62" s="22" t="s">
        <v>105</v>
      </c>
      <c r="AL62" s="32" t="s">
        <v>105</v>
      </c>
      <c r="AM62" s="15"/>
      <c r="AN62" s="22" t="s">
        <v>42</v>
      </c>
      <c r="AO62" s="22" t="s">
        <v>173</v>
      </c>
      <c r="AP62" s="22" t="s">
        <v>173</v>
      </c>
      <c r="AQ62" s="22" t="s">
        <v>42</v>
      </c>
      <c r="AR62" s="22" t="s">
        <v>173</v>
      </c>
      <c r="AS62" s="22" t="s">
        <v>42</v>
      </c>
      <c r="AT62" s="22" t="s">
        <v>173</v>
      </c>
      <c r="AU62" s="22" t="s">
        <v>42</v>
      </c>
    </row>
    <row r="63" spans="1:47" ht="22.5">
      <c r="A63" s="8" t="s">
        <v>267</v>
      </c>
      <c r="B63" s="9" t="s">
        <v>135</v>
      </c>
      <c r="C63" s="9" t="str">
        <f t="shared" si="0"/>
        <v>Wellcare Value</v>
      </c>
      <c r="D63" s="9"/>
      <c r="E63" s="9" t="str">
        <f t="shared" si="1"/>
        <v>(HMO)</v>
      </c>
      <c r="F63" s="9" t="s">
        <v>74</v>
      </c>
      <c r="G63" s="10" t="s">
        <v>42</v>
      </c>
      <c r="H63" s="3" t="s">
        <v>345</v>
      </c>
      <c r="I63" s="23" t="s">
        <v>91</v>
      </c>
      <c r="J63" s="22" t="s">
        <v>174</v>
      </c>
      <c r="K63" s="3" t="str">
        <f t="shared" si="2"/>
        <v>$0.00</v>
      </c>
      <c r="L63" s="22" t="s">
        <v>174</v>
      </c>
      <c r="M63" s="22" t="s">
        <v>172</v>
      </c>
      <c r="N63" s="3" t="str">
        <f>IF(ISNUMBER(SEARCH("$",$M63)),CONCATENATE(M63," Co-pay"),concatentate(M63," Coinsurance"))</f>
        <v>$5 Co-pay</v>
      </c>
      <c r="O63" s="22" t="s">
        <v>197</v>
      </c>
      <c r="P63" s="3" t="str">
        <f t="shared" si="3"/>
        <v>$45 Co-pay</v>
      </c>
      <c r="Q63" s="25" t="s">
        <v>42</v>
      </c>
      <c r="R63" s="15" t="str">
        <f t="shared" si="4"/>
        <v>No Deductible, $591/Day (Days 1-3) $0/Day Days (4-90) No Additional Days</v>
      </c>
      <c r="S63" s="22" t="s">
        <v>346</v>
      </c>
      <c r="T63" s="26">
        <v>1</v>
      </c>
      <c r="U63" s="22" t="s">
        <v>305</v>
      </c>
      <c r="V63" s="22" t="s">
        <v>105</v>
      </c>
      <c r="W63" s="22" t="s">
        <v>306</v>
      </c>
      <c r="X63" s="22" t="s">
        <v>299</v>
      </c>
      <c r="Y63" s="25" t="s">
        <v>300</v>
      </c>
      <c r="Z63" s="22"/>
      <c r="AA63" s="22"/>
      <c r="AB63" s="22" t="s">
        <v>376</v>
      </c>
      <c r="AC63" s="14"/>
      <c r="AD63" s="15"/>
      <c r="AE63" s="15" t="str">
        <f t="shared" si="5"/>
        <v>20% / 20%</v>
      </c>
      <c r="AF63" s="22" t="s">
        <v>183</v>
      </c>
      <c r="AG63" s="22" t="s">
        <v>183</v>
      </c>
      <c r="AH63" s="17"/>
      <c r="AI63" s="30">
        <v>0</v>
      </c>
      <c r="AJ63" s="20"/>
      <c r="AK63" s="22" t="s">
        <v>167</v>
      </c>
      <c r="AL63" s="32" t="s">
        <v>105</v>
      </c>
      <c r="AM63" s="15"/>
      <c r="AN63" s="22" t="s">
        <v>173</v>
      </c>
      <c r="AO63" s="22" t="s">
        <v>173</v>
      </c>
      <c r="AP63" s="22" t="s">
        <v>173</v>
      </c>
      <c r="AQ63" s="22" t="s">
        <v>42</v>
      </c>
      <c r="AR63" s="22" t="s">
        <v>173</v>
      </c>
      <c r="AS63" s="22" t="s">
        <v>42</v>
      </c>
      <c r="AT63" s="22" t="s">
        <v>173</v>
      </c>
      <c r="AU63" s="22" t="s">
        <v>42</v>
      </c>
    </row>
    <row r="64" spans="1:47" ht="22.5">
      <c r="A64" s="8" t="s">
        <v>268</v>
      </c>
      <c r="B64" s="9" t="s">
        <v>34</v>
      </c>
      <c r="C64" s="9" t="str">
        <f t="shared" si="0"/>
        <v>WellCare Choice</v>
      </c>
      <c r="D64" s="9"/>
      <c r="E64" s="9" t="str">
        <f t="shared" si="1"/>
        <v>(HMO-POS)</v>
      </c>
      <c r="F64" s="9" t="s">
        <v>75</v>
      </c>
      <c r="G64" s="10" t="s">
        <v>42</v>
      </c>
      <c r="H64" s="3" t="s">
        <v>101</v>
      </c>
      <c r="I64" s="23" t="s">
        <v>91</v>
      </c>
      <c r="J64" s="22" t="s">
        <v>174</v>
      </c>
      <c r="K64" s="3" t="str">
        <f t="shared" si="2"/>
        <v>$0.00</v>
      </c>
      <c r="L64" s="22" t="s">
        <v>174</v>
      </c>
      <c r="M64" s="22" t="s">
        <v>105</v>
      </c>
      <c r="N64" s="3" t="str">
        <f>IF(ISNUMBER(SEARCH("$",$M64)),CONCATENATE(M64," Co-pay"),concatentate(M64," Coinsurance"))</f>
        <v>$0 Co-pay</v>
      </c>
      <c r="O64" s="22" t="s">
        <v>195</v>
      </c>
      <c r="P64" s="3" t="str">
        <f t="shared" si="3"/>
        <v>$40 Co-pay</v>
      </c>
      <c r="Q64" s="25" t="s">
        <v>173</v>
      </c>
      <c r="R64" s="15" t="str">
        <f t="shared" si="4"/>
        <v>No Deductible, $295/Day (Days 1-6) $0/Day Days (7-90) $0/Day Days (91-130) $0 for 40 Additional Days</v>
      </c>
      <c r="S64" s="22" t="s">
        <v>178</v>
      </c>
      <c r="T64" s="26">
        <v>1</v>
      </c>
      <c r="U64" s="22" t="s">
        <v>298</v>
      </c>
      <c r="V64" s="22" t="s">
        <v>105</v>
      </c>
      <c r="W64" s="22" t="s">
        <v>302</v>
      </c>
      <c r="X64" s="22" t="s">
        <v>299</v>
      </c>
      <c r="Y64" s="25" t="s">
        <v>105</v>
      </c>
      <c r="Z64" s="27" t="s">
        <v>367</v>
      </c>
      <c r="AA64" s="27" t="s">
        <v>368</v>
      </c>
      <c r="AB64" s="22" t="s">
        <v>370</v>
      </c>
      <c r="AC64" s="14"/>
      <c r="AD64" s="15"/>
      <c r="AE64" s="15" t="str">
        <f t="shared" si="5"/>
        <v>$75 / $75</v>
      </c>
      <c r="AF64" s="22" t="s">
        <v>187</v>
      </c>
      <c r="AG64" s="22" t="s">
        <v>187</v>
      </c>
      <c r="AH64" s="17"/>
      <c r="AI64" s="30">
        <v>0</v>
      </c>
      <c r="AJ64" s="20"/>
      <c r="AK64" s="22" t="s">
        <v>170</v>
      </c>
      <c r="AL64" s="32" t="s">
        <v>105</v>
      </c>
      <c r="AM64" s="15"/>
      <c r="AN64" s="22" t="s">
        <v>173</v>
      </c>
      <c r="AO64" s="22" t="s">
        <v>173</v>
      </c>
      <c r="AP64" s="22" t="s">
        <v>173</v>
      </c>
      <c r="AQ64" s="22" t="s">
        <v>173</v>
      </c>
      <c r="AR64" s="22" t="s">
        <v>173</v>
      </c>
      <c r="AS64" s="22" t="s">
        <v>42</v>
      </c>
      <c r="AT64" s="22" t="s">
        <v>42</v>
      </c>
      <c r="AU64" s="22" t="s">
        <v>42</v>
      </c>
    </row>
    <row r="65" spans="1:47">
      <c r="A65" s="8" t="s">
        <v>269</v>
      </c>
      <c r="B65" s="9" t="s">
        <v>33</v>
      </c>
      <c r="C65" s="9" t="str">
        <f t="shared" si="0"/>
        <v>WellCare Access</v>
      </c>
      <c r="D65" s="9"/>
      <c r="E65" s="9" t="str">
        <f t="shared" si="1"/>
        <v>(HMO SNP)</v>
      </c>
      <c r="F65" s="9" t="s">
        <v>76</v>
      </c>
      <c r="G65" s="10" t="s">
        <v>173</v>
      </c>
      <c r="H65" s="3" t="s">
        <v>347</v>
      </c>
      <c r="I65" s="23" t="s">
        <v>91</v>
      </c>
      <c r="J65" s="22" t="s">
        <v>174</v>
      </c>
      <c r="K65" s="3" t="str">
        <f t="shared" si="2"/>
        <v>$0.00</v>
      </c>
      <c r="L65" s="22" t="s">
        <v>174</v>
      </c>
      <c r="M65" s="22" t="s">
        <v>105</v>
      </c>
      <c r="N65" s="3" t="str">
        <f>IF(ISNUMBER(SEARCH("$",$M65)),CONCATENATE(M65," Co-pay"),concatentate(M65," Coinsurance"))</f>
        <v>$0 Co-pay</v>
      </c>
      <c r="O65" s="22" t="s">
        <v>105</v>
      </c>
      <c r="P65" s="3" t="str">
        <f t="shared" si="3"/>
        <v>$0 Co-pay</v>
      </c>
      <c r="Q65" s="25" t="s">
        <v>42</v>
      </c>
      <c r="R65" s="15" t="str">
        <f t="shared" si="4"/>
        <v>No Deductible, $0/Day  (Days1-90) No Additional Days</v>
      </c>
      <c r="S65" s="22" t="s">
        <v>105</v>
      </c>
      <c r="T65" s="26">
        <v>1</v>
      </c>
      <c r="U65" s="22" t="s">
        <v>299</v>
      </c>
      <c r="V65" s="22" t="s">
        <v>300</v>
      </c>
      <c r="W65" s="22" t="s">
        <v>300</v>
      </c>
      <c r="X65" s="22" t="s">
        <v>300</v>
      </c>
      <c r="Y65" s="25" t="s">
        <v>300</v>
      </c>
      <c r="Z65" s="22"/>
      <c r="AA65" s="22"/>
      <c r="AB65" s="22" t="s">
        <v>376</v>
      </c>
      <c r="AC65" s="14"/>
      <c r="AD65" s="15"/>
      <c r="AE65" s="15" t="str">
        <f t="shared" si="5"/>
        <v>$0 / $0</v>
      </c>
      <c r="AF65" s="22" t="s">
        <v>105</v>
      </c>
      <c r="AG65" s="22" t="s">
        <v>105</v>
      </c>
      <c r="AH65" s="17"/>
      <c r="AI65" s="30">
        <v>0</v>
      </c>
      <c r="AJ65" s="20"/>
      <c r="AK65" s="22" t="s">
        <v>105</v>
      </c>
      <c r="AL65" s="32" t="s">
        <v>105</v>
      </c>
      <c r="AM65" s="15"/>
      <c r="AN65" s="22" t="s">
        <v>173</v>
      </c>
      <c r="AO65" s="22" t="s">
        <v>173</v>
      </c>
      <c r="AP65" s="22" t="s">
        <v>173</v>
      </c>
      <c r="AQ65" s="22" t="s">
        <v>173</v>
      </c>
      <c r="AR65" s="22" t="s">
        <v>173</v>
      </c>
      <c r="AS65" s="22" t="s">
        <v>173</v>
      </c>
      <c r="AT65" s="22" t="s">
        <v>173</v>
      </c>
      <c r="AU65" s="22" t="s">
        <v>42</v>
      </c>
    </row>
    <row r="66" spans="1:47" ht="22.5">
      <c r="A66" s="8" t="s">
        <v>270</v>
      </c>
      <c r="B66" s="9" t="s">
        <v>41</v>
      </c>
      <c r="C66" s="9" t="str">
        <f t="shared" si="0"/>
        <v>WellCare Rx</v>
      </c>
      <c r="D66" s="9"/>
      <c r="E66" s="9" t="str">
        <f t="shared" si="1"/>
        <v>(HMO)</v>
      </c>
      <c r="F66" s="9" t="s">
        <v>77</v>
      </c>
      <c r="G66" s="10" t="s">
        <v>42</v>
      </c>
      <c r="H66" s="3" t="s">
        <v>101</v>
      </c>
      <c r="I66" s="23" t="s">
        <v>91</v>
      </c>
      <c r="J66" s="22" t="s">
        <v>385</v>
      </c>
      <c r="K66" s="3" t="str">
        <f t="shared" si="2"/>
        <v>$19.00</v>
      </c>
      <c r="L66" s="22" t="s">
        <v>174</v>
      </c>
      <c r="M66" s="22" t="s">
        <v>105</v>
      </c>
      <c r="N66" s="3" t="str">
        <f>IF(ISNUMBER(SEARCH("$",$M66)),CONCATENATE(M66," Co-pay"),concatentate(M66," Coinsurance"))</f>
        <v>$0 Co-pay</v>
      </c>
      <c r="O66" s="22" t="s">
        <v>177</v>
      </c>
      <c r="P66" s="3" t="str">
        <f t="shared" si="3"/>
        <v>$30 Co-pay</v>
      </c>
      <c r="Q66" s="25" t="s">
        <v>42</v>
      </c>
      <c r="R66" s="15" t="str">
        <f t="shared" si="4"/>
        <v>No Deductible, $200/Day (Days 1-6) $0/Day Days (7-90) $0 Each Additional Day</v>
      </c>
      <c r="S66" s="22" t="s">
        <v>184</v>
      </c>
      <c r="T66" s="26">
        <v>1</v>
      </c>
      <c r="U66" s="22" t="s">
        <v>298</v>
      </c>
      <c r="V66" s="22" t="s">
        <v>105</v>
      </c>
      <c r="W66" s="22" t="s">
        <v>302</v>
      </c>
      <c r="X66" s="22" t="s">
        <v>299</v>
      </c>
      <c r="Y66" s="25" t="s">
        <v>300</v>
      </c>
      <c r="Z66" s="22"/>
      <c r="AA66" s="22"/>
      <c r="AB66" s="22" t="s">
        <v>107</v>
      </c>
      <c r="AC66" s="14"/>
      <c r="AD66" s="15"/>
      <c r="AE66" s="15" t="str">
        <f t="shared" si="5"/>
        <v>$50 / $50</v>
      </c>
      <c r="AF66" s="22" t="s">
        <v>181</v>
      </c>
      <c r="AG66" s="22" t="s">
        <v>181</v>
      </c>
      <c r="AH66" s="17"/>
      <c r="AI66" s="30" t="s">
        <v>303</v>
      </c>
      <c r="AJ66" s="20"/>
      <c r="AK66" s="22" t="s">
        <v>171</v>
      </c>
      <c r="AL66" s="32" t="s">
        <v>105</v>
      </c>
      <c r="AM66" s="15"/>
      <c r="AN66" s="22" t="s">
        <v>173</v>
      </c>
      <c r="AO66" s="22" t="s">
        <v>173</v>
      </c>
      <c r="AP66" s="22" t="s">
        <v>173</v>
      </c>
      <c r="AQ66" s="22" t="s">
        <v>173</v>
      </c>
      <c r="AR66" s="22" t="s">
        <v>173</v>
      </c>
      <c r="AS66" s="22" t="s">
        <v>42</v>
      </c>
      <c r="AT66" s="22" t="s">
        <v>173</v>
      </c>
      <c r="AU66" s="22" t="s">
        <v>42</v>
      </c>
    </row>
    <row r="67" spans="1:47">
      <c r="A67" s="8" t="s">
        <v>271</v>
      </c>
      <c r="B67" s="9" t="s">
        <v>35</v>
      </c>
      <c r="C67" s="9" t="str">
        <f t="shared" ref="C67:C78" si="6">LEFT(B67,FIND(" (",B67)-1)</f>
        <v>WellCare Choice</v>
      </c>
      <c r="D67" s="9"/>
      <c r="E67" s="9" t="str">
        <f t="shared" ref="E67:E78" si="7">RIGHT(B67,LEN(B67)-FIND(" (",B67))</f>
        <v>(HMO)</v>
      </c>
      <c r="F67" s="9" t="s">
        <v>102</v>
      </c>
      <c r="G67" s="10" t="s">
        <v>42</v>
      </c>
      <c r="H67" s="3" t="s">
        <v>348</v>
      </c>
      <c r="I67" s="23" t="s">
        <v>91</v>
      </c>
      <c r="J67" s="22" t="s">
        <v>174</v>
      </c>
      <c r="K67" s="3" t="str">
        <f t="shared" ref="K67:K78" si="8">IF(ISNUMBER(SEARCH("Dividend",$C67)),CONCATENATE(J67,", plus keep ", L67," and keep your monthly Social Security check"), J67)</f>
        <v>$0.00</v>
      </c>
      <c r="L67" s="22" t="s">
        <v>174</v>
      </c>
      <c r="M67" s="22" t="s">
        <v>190</v>
      </c>
      <c r="N67" s="3" t="str">
        <f>IF(ISNUMBER(SEARCH("$",$M67)),CONCATENATE(M67," Co-pay"),concatentate(M67," Coinsurance"))</f>
        <v>$20 Co-pay</v>
      </c>
      <c r="O67" s="22" t="s">
        <v>195</v>
      </c>
      <c r="P67" s="3" t="str">
        <f t="shared" ref="P67:P78" si="9">IF(ISNUMBER(SEARCH("$",$O67)),CONCATENATE(O67," Co-pay"),CONCATENATE(O67," Coinsurance"))</f>
        <v>$40 Co-pay</v>
      </c>
      <c r="Q67" s="25" t="s">
        <v>42</v>
      </c>
      <c r="R67" s="15" t="str">
        <f t="shared" ref="R67:R78" si="10">IF(X67="",CONCATENATE("No Deductible, ",S67,"/Day "," (Days",T67,"-",U67,")"," ",AB67),IF(AA67="",CONCATENATE("No Deductible, ",S67,"/Day ","(Days ",T67&amp;"-",U67,")"," ",V67,"/Day ","Days ","(",W67&amp;"-",X67,")"," ", AB67),IF(AA67&lt;&gt;"",CONCATENATE("No Deductible, ",S67,"/Day ","(Days ",T67&amp;"-",U67,")"," ",V67,"/Day ","Days ","(",W67&amp;"-",X67,")"," ",Y67,"/Day ","Days ","(",Z67&amp;"-",AA67,")"," ",AB67))))</f>
        <v>No Deductible, $300/Day (Days 1-5) $0/Day Days (6-90) No Additional Days</v>
      </c>
      <c r="S67" s="22" t="s">
        <v>182</v>
      </c>
      <c r="T67" s="26">
        <v>1</v>
      </c>
      <c r="U67" s="22" t="s">
        <v>297</v>
      </c>
      <c r="V67" s="22" t="s">
        <v>105</v>
      </c>
      <c r="W67" s="22" t="s">
        <v>298</v>
      </c>
      <c r="X67" s="22" t="s">
        <v>299</v>
      </c>
      <c r="Y67" s="25" t="s">
        <v>300</v>
      </c>
      <c r="Z67" s="22"/>
      <c r="AA67" s="22"/>
      <c r="AB67" s="22" t="s">
        <v>376</v>
      </c>
      <c r="AC67" s="14"/>
      <c r="AD67" s="15"/>
      <c r="AE67" s="15" t="str">
        <f t="shared" ref="AE67:AE78" si="11">CONCATENATE(AF67," / ",AG67)</f>
        <v>$150 / $75</v>
      </c>
      <c r="AF67" s="22" t="s">
        <v>188</v>
      </c>
      <c r="AG67" s="22" t="s">
        <v>187</v>
      </c>
      <c r="AH67" s="17"/>
      <c r="AI67" s="30">
        <v>0</v>
      </c>
      <c r="AJ67" s="20"/>
      <c r="AK67" s="22" t="s">
        <v>172</v>
      </c>
      <c r="AL67" s="32" t="s">
        <v>105</v>
      </c>
      <c r="AM67" s="15"/>
      <c r="AN67" s="22" t="s">
        <v>173</v>
      </c>
      <c r="AO67" s="22" t="s">
        <v>173</v>
      </c>
      <c r="AP67" s="22" t="s">
        <v>173</v>
      </c>
      <c r="AQ67" s="22" t="s">
        <v>42</v>
      </c>
      <c r="AR67" s="22" t="s">
        <v>173</v>
      </c>
      <c r="AS67" s="22" t="s">
        <v>42</v>
      </c>
      <c r="AT67" s="22" t="s">
        <v>173</v>
      </c>
      <c r="AU67" s="22" t="s">
        <v>42</v>
      </c>
    </row>
    <row r="68" spans="1:47">
      <c r="A68" s="8" t="s">
        <v>272</v>
      </c>
      <c r="B68" s="9" t="s">
        <v>35</v>
      </c>
      <c r="C68" s="9" t="str">
        <f t="shared" si="6"/>
        <v>WellCare Choice</v>
      </c>
      <c r="D68" s="9"/>
      <c r="E68" s="9" t="str">
        <f t="shared" si="7"/>
        <v>(HMO)</v>
      </c>
      <c r="F68" s="9" t="s">
        <v>103</v>
      </c>
      <c r="G68" s="10" t="s">
        <v>42</v>
      </c>
      <c r="H68" s="3" t="s">
        <v>100</v>
      </c>
      <c r="I68" s="23" t="s">
        <v>91</v>
      </c>
      <c r="J68" s="22" t="s">
        <v>174</v>
      </c>
      <c r="K68" s="3" t="str">
        <f t="shared" si="8"/>
        <v>$0.00</v>
      </c>
      <c r="L68" s="22" t="s">
        <v>174</v>
      </c>
      <c r="M68" s="22" t="s">
        <v>172</v>
      </c>
      <c r="N68" s="3" t="str">
        <f>IF(ISNUMBER(SEARCH("$",$M68)),CONCATENATE(M68," Co-pay"),concatentate(M68," Coinsurance"))</f>
        <v>$5 Co-pay</v>
      </c>
      <c r="O68" s="22" t="s">
        <v>181</v>
      </c>
      <c r="P68" s="3" t="str">
        <f t="shared" si="9"/>
        <v>$50 Co-pay</v>
      </c>
      <c r="Q68" s="25" t="s">
        <v>42</v>
      </c>
      <c r="R68" s="15" t="str">
        <f t="shared" si="10"/>
        <v>No Deductible, $591/Day (Days 1-3) $0/Day Days (4-90) No Additional Days</v>
      </c>
      <c r="S68" s="22" t="s">
        <v>346</v>
      </c>
      <c r="T68" s="26">
        <v>1</v>
      </c>
      <c r="U68" s="22" t="s">
        <v>305</v>
      </c>
      <c r="V68" s="22" t="s">
        <v>105</v>
      </c>
      <c r="W68" s="22" t="s">
        <v>306</v>
      </c>
      <c r="X68" s="22" t="s">
        <v>299</v>
      </c>
      <c r="Y68" s="25" t="s">
        <v>300</v>
      </c>
      <c r="Z68" s="22"/>
      <c r="AA68" s="22"/>
      <c r="AB68" s="22" t="s">
        <v>376</v>
      </c>
      <c r="AC68" s="14"/>
      <c r="AD68" s="15"/>
      <c r="AE68" s="15" t="str">
        <f t="shared" si="11"/>
        <v>20% / 20%</v>
      </c>
      <c r="AF68" s="22" t="s">
        <v>183</v>
      </c>
      <c r="AG68" s="22" t="s">
        <v>183</v>
      </c>
      <c r="AH68" s="17"/>
      <c r="AI68" s="30">
        <v>0</v>
      </c>
      <c r="AJ68" s="20"/>
      <c r="AK68" s="22" t="s">
        <v>170</v>
      </c>
      <c r="AL68" s="32" t="s">
        <v>105</v>
      </c>
      <c r="AM68" s="15"/>
      <c r="AN68" s="22" t="s">
        <v>173</v>
      </c>
      <c r="AO68" s="22" t="s">
        <v>173</v>
      </c>
      <c r="AP68" s="22" t="s">
        <v>173</v>
      </c>
      <c r="AQ68" s="22" t="s">
        <v>42</v>
      </c>
      <c r="AR68" s="22" t="s">
        <v>42</v>
      </c>
      <c r="AS68" s="22" t="s">
        <v>42</v>
      </c>
      <c r="AT68" s="22" t="s">
        <v>173</v>
      </c>
      <c r="AU68" s="22" t="s">
        <v>42</v>
      </c>
    </row>
    <row r="69" spans="1:47" ht="112.5">
      <c r="A69" s="8" t="s">
        <v>273</v>
      </c>
      <c r="B69" s="9" t="s">
        <v>38</v>
      </c>
      <c r="C69" s="9" t="str">
        <f t="shared" si="6"/>
        <v>WellCare Advance</v>
      </c>
      <c r="D69" s="9"/>
      <c r="E69" s="9" t="str">
        <f t="shared" si="7"/>
        <v>(HMO)</v>
      </c>
      <c r="F69" s="9" t="s">
        <v>124</v>
      </c>
      <c r="G69" s="10" t="s">
        <v>42</v>
      </c>
      <c r="H69" s="3" t="s">
        <v>349</v>
      </c>
      <c r="I69" s="23" t="s">
        <v>163</v>
      </c>
      <c r="J69" s="22" t="s">
        <v>174</v>
      </c>
      <c r="K69" s="3" t="str">
        <f t="shared" si="8"/>
        <v>$0.00</v>
      </c>
      <c r="L69" s="22" t="s">
        <v>174</v>
      </c>
      <c r="M69" s="22" t="s">
        <v>169</v>
      </c>
      <c r="N69" s="3" t="str">
        <f>IF(ISNUMBER(SEARCH("$",$M69)),CONCATENATE(M69," Co-pay"),concatentate(M69," Coinsurance"))</f>
        <v>$10 Co-pay</v>
      </c>
      <c r="O69" s="22" t="s">
        <v>175</v>
      </c>
      <c r="P69" s="3" t="str">
        <f t="shared" si="9"/>
        <v>$35 Co-pay</v>
      </c>
      <c r="Q69" s="25" t="s">
        <v>42</v>
      </c>
      <c r="R69" s="15" t="str">
        <f t="shared" si="10"/>
        <v>No Deductible, $325/Day (Days 1-5) $0/Day Days (6-90) $0 Each Additional Day</v>
      </c>
      <c r="S69" s="22" t="s">
        <v>198</v>
      </c>
      <c r="T69" s="26">
        <v>1</v>
      </c>
      <c r="U69" s="22" t="s">
        <v>297</v>
      </c>
      <c r="V69" s="22" t="s">
        <v>105</v>
      </c>
      <c r="W69" s="22" t="s">
        <v>298</v>
      </c>
      <c r="X69" s="22" t="s">
        <v>299</v>
      </c>
      <c r="Y69" s="25" t="s">
        <v>300</v>
      </c>
      <c r="Z69" s="22"/>
      <c r="AA69" s="22"/>
      <c r="AB69" s="22" t="s">
        <v>107</v>
      </c>
      <c r="AC69" s="14"/>
      <c r="AD69" s="15"/>
      <c r="AE69" s="15" t="str">
        <f t="shared" si="11"/>
        <v>$150 / $150</v>
      </c>
      <c r="AF69" s="22" t="s">
        <v>188</v>
      </c>
      <c r="AG69" s="22" t="s">
        <v>188</v>
      </c>
      <c r="AH69" s="17"/>
      <c r="AI69" s="30" t="s">
        <v>42</v>
      </c>
      <c r="AJ69" s="20"/>
      <c r="AK69" s="22" t="s">
        <v>295</v>
      </c>
      <c r="AL69" s="32" t="s">
        <v>295</v>
      </c>
      <c r="AM69" s="15"/>
      <c r="AN69" s="22" t="s">
        <v>173</v>
      </c>
      <c r="AO69" s="22" t="s">
        <v>173</v>
      </c>
      <c r="AP69" s="22" t="s">
        <v>173</v>
      </c>
      <c r="AQ69" s="22" t="s">
        <v>173</v>
      </c>
      <c r="AR69" s="22" t="s">
        <v>173</v>
      </c>
      <c r="AS69" s="22" t="s">
        <v>42</v>
      </c>
      <c r="AT69" s="22" t="s">
        <v>173</v>
      </c>
      <c r="AU69" s="22" t="s">
        <v>42</v>
      </c>
    </row>
    <row r="70" spans="1:47" ht="67.5">
      <c r="A70" s="8" t="s">
        <v>274</v>
      </c>
      <c r="B70" s="9" t="s">
        <v>135</v>
      </c>
      <c r="C70" s="9" t="str">
        <f t="shared" si="6"/>
        <v>Wellcare Value</v>
      </c>
      <c r="D70" s="9"/>
      <c r="E70" s="9" t="str">
        <f t="shared" si="7"/>
        <v>(HMO)</v>
      </c>
      <c r="F70" s="9" t="s">
        <v>125</v>
      </c>
      <c r="G70" s="10" t="s">
        <v>42</v>
      </c>
      <c r="H70" s="3" t="s">
        <v>350</v>
      </c>
      <c r="I70" s="23" t="s">
        <v>163</v>
      </c>
      <c r="J70" s="22" t="s">
        <v>174</v>
      </c>
      <c r="K70" s="3" t="str">
        <f t="shared" si="8"/>
        <v>$0.00</v>
      </c>
      <c r="L70" s="22" t="s">
        <v>174</v>
      </c>
      <c r="M70" s="22" t="s">
        <v>180</v>
      </c>
      <c r="N70" s="3" t="str">
        <f>IF(ISNUMBER(SEARCH("$",$M70)),CONCATENATE(M70," Co-pay"),concatentate(M70," Coinsurance"))</f>
        <v>$15 Co-pay</v>
      </c>
      <c r="O70" s="22" t="s">
        <v>195</v>
      </c>
      <c r="P70" s="3" t="str">
        <f t="shared" si="9"/>
        <v>$40 Co-pay</v>
      </c>
      <c r="Q70" s="25" t="s">
        <v>42</v>
      </c>
      <c r="R70" s="15" t="str">
        <f t="shared" si="10"/>
        <v>No Deductible, $345/Day (Days 1-5) $0/Day Days (6-90) $0/Day Days (91-150) $0 for 60 Additional Days</v>
      </c>
      <c r="S70" s="22" t="s">
        <v>351</v>
      </c>
      <c r="T70" s="26">
        <v>1</v>
      </c>
      <c r="U70" s="22" t="s">
        <v>297</v>
      </c>
      <c r="V70" s="22" t="s">
        <v>105</v>
      </c>
      <c r="W70" s="22" t="s">
        <v>298</v>
      </c>
      <c r="X70" s="22" t="s">
        <v>299</v>
      </c>
      <c r="Y70" s="25" t="s">
        <v>105</v>
      </c>
      <c r="Z70" s="27" t="s">
        <v>367</v>
      </c>
      <c r="AA70" s="27" t="s">
        <v>369</v>
      </c>
      <c r="AB70" s="22" t="s">
        <v>371</v>
      </c>
      <c r="AC70" s="14"/>
      <c r="AD70" s="15"/>
      <c r="AE70" s="15" t="str">
        <f t="shared" si="11"/>
        <v>20% / $300</v>
      </c>
      <c r="AF70" s="22" t="s">
        <v>183</v>
      </c>
      <c r="AG70" s="22" t="s">
        <v>182</v>
      </c>
      <c r="AH70" s="17"/>
      <c r="AI70" s="30">
        <v>0</v>
      </c>
      <c r="AJ70" s="20"/>
      <c r="AK70" s="22" t="s">
        <v>168</v>
      </c>
      <c r="AL70" s="32" t="s">
        <v>105</v>
      </c>
      <c r="AM70" s="15"/>
      <c r="AN70" s="22" t="s">
        <v>173</v>
      </c>
      <c r="AO70" s="22" t="s">
        <v>42</v>
      </c>
      <c r="AP70" s="22" t="s">
        <v>173</v>
      </c>
      <c r="AQ70" s="22" t="s">
        <v>42</v>
      </c>
      <c r="AR70" s="22" t="s">
        <v>173</v>
      </c>
      <c r="AS70" s="22" t="s">
        <v>42</v>
      </c>
      <c r="AT70" s="22" t="s">
        <v>42</v>
      </c>
      <c r="AU70" s="22" t="s">
        <v>42</v>
      </c>
    </row>
    <row r="71" spans="1:47" ht="123.75">
      <c r="A71" s="8" t="s">
        <v>275</v>
      </c>
      <c r="B71" s="9" t="s">
        <v>33</v>
      </c>
      <c r="C71" s="9" t="str">
        <f t="shared" si="6"/>
        <v>WellCare Access</v>
      </c>
      <c r="D71" s="9"/>
      <c r="E71" s="9" t="str">
        <f t="shared" si="7"/>
        <v>(HMO SNP)</v>
      </c>
      <c r="F71" s="9" t="s">
        <v>129</v>
      </c>
      <c r="G71" s="10" t="s">
        <v>173</v>
      </c>
      <c r="H71" s="3" t="s">
        <v>352</v>
      </c>
      <c r="I71" s="23" t="s">
        <v>163</v>
      </c>
      <c r="J71" s="22" t="s">
        <v>174</v>
      </c>
      <c r="K71" s="3" t="str">
        <f t="shared" si="8"/>
        <v>$0.00</v>
      </c>
      <c r="L71" s="22" t="s">
        <v>174</v>
      </c>
      <c r="M71" s="22" t="s">
        <v>105</v>
      </c>
      <c r="N71" s="3" t="str">
        <f>IF(ISNUMBER(SEARCH("$",$M71)),CONCATENATE(M71," Co-pay"),concatentate(M71," Coinsurance"))</f>
        <v>$0 Co-pay</v>
      </c>
      <c r="O71" s="22" t="s">
        <v>105</v>
      </c>
      <c r="P71" s="3" t="str">
        <f t="shared" si="9"/>
        <v>$0 Co-pay</v>
      </c>
      <c r="Q71" s="25" t="s">
        <v>42</v>
      </c>
      <c r="R71" s="15" t="str">
        <f t="shared" si="10"/>
        <v>No Deductible, $0/Day  (Days1-90) No Additional Days</v>
      </c>
      <c r="S71" s="22" t="s">
        <v>105</v>
      </c>
      <c r="T71" s="26">
        <v>1</v>
      </c>
      <c r="U71" s="22" t="s">
        <v>299</v>
      </c>
      <c r="V71" s="22" t="s">
        <v>300</v>
      </c>
      <c r="W71" s="22" t="s">
        <v>300</v>
      </c>
      <c r="X71" s="22" t="s">
        <v>300</v>
      </c>
      <c r="Y71" s="25" t="s">
        <v>300</v>
      </c>
      <c r="Z71" s="22"/>
      <c r="AA71" s="22"/>
      <c r="AB71" s="22" t="s">
        <v>376</v>
      </c>
      <c r="AC71" s="14"/>
      <c r="AD71" s="15"/>
      <c r="AE71" s="15" t="str">
        <f t="shared" si="11"/>
        <v>$0 / $0</v>
      </c>
      <c r="AF71" s="22" t="s">
        <v>105</v>
      </c>
      <c r="AG71" s="22" t="s">
        <v>105</v>
      </c>
      <c r="AH71" s="17"/>
      <c r="AI71" s="30">
        <v>0</v>
      </c>
      <c r="AJ71" s="20"/>
      <c r="AK71" s="22" t="s">
        <v>105</v>
      </c>
      <c r="AL71" s="32" t="s">
        <v>105</v>
      </c>
      <c r="AM71" s="15"/>
      <c r="AN71" s="22" t="s">
        <v>173</v>
      </c>
      <c r="AO71" s="22" t="s">
        <v>173</v>
      </c>
      <c r="AP71" s="22" t="s">
        <v>173</v>
      </c>
      <c r="AQ71" s="22" t="s">
        <v>173</v>
      </c>
      <c r="AR71" s="22" t="s">
        <v>173</v>
      </c>
      <c r="AS71" s="22" t="s">
        <v>42</v>
      </c>
      <c r="AT71" s="22" t="s">
        <v>173</v>
      </c>
      <c r="AU71" s="22" t="s">
        <v>173</v>
      </c>
    </row>
    <row r="72" spans="1:47" ht="67.5">
      <c r="A72" s="8" t="s">
        <v>276</v>
      </c>
      <c r="B72" s="9" t="s">
        <v>95</v>
      </c>
      <c r="C72" s="9" t="str">
        <f t="shared" si="6"/>
        <v>WellCare Dividend</v>
      </c>
      <c r="D72" s="9"/>
      <c r="E72" s="9" t="str">
        <f t="shared" si="7"/>
        <v>(HMO-POS)</v>
      </c>
      <c r="F72" s="9" t="s">
        <v>133</v>
      </c>
      <c r="G72" s="10" t="s">
        <v>42</v>
      </c>
      <c r="H72" s="3" t="s">
        <v>353</v>
      </c>
      <c r="I72" s="23" t="s">
        <v>163</v>
      </c>
      <c r="J72" s="22" t="s">
        <v>174</v>
      </c>
      <c r="K72" s="3" t="str">
        <f t="shared" si="8"/>
        <v>$0.00, plus keep $30.00 and keep your monthly Social Security check</v>
      </c>
      <c r="L72" s="22" t="s">
        <v>377</v>
      </c>
      <c r="M72" s="22" t="s">
        <v>169</v>
      </c>
      <c r="N72" s="3" t="str">
        <f>IF(ISNUMBER(SEARCH("$",$M72)),CONCATENATE(M72," Co-pay"),concatentate(M72," Coinsurance"))</f>
        <v>$10 Co-pay</v>
      </c>
      <c r="O72" s="22" t="s">
        <v>181</v>
      </c>
      <c r="P72" s="3" t="str">
        <f t="shared" si="9"/>
        <v>$50 Co-pay</v>
      </c>
      <c r="Q72" s="25" t="s">
        <v>173</v>
      </c>
      <c r="R72" s="15" t="str">
        <f t="shared" si="10"/>
        <v>No Deductible, $395/Day (Days 1-4) $0/Day Days (5-90) No Additional Days</v>
      </c>
      <c r="S72" s="22" t="s">
        <v>203</v>
      </c>
      <c r="T72" s="26">
        <v>1</v>
      </c>
      <c r="U72" s="22" t="s">
        <v>306</v>
      </c>
      <c r="V72" s="22" t="s">
        <v>105</v>
      </c>
      <c r="W72" s="22" t="s">
        <v>297</v>
      </c>
      <c r="X72" s="22" t="s">
        <v>299</v>
      </c>
      <c r="Y72" s="25" t="s">
        <v>300</v>
      </c>
      <c r="Z72" s="22"/>
      <c r="AA72" s="22"/>
      <c r="AB72" s="22" t="s">
        <v>376</v>
      </c>
      <c r="AC72" s="14"/>
      <c r="AD72" s="15"/>
      <c r="AE72" s="15" t="str">
        <f t="shared" si="11"/>
        <v>20% / $300</v>
      </c>
      <c r="AF72" s="22" t="s">
        <v>183</v>
      </c>
      <c r="AG72" s="22" t="s">
        <v>182</v>
      </c>
      <c r="AH72" s="17"/>
      <c r="AI72" s="30">
        <v>0</v>
      </c>
      <c r="AJ72" s="20"/>
      <c r="AK72" s="22" t="s">
        <v>168</v>
      </c>
      <c r="AL72" s="32" t="s">
        <v>105</v>
      </c>
      <c r="AM72" s="15"/>
      <c r="AN72" s="22" t="s">
        <v>173</v>
      </c>
      <c r="AO72" s="22" t="s">
        <v>173</v>
      </c>
      <c r="AP72" s="22" t="s">
        <v>173</v>
      </c>
      <c r="AQ72" s="22" t="s">
        <v>42</v>
      </c>
      <c r="AR72" s="22" t="s">
        <v>173</v>
      </c>
      <c r="AS72" s="22" t="s">
        <v>42</v>
      </c>
      <c r="AT72" s="22" t="s">
        <v>173</v>
      </c>
      <c r="AU72" s="22" t="s">
        <v>42</v>
      </c>
    </row>
    <row r="73" spans="1:47" ht="67.5">
      <c r="A73" s="8" t="s">
        <v>277</v>
      </c>
      <c r="B73" s="9" t="s">
        <v>41</v>
      </c>
      <c r="C73" s="9" t="str">
        <f t="shared" si="6"/>
        <v>WellCare Rx</v>
      </c>
      <c r="D73" s="9"/>
      <c r="E73" s="9" t="str">
        <f t="shared" si="7"/>
        <v>(HMO)</v>
      </c>
      <c r="F73" s="9" t="s">
        <v>293</v>
      </c>
      <c r="G73" s="10" t="s">
        <v>42</v>
      </c>
      <c r="H73" s="3" t="s">
        <v>354</v>
      </c>
      <c r="I73" s="23" t="s">
        <v>163</v>
      </c>
      <c r="J73" s="22" t="s">
        <v>386</v>
      </c>
      <c r="K73" s="3" t="str">
        <f t="shared" si="8"/>
        <v>$21.70</v>
      </c>
      <c r="L73" s="22" t="s">
        <v>174</v>
      </c>
      <c r="M73" s="22" t="s">
        <v>169</v>
      </c>
      <c r="N73" s="3" t="str">
        <f>IF(ISNUMBER(SEARCH("$",$M73)),CONCATENATE(M73," Co-pay"),concatentate(M73," Coinsurance"))</f>
        <v>$10 Co-pay</v>
      </c>
      <c r="O73" s="22" t="s">
        <v>197</v>
      </c>
      <c r="P73" s="3" t="str">
        <f t="shared" si="9"/>
        <v>$45 Co-pay</v>
      </c>
      <c r="Q73" s="25" t="s">
        <v>42</v>
      </c>
      <c r="R73" s="15" t="str">
        <f t="shared" si="10"/>
        <v>No Deductible, $279/Day (Days 1-7) $0/Day Days (8-90) $0 Each Additional Day</v>
      </c>
      <c r="S73" s="22" t="s">
        <v>366</v>
      </c>
      <c r="T73" s="26">
        <v>1</v>
      </c>
      <c r="U73" s="22" t="s">
        <v>302</v>
      </c>
      <c r="V73" s="22" t="s">
        <v>105</v>
      </c>
      <c r="W73" s="22" t="s">
        <v>322</v>
      </c>
      <c r="X73" s="22" t="s">
        <v>299</v>
      </c>
      <c r="Y73" s="25" t="s">
        <v>300</v>
      </c>
      <c r="Z73" s="22"/>
      <c r="AA73" s="22"/>
      <c r="AB73" s="22" t="s">
        <v>107</v>
      </c>
      <c r="AC73" s="14"/>
      <c r="AD73" s="15"/>
      <c r="AE73" s="15" t="str">
        <f t="shared" si="11"/>
        <v>20% / $275</v>
      </c>
      <c r="AF73" s="22" t="s">
        <v>183</v>
      </c>
      <c r="AG73" s="22" t="s">
        <v>193</v>
      </c>
      <c r="AH73" s="17"/>
      <c r="AI73" s="30" t="s">
        <v>303</v>
      </c>
      <c r="AJ73" s="20"/>
      <c r="AK73" s="22" t="s">
        <v>105</v>
      </c>
      <c r="AL73" s="32" t="s">
        <v>105</v>
      </c>
      <c r="AM73" s="15"/>
      <c r="AN73" s="22" t="s">
        <v>42</v>
      </c>
      <c r="AO73" s="22" t="s">
        <v>173</v>
      </c>
      <c r="AP73" s="22" t="s">
        <v>173</v>
      </c>
      <c r="AQ73" s="22" t="s">
        <v>173</v>
      </c>
      <c r="AR73" s="22" t="s">
        <v>42</v>
      </c>
      <c r="AS73" s="22" t="s">
        <v>42</v>
      </c>
      <c r="AT73" s="22" t="s">
        <v>173</v>
      </c>
      <c r="AU73" s="22" t="s">
        <v>42</v>
      </c>
    </row>
    <row r="74" spans="1:47" ht="22.5">
      <c r="A74" s="8" t="s">
        <v>278</v>
      </c>
      <c r="B74" s="9" t="s">
        <v>37</v>
      </c>
      <c r="C74" s="9" t="str">
        <f t="shared" si="6"/>
        <v>WellCare Value</v>
      </c>
      <c r="D74" s="9"/>
      <c r="E74" s="9" t="str">
        <f t="shared" si="7"/>
        <v>(HMO-POS)</v>
      </c>
      <c r="F74" s="9" t="s">
        <v>61</v>
      </c>
      <c r="G74" s="10" t="s">
        <v>42</v>
      </c>
      <c r="H74" s="3" t="s">
        <v>98</v>
      </c>
      <c r="I74" s="23" t="s">
        <v>85</v>
      </c>
      <c r="J74" s="22" t="s">
        <v>174</v>
      </c>
      <c r="K74" s="3" t="str">
        <f t="shared" si="8"/>
        <v>$0.00</v>
      </c>
      <c r="L74" s="22" t="s">
        <v>174</v>
      </c>
      <c r="M74" s="22" t="s">
        <v>172</v>
      </c>
      <c r="N74" s="3" t="str">
        <f>IF(ISNUMBER(SEARCH("$",$M74)),CONCATENATE(M74," Co-pay"),concatentate(M74," Coinsurance"))</f>
        <v>$5 Co-pay</v>
      </c>
      <c r="O74" s="22" t="s">
        <v>197</v>
      </c>
      <c r="P74" s="3" t="str">
        <f t="shared" si="9"/>
        <v>$45 Co-pay</v>
      </c>
      <c r="Q74" s="25" t="s">
        <v>173</v>
      </c>
      <c r="R74" s="15" t="str">
        <f t="shared" si="10"/>
        <v>No Deductible, $295/Day (Days 1-6) $0/Day Days (7-90) $0/Day Days (91-130) $0 for 40 Additional Days</v>
      </c>
      <c r="S74" s="22" t="s">
        <v>178</v>
      </c>
      <c r="T74" s="26">
        <v>1</v>
      </c>
      <c r="U74" s="22" t="s">
        <v>298</v>
      </c>
      <c r="V74" s="22" t="s">
        <v>105</v>
      </c>
      <c r="W74" s="22" t="s">
        <v>302</v>
      </c>
      <c r="X74" s="22" t="s">
        <v>299</v>
      </c>
      <c r="Y74" s="25" t="s">
        <v>105</v>
      </c>
      <c r="Z74" s="27" t="s">
        <v>367</v>
      </c>
      <c r="AA74" s="27" t="s">
        <v>368</v>
      </c>
      <c r="AB74" s="22" t="s">
        <v>370</v>
      </c>
      <c r="AC74" s="14"/>
      <c r="AD74" s="15"/>
      <c r="AE74" s="15" t="str">
        <f t="shared" si="11"/>
        <v>$295 / $250</v>
      </c>
      <c r="AF74" s="22" t="s">
        <v>178</v>
      </c>
      <c r="AG74" s="22" t="s">
        <v>176</v>
      </c>
      <c r="AH74" s="17"/>
      <c r="AI74" s="30">
        <v>0</v>
      </c>
      <c r="AJ74" s="20"/>
      <c r="AK74" s="22" t="s">
        <v>170</v>
      </c>
      <c r="AL74" s="32" t="s">
        <v>105</v>
      </c>
      <c r="AM74" s="15"/>
      <c r="AN74" s="22" t="s">
        <v>173</v>
      </c>
      <c r="AO74" s="22" t="s">
        <v>173</v>
      </c>
      <c r="AP74" s="22" t="s">
        <v>173</v>
      </c>
      <c r="AQ74" s="22" t="s">
        <v>42</v>
      </c>
      <c r="AR74" s="22" t="s">
        <v>42</v>
      </c>
      <c r="AS74" s="22" t="s">
        <v>42</v>
      </c>
      <c r="AT74" s="22" t="s">
        <v>42</v>
      </c>
      <c r="AU74" s="22" t="s">
        <v>42</v>
      </c>
    </row>
    <row r="75" spans="1:47" ht="22.5">
      <c r="A75" s="8" t="s">
        <v>279</v>
      </c>
      <c r="B75" s="9" t="s">
        <v>33</v>
      </c>
      <c r="C75" s="9" t="str">
        <f t="shared" si="6"/>
        <v>WellCare Access</v>
      </c>
      <c r="D75" s="9"/>
      <c r="E75" s="9" t="str">
        <f t="shared" si="7"/>
        <v>(HMO SNP)</v>
      </c>
      <c r="F75" s="9" t="s">
        <v>62</v>
      </c>
      <c r="G75" s="10" t="s">
        <v>173</v>
      </c>
      <c r="H75" s="3" t="s">
        <v>99</v>
      </c>
      <c r="I75" s="23" t="s">
        <v>85</v>
      </c>
      <c r="J75" s="22" t="s">
        <v>174</v>
      </c>
      <c r="K75" s="3" t="str">
        <f t="shared" si="8"/>
        <v>$0.00</v>
      </c>
      <c r="L75" s="22" t="s">
        <v>174</v>
      </c>
      <c r="M75" s="22" t="s">
        <v>105</v>
      </c>
      <c r="N75" s="3" t="str">
        <f>IF(ISNUMBER(SEARCH("$",$M75)),CONCATENATE(M75," Co-pay"),concatentate(M75," Coinsurance"))</f>
        <v>$0 Co-pay</v>
      </c>
      <c r="O75" s="22" t="s">
        <v>105</v>
      </c>
      <c r="P75" s="3" t="str">
        <f t="shared" si="9"/>
        <v>$0 Co-pay</v>
      </c>
      <c r="Q75" s="25" t="s">
        <v>42</v>
      </c>
      <c r="R75" s="15" t="str">
        <f t="shared" si="10"/>
        <v>No Deductible, $0/Day  (Days1-90) No Additional Days</v>
      </c>
      <c r="S75" s="22" t="s">
        <v>105</v>
      </c>
      <c r="T75" s="26">
        <v>1</v>
      </c>
      <c r="U75" s="22" t="s">
        <v>299</v>
      </c>
      <c r="V75" s="22" t="s">
        <v>300</v>
      </c>
      <c r="W75" s="22" t="s">
        <v>300</v>
      </c>
      <c r="X75" s="22" t="s">
        <v>300</v>
      </c>
      <c r="Y75" s="25" t="s">
        <v>300</v>
      </c>
      <c r="Z75" s="22"/>
      <c r="AA75" s="22"/>
      <c r="AB75" s="22" t="s">
        <v>376</v>
      </c>
      <c r="AC75" s="14"/>
      <c r="AD75" s="15"/>
      <c r="AE75" s="15" t="str">
        <f t="shared" si="11"/>
        <v>$0 / $0</v>
      </c>
      <c r="AF75" s="22" t="s">
        <v>105</v>
      </c>
      <c r="AG75" s="22" t="s">
        <v>105</v>
      </c>
      <c r="AH75" s="17"/>
      <c r="AI75" s="30">
        <v>0</v>
      </c>
      <c r="AJ75" s="20"/>
      <c r="AK75" s="34" t="s">
        <v>372</v>
      </c>
      <c r="AL75" s="32" t="s">
        <v>105</v>
      </c>
      <c r="AM75" s="15"/>
      <c r="AN75" s="22" t="s">
        <v>173</v>
      </c>
      <c r="AO75" s="22" t="s">
        <v>173</v>
      </c>
      <c r="AP75" s="22" t="s">
        <v>173</v>
      </c>
      <c r="AQ75" s="22" t="s">
        <v>173</v>
      </c>
      <c r="AR75" s="22" t="s">
        <v>42</v>
      </c>
      <c r="AS75" s="22" t="s">
        <v>42</v>
      </c>
      <c r="AT75" s="22" t="s">
        <v>173</v>
      </c>
      <c r="AU75" s="22" t="s">
        <v>42</v>
      </c>
    </row>
    <row r="76" spans="1:47" ht="45">
      <c r="A76" s="8" t="s">
        <v>280</v>
      </c>
      <c r="B76" s="9" t="s">
        <v>36</v>
      </c>
      <c r="C76" s="9" t="str">
        <f t="shared" si="6"/>
        <v>WellCare Dividend</v>
      </c>
      <c r="D76" s="9"/>
      <c r="E76" s="9" t="str">
        <f t="shared" si="7"/>
        <v>(HMO)</v>
      </c>
      <c r="F76" s="9" t="s">
        <v>63</v>
      </c>
      <c r="G76" s="10" t="s">
        <v>42</v>
      </c>
      <c r="H76" s="3" t="s">
        <v>98</v>
      </c>
      <c r="I76" s="23" t="s">
        <v>85</v>
      </c>
      <c r="J76" s="22" t="s">
        <v>174</v>
      </c>
      <c r="K76" s="3" t="str">
        <f t="shared" si="8"/>
        <v>$0.00, plus keep $35.00 and keep your monthly Social Security check</v>
      </c>
      <c r="L76" s="22" t="s">
        <v>390</v>
      </c>
      <c r="M76" s="22" t="s">
        <v>172</v>
      </c>
      <c r="N76" s="3" t="str">
        <f>IF(ISNUMBER(SEARCH("$",$M76)),CONCATENATE(M76," Co-pay"),concatentate(M76," Coinsurance"))</f>
        <v>$5 Co-pay</v>
      </c>
      <c r="O76" s="22" t="s">
        <v>195</v>
      </c>
      <c r="P76" s="3" t="str">
        <f t="shared" si="9"/>
        <v>$40 Co-pay</v>
      </c>
      <c r="Q76" s="25" t="s">
        <v>42</v>
      </c>
      <c r="R76" s="15" t="str">
        <f t="shared" si="10"/>
        <v>No Deductible, $375/Day (Days 1-4) $0/Day Days (5-90) No Additional Days</v>
      </c>
      <c r="S76" s="22" t="s">
        <v>185</v>
      </c>
      <c r="T76" s="26">
        <v>1</v>
      </c>
      <c r="U76" s="22" t="s">
        <v>306</v>
      </c>
      <c r="V76" s="22" t="s">
        <v>105</v>
      </c>
      <c r="W76" s="22" t="s">
        <v>297</v>
      </c>
      <c r="X76" s="22" t="s">
        <v>299</v>
      </c>
      <c r="Y76" s="25" t="s">
        <v>300</v>
      </c>
      <c r="Z76" s="22"/>
      <c r="AA76" s="22"/>
      <c r="AB76" s="22" t="s">
        <v>376</v>
      </c>
      <c r="AC76" s="14"/>
      <c r="AD76" s="15"/>
      <c r="AE76" s="15" t="str">
        <f t="shared" si="11"/>
        <v>$375 / $275</v>
      </c>
      <c r="AF76" s="22" t="s">
        <v>185</v>
      </c>
      <c r="AG76" s="22" t="s">
        <v>193</v>
      </c>
      <c r="AH76" s="17"/>
      <c r="AI76" s="30" t="s">
        <v>355</v>
      </c>
      <c r="AJ76" s="20"/>
      <c r="AK76" s="22" t="s">
        <v>105</v>
      </c>
      <c r="AL76" s="32" t="s">
        <v>105</v>
      </c>
      <c r="AM76" s="15"/>
      <c r="AN76" s="22" t="s">
        <v>173</v>
      </c>
      <c r="AO76" s="22" t="s">
        <v>173</v>
      </c>
      <c r="AP76" s="22" t="s">
        <v>173</v>
      </c>
      <c r="AQ76" s="22" t="s">
        <v>173</v>
      </c>
      <c r="AR76" s="22" t="s">
        <v>42</v>
      </c>
      <c r="AS76" s="22" t="s">
        <v>42</v>
      </c>
      <c r="AT76" s="22" t="s">
        <v>42</v>
      </c>
      <c r="AU76" s="22" t="s">
        <v>42</v>
      </c>
    </row>
    <row r="77" spans="1:47" ht="22.5">
      <c r="A77" s="8" t="s">
        <v>281</v>
      </c>
      <c r="B77" s="9" t="s">
        <v>33</v>
      </c>
      <c r="C77" s="9" t="str">
        <f t="shared" si="6"/>
        <v>WellCare Access</v>
      </c>
      <c r="D77" s="9"/>
      <c r="E77" s="9" t="str">
        <f t="shared" si="7"/>
        <v>(HMO SNP)</v>
      </c>
      <c r="F77" s="9" t="s">
        <v>64</v>
      </c>
      <c r="G77" s="10" t="s">
        <v>173</v>
      </c>
      <c r="H77" s="3" t="s">
        <v>86</v>
      </c>
      <c r="I77" s="23" t="s">
        <v>85</v>
      </c>
      <c r="J77" s="22" t="s">
        <v>174</v>
      </c>
      <c r="K77" s="3" t="str">
        <f t="shared" si="8"/>
        <v>$0.00</v>
      </c>
      <c r="L77" s="22" t="s">
        <v>174</v>
      </c>
      <c r="M77" s="22" t="s">
        <v>105</v>
      </c>
      <c r="N77" s="3" t="str">
        <f>IF(ISNUMBER(SEARCH("$",$M77)),CONCATENATE(M77," Co-pay"),concatentate(M77," Coinsurance"))</f>
        <v>$0 Co-pay</v>
      </c>
      <c r="O77" s="22" t="s">
        <v>105</v>
      </c>
      <c r="P77" s="3" t="str">
        <f t="shared" si="9"/>
        <v>$0 Co-pay</v>
      </c>
      <c r="Q77" s="25" t="s">
        <v>42</v>
      </c>
      <c r="R77" s="15" t="str">
        <f t="shared" si="10"/>
        <v>No Deductible, $0/Day  (Days1-90) No Additional Days</v>
      </c>
      <c r="S77" s="22" t="s">
        <v>105</v>
      </c>
      <c r="T77" s="26">
        <v>1</v>
      </c>
      <c r="U77" s="22" t="s">
        <v>299</v>
      </c>
      <c r="V77" s="22" t="s">
        <v>300</v>
      </c>
      <c r="W77" s="22" t="s">
        <v>300</v>
      </c>
      <c r="X77" s="22" t="s">
        <v>300</v>
      </c>
      <c r="Y77" s="25" t="s">
        <v>300</v>
      </c>
      <c r="Z77" s="22"/>
      <c r="AA77" s="22"/>
      <c r="AB77" s="22" t="s">
        <v>376</v>
      </c>
      <c r="AC77" s="14"/>
      <c r="AD77" s="15"/>
      <c r="AE77" s="15" t="str">
        <f t="shared" si="11"/>
        <v>$0 / $0</v>
      </c>
      <c r="AF77" s="22" t="s">
        <v>105</v>
      </c>
      <c r="AG77" s="22" t="s">
        <v>105</v>
      </c>
      <c r="AH77" s="17"/>
      <c r="AI77" s="30">
        <v>0</v>
      </c>
      <c r="AJ77" s="20"/>
      <c r="AK77" s="34" t="s">
        <v>372</v>
      </c>
      <c r="AL77" s="32" t="s">
        <v>105</v>
      </c>
      <c r="AM77" s="15"/>
      <c r="AN77" s="22" t="s">
        <v>173</v>
      </c>
      <c r="AO77" s="22" t="s">
        <v>173</v>
      </c>
      <c r="AP77" s="22" t="s">
        <v>173</v>
      </c>
      <c r="AQ77" s="22" t="s">
        <v>173</v>
      </c>
      <c r="AR77" s="22" t="s">
        <v>42</v>
      </c>
      <c r="AS77" s="22" t="s">
        <v>42</v>
      </c>
      <c r="AT77" s="22" t="s">
        <v>173</v>
      </c>
      <c r="AU77" s="22" t="s">
        <v>42</v>
      </c>
    </row>
    <row r="78" spans="1:47" ht="22.5">
      <c r="A78" s="8" t="s">
        <v>282</v>
      </c>
      <c r="B78" s="9" t="s">
        <v>97</v>
      </c>
      <c r="C78" s="9" t="str">
        <f t="shared" si="6"/>
        <v>WellCare Essential</v>
      </c>
      <c r="D78" s="9"/>
      <c r="E78" s="9" t="str">
        <f t="shared" si="7"/>
        <v>(HMO-POS)</v>
      </c>
      <c r="F78" s="9" t="s">
        <v>294</v>
      </c>
      <c r="G78" s="10" t="s">
        <v>42</v>
      </c>
      <c r="H78" s="3" t="s">
        <v>356</v>
      </c>
      <c r="I78" s="23" t="s">
        <v>85</v>
      </c>
      <c r="J78" s="22" t="s">
        <v>174</v>
      </c>
      <c r="K78" s="3" t="str">
        <f t="shared" si="8"/>
        <v>$0.00</v>
      </c>
      <c r="L78" s="22" t="s">
        <v>174</v>
      </c>
      <c r="M78" s="22" t="s">
        <v>105</v>
      </c>
      <c r="N78" s="3" t="str">
        <f>IF(ISNUMBER(SEARCH("$",$M78)),CONCATENATE(M78," Co-pay"),concatentate(M78," Coinsurance"))</f>
        <v>$0 Co-pay</v>
      </c>
      <c r="O78" s="22" t="s">
        <v>195</v>
      </c>
      <c r="P78" s="3" t="str">
        <f t="shared" si="9"/>
        <v>$40 Co-pay</v>
      </c>
      <c r="Q78" s="25" t="s">
        <v>173</v>
      </c>
      <c r="R78" s="15" t="str">
        <f t="shared" si="10"/>
        <v>No Deductible, $250/Day (Days 1-5) $0/Day Days (6-90) $0/Day Days (91-130) $0 for 40 Additional Days</v>
      </c>
      <c r="S78" s="22" t="s">
        <v>176</v>
      </c>
      <c r="T78" s="26">
        <v>1</v>
      </c>
      <c r="U78" s="22" t="s">
        <v>297</v>
      </c>
      <c r="V78" s="22" t="s">
        <v>105</v>
      </c>
      <c r="W78" s="22" t="s">
        <v>298</v>
      </c>
      <c r="X78" s="22" t="s">
        <v>299</v>
      </c>
      <c r="Y78" s="25" t="s">
        <v>105</v>
      </c>
      <c r="Z78" s="27" t="s">
        <v>367</v>
      </c>
      <c r="AA78" s="27" t="s">
        <v>368</v>
      </c>
      <c r="AB78" s="22" t="s">
        <v>370</v>
      </c>
      <c r="AC78" s="14"/>
      <c r="AD78" s="15"/>
      <c r="AE78" s="15" t="str">
        <f t="shared" si="11"/>
        <v>$250 / $175</v>
      </c>
      <c r="AF78" s="22" t="s">
        <v>176</v>
      </c>
      <c r="AG78" s="22" t="s">
        <v>179</v>
      </c>
      <c r="AH78" s="17"/>
      <c r="AI78" s="30">
        <v>0</v>
      </c>
      <c r="AJ78" s="20"/>
      <c r="AK78" s="22" t="s">
        <v>105</v>
      </c>
      <c r="AL78" s="32" t="s">
        <v>105</v>
      </c>
      <c r="AM78" s="15"/>
      <c r="AN78" s="22" t="s">
        <v>173</v>
      </c>
      <c r="AO78" s="22" t="s">
        <v>173</v>
      </c>
      <c r="AP78" s="22" t="s">
        <v>173</v>
      </c>
      <c r="AQ78" s="22" t="s">
        <v>42</v>
      </c>
      <c r="AR78" s="22" t="s">
        <v>173</v>
      </c>
      <c r="AS78" s="22" t="s">
        <v>42</v>
      </c>
      <c r="AT78" s="22" t="s">
        <v>42</v>
      </c>
      <c r="AU78" s="22" t="s">
        <v>42</v>
      </c>
    </row>
    <row r="79" spans="1:47" ht="12.75">
      <c r="A79" s="11"/>
      <c r="F79" s="4"/>
      <c r="G79" s="5"/>
      <c r="H79" s="6"/>
      <c r="AF79" s="29"/>
      <c r="AG79" s="29"/>
      <c r="AH79" s="16"/>
      <c r="AI79" s="29"/>
      <c r="AK79" s="33"/>
      <c r="AL79" s="33"/>
    </row>
    <row r="80" spans="1:47">
      <c r="A80" s="4"/>
      <c r="F80" s="4"/>
      <c r="G80" s="5"/>
      <c r="H80" s="6"/>
      <c r="AF80" s="29"/>
      <c r="AG80" s="29"/>
      <c r="AH80" s="16"/>
      <c r="AI80" s="29"/>
      <c r="AK80" s="33"/>
      <c r="AL80" s="33"/>
    </row>
    <row r="81" spans="1:38">
      <c r="A81" s="4"/>
      <c r="F81" s="4"/>
      <c r="G81" s="5"/>
      <c r="H81" s="6"/>
      <c r="AF81" s="29"/>
      <c r="AG81" s="29"/>
      <c r="AH81" s="16"/>
      <c r="AI81" s="29"/>
      <c r="AK81" s="33"/>
      <c r="AL81" s="33"/>
    </row>
    <row r="82" spans="1:38">
      <c r="A82" s="4"/>
      <c r="F82" s="4"/>
      <c r="G82" s="5"/>
      <c r="H82" s="6"/>
      <c r="AF82" s="29"/>
      <c r="AG82" s="29"/>
      <c r="AH82" s="16"/>
      <c r="AI82" s="29"/>
      <c r="AK82" s="33"/>
      <c r="AL82" s="33"/>
    </row>
    <row r="83" spans="1:38">
      <c r="A83" s="4"/>
      <c r="F83" s="4"/>
      <c r="G83" s="5"/>
      <c r="H83" s="6"/>
      <c r="AF83" s="29"/>
      <c r="AG83" s="29"/>
      <c r="AH83" s="16"/>
      <c r="AI83" s="29"/>
      <c r="AK83" s="33"/>
      <c r="AL83" s="33"/>
    </row>
    <row r="84" spans="1:38">
      <c r="A84" s="4"/>
      <c r="F84" s="4"/>
      <c r="G84" s="5"/>
      <c r="H84" s="6"/>
      <c r="AF84" s="29"/>
      <c r="AG84" s="29"/>
      <c r="AH84" s="16"/>
      <c r="AI84" s="29"/>
      <c r="AK84" s="33"/>
      <c r="AL84" s="33"/>
    </row>
    <row r="85" spans="1:38">
      <c r="A85" s="4"/>
      <c r="F85" s="4"/>
      <c r="G85" s="5"/>
      <c r="H85" s="6"/>
      <c r="AG85" s="4"/>
      <c r="AH85" s="16"/>
      <c r="AI85" s="29"/>
      <c r="AK85" s="33"/>
      <c r="AL85" s="33"/>
    </row>
    <row r="86" spans="1:38">
      <c r="A86" s="4"/>
      <c r="F86" s="4"/>
      <c r="G86" s="5"/>
      <c r="H86" s="6"/>
      <c r="AG86" s="4"/>
      <c r="AH86" s="16"/>
      <c r="AI86" s="29"/>
      <c r="AK86" s="33"/>
      <c r="AL86" s="33"/>
    </row>
    <row r="87" spans="1:38">
      <c r="A87" s="4"/>
      <c r="F87" s="4"/>
      <c r="G87" s="5"/>
      <c r="H87" s="6"/>
      <c r="AG87" s="4"/>
      <c r="AH87" s="16"/>
      <c r="AI87" s="29"/>
      <c r="AK87" s="33"/>
      <c r="AL87" s="33"/>
    </row>
    <row r="88" spans="1:38">
      <c r="A88" s="4"/>
      <c r="F88" s="4"/>
      <c r="G88" s="5"/>
      <c r="H88" s="6"/>
      <c r="AG88" s="4"/>
      <c r="AH88" s="16"/>
      <c r="AI88" s="29"/>
      <c r="AK88" s="33"/>
      <c r="AL88" s="33"/>
    </row>
    <row r="89" spans="1:38">
      <c r="A89" s="4"/>
      <c r="F89" s="4"/>
      <c r="G89" s="5"/>
      <c r="H89" s="6"/>
      <c r="AG89" s="4"/>
      <c r="AH89" s="16"/>
      <c r="AI89" s="29"/>
      <c r="AK89" s="33"/>
      <c r="AL89" s="33"/>
    </row>
    <row r="90" spans="1:38">
      <c r="A90" s="4"/>
      <c r="F90" s="4"/>
      <c r="G90" s="5"/>
      <c r="H90" s="6"/>
      <c r="AG90" s="4"/>
      <c r="AH90" s="16"/>
      <c r="AI90" s="29"/>
      <c r="AK90" s="33"/>
      <c r="AL90" s="33"/>
    </row>
    <row r="91" spans="1:38">
      <c r="A91" s="4"/>
      <c r="F91" s="4"/>
      <c r="G91" s="5"/>
      <c r="H91" s="6"/>
      <c r="AG91" s="4"/>
      <c r="AH91" s="16"/>
      <c r="AI91" s="29"/>
      <c r="AK91" s="33"/>
      <c r="AL91" s="33"/>
    </row>
    <row r="92" spans="1:38">
      <c r="A92" s="4"/>
      <c r="F92" s="4"/>
      <c r="G92" s="5"/>
      <c r="H92" s="6"/>
      <c r="AG92" s="4"/>
      <c r="AH92" s="16"/>
      <c r="AI92" s="29"/>
      <c r="AK92" s="33"/>
      <c r="AL92" s="33"/>
    </row>
    <row r="93" spans="1:38">
      <c r="A93" s="4"/>
      <c r="F93" s="4"/>
      <c r="G93" s="5"/>
      <c r="H93" s="6"/>
      <c r="AG93" s="4"/>
      <c r="AH93" s="16"/>
      <c r="AI93" s="29"/>
      <c r="AK93" s="33"/>
      <c r="AL93" s="33"/>
    </row>
    <row r="94" spans="1:38">
      <c r="A94" s="4"/>
      <c r="F94" s="4"/>
      <c r="G94" s="5"/>
      <c r="H94" s="6"/>
      <c r="AG94" s="4"/>
      <c r="AH94" s="16"/>
      <c r="AI94" s="29"/>
      <c r="AK94" s="33"/>
      <c r="AL94" s="33"/>
    </row>
    <row r="95" spans="1:38">
      <c r="A95" s="4"/>
      <c r="F95" s="4"/>
      <c r="G95" s="5"/>
      <c r="H95" s="6"/>
      <c r="AG95" s="4"/>
      <c r="AH95" s="16"/>
      <c r="AI95" s="29"/>
      <c r="AK95" s="33"/>
      <c r="AL95" s="33"/>
    </row>
    <row r="96" spans="1:38">
      <c r="A96" s="4"/>
      <c r="F96" s="4"/>
      <c r="G96" s="5"/>
      <c r="H96" s="6"/>
      <c r="AG96" s="4"/>
      <c r="AH96" s="16"/>
      <c r="AI96" s="29"/>
      <c r="AK96" s="33"/>
      <c r="AL96" s="33"/>
    </row>
    <row r="97" spans="1:38">
      <c r="A97" s="4"/>
      <c r="F97" s="4"/>
      <c r="G97" s="5"/>
      <c r="H97" s="6"/>
      <c r="AG97" s="4"/>
      <c r="AH97" s="16"/>
      <c r="AI97" s="29"/>
      <c r="AK97" s="33"/>
      <c r="AL97" s="33"/>
    </row>
    <row r="98" spans="1:38">
      <c r="A98" s="4"/>
      <c r="F98" s="4"/>
      <c r="G98" s="5"/>
      <c r="H98" s="6"/>
      <c r="AG98" s="4"/>
      <c r="AH98" s="16"/>
      <c r="AI98" s="29"/>
      <c r="AK98" s="33"/>
      <c r="AL98" s="33"/>
    </row>
    <row r="99" spans="1:38">
      <c r="A99" s="4"/>
      <c r="F99" s="4"/>
      <c r="G99" s="5"/>
      <c r="H99" s="6"/>
      <c r="AG99" s="4"/>
      <c r="AH99" s="16"/>
      <c r="AI99" s="29"/>
      <c r="AK99" s="33"/>
      <c r="AL99" s="33"/>
    </row>
    <row r="100" spans="1:38">
      <c r="A100" s="4"/>
      <c r="F100" s="4"/>
      <c r="G100" s="5"/>
      <c r="H100" s="6"/>
      <c r="AG100" s="4"/>
      <c r="AH100" s="16"/>
      <c r="AI100" s="29"/>
      <c r="AK100" s="33"/>
      <c r="AL100" s="33"/>
    </row>
    <row r="101" spans="1:38">
      <c r="A101" s="4"/>
      <c r="F101" s="4"/>
      <c r="G101" s="5"/>
      <c r="H101" s="6"/>
      <c r="AG101" s="4"/>
      <c r="AH101" s="16"/>
      <c r="AI101" s="29"/>
      <c r="AK101" s="33"/>
      <c r="AL101" s="33"/>
    </row>
    <row r="102" spans="1:38">
      <c r="A102" s="4"/>
      <c r="F102" s="4"/>
      <c r="G102" s="5"/>
      <c r="H102" s="6"/>
      <c r="AG102" s="4"/>
      <c r="AH102" s="16"/>
      <c r="AI102" s="29"/>
      <c r="AK102" s="33"/>
      <c r="AL102" s="33"/>
    </row>
    <row r="103" spans="1:38">
      <c r="A103" s="4"/>
      <c r="F103" s="4"/>
      <c r="G103" s="5"/>
      <c r="H103" s="6"/>
      <c r="AG103" s="4"/>
      <c r="AH103" s="16"/>
      <c r="AI103" s="29"/>
      <c r="AK103" s="33"/>
      <c r="AL103" s="33"/>
    </row>
    <row r="104" spans="1:38">
      <c r="A104" s="4"/>
      <c r="F104" s="4"/>
      <c r="G104" s="5"/>
      <c r="H104" s="6"/>
      <c r="AG104" s="4"/>
      <c r="AH104" s="16"/>
      <c r="AI104" s="29"/>
      <c r="AK104" s="33"/>
      <c r="AL104" s="33"/>
    </row>
    <row r="105" spans="1:38">
      <c r="A105" s="4"/>
      <c r="F105" s="4"/>
      <c r="G105" s="5"/>
      <c r="H105" s="6"/>
      <c r="AG105" s="4"/>
      <c r="AH105" s="16"/>
      <c r="AI105" s="29"/>
      <c r="AK105" s="33"/>
      <c r="AL105" s="33"/>
    </row>
    <row r="106" spans="1:38">
      <c r="A106" s="4"/>
      <c r="F106" s="4"/>
      <c r="G106" s="5"/>
      <c r="H106" s="6"/>
      <c r="AG106" s="4"/>
      <c r="AH106" s="16"/>
      <c r="AI106" s="29"/>
      <c r="AK106" s="33"/>
      <c r="AL106" s="33"/>
    </row>
    <row r="107" spans="1:38">
      <c r="A107" s="4"/>
      <c r="F107" s="4"/>
      <c r="G107" s="5"/>
      <c r="H107" s="6"/>
      <c r="AG107" s="4"/>
      <c r="AH107" s="16"/>
      <c r="AI107" s="29"/>
      <c r="AK107" s="33"/>
      <c r="AL107" s="33"/>
    </row>
    <row r="108" spans="1:38">
      <c r="A108" s="4"/>
      <c r="F108" s="4"/>
      <c r="G108" s="5"/>
      <c r="H108" s="6"/>
      <c r="AG108" s="4"/>
      <c r="AH108" s="16"/>
      <c r="AI108" s="29"/>
      <c r="AK108" s="33"/>
      <c r="AL108" s="33"/>
    </row>
    <row r="109" spans="1:38">
      <c r="A109" s="4"/>
      <c r="F109" s="4"/>
      <c r="G109" s="5"/>
      <c r="H109" s="6"/>
      <c r="AG109" s="4"/>
      <c r="AH109" s="16"/>
      <c r="AI109" s="29"/>
      <c r="AK109" s="33"/>
      <c r="AL109" s="33"/>
    </row>
    <row r="110" spans="1:38">
      <c r="A110" s="4"/>
      <c r="F110" s="4"/>
      <c r="G110" s="5"/>
      <c r="H110" s="6"/>
      <c r="AG110" s="4"/>
      <c r="AH110" s="16"/>
      <c r="AI110" s="29"/>
      <c r="AK110" s="33"/>
      <c r="AL110" s="33"/>
    </row>
    <row r="111" spans="1:38">
      <c r="A111" s="4"/>
      <c r="F111" s="4"/>
      <c r="G111" s="5"/>
      <c r="H111" s="6"/>
      <c r="AG111" s="4"/>
      <c r="AH111" s="16"/>
      <c r="AI111" s="4"/>
      <c r="AK111" s="33"/>
      <c r="AL111" s="33"/>
    </row>
    <row r="112" spans="1:38">
      <c r="A112" s="4"/>
      <c r="F112" s="4"/>
      <c r="G112" s="5"/>
      <c r="H112" s="6"/>
      <c r="AG112" s="4"/>
      <c r="AH112" s="16"/>
      <c r="AI112" s="4"/>
      <c r="AK112" s="33"/>
      <c r="AL112" s="33"/>
    </row>
    <row r="113" spans="1:38">
      <c r="A113" s="4"/>
      <c r="F113" s="4"/>
      <c r="G113" s="5"/>
      <c r="H113" s="6"/>
      <c r="AG113" s="4"/>
      <c r="AH113" s="16"/>
      <c r="AI113" s="4"/>
      <c r="AK113" s="33"/>
      <c r="AL113" s="33"/>
    </row>
    <row r="114" spans="1:38">
      <c r="A114" s="4"/>
      <c r="F114" s="4"/>
      <c r="G114" s="5"/>
      <c r="H114" s="6"/>
      <c r="AG114" s="4"/>
      <c r="AH114" s="16"/>
      <c r="AI114" s="4"/>
      <c r="AK114" s="33"/>
      <c r="AL114" s="33"/>
    </row>
    <row r="115" spans="1:38">
      <c r="A115" s="4"/>
      <c r="F115" s="4"/>
      <c r="G115" s="5"/>
      <c r="H115" s="6"/>
      <c r="AG115" s="4"/>
      <c r="AH115" s="16"/>
      <c r="AI115" s="4"/>
      <c r="AK115" s="33"/>
      <c r="AL115" s="33"/>
    </row>
    <row r="116" spans="1:38">
      <c r="A116" s="4"/>
      <c r="F116" s="4"/>
      <c r="G116" s="5"/>
      <c r="H116" s="6"/>
      <c r="AG116" s="4"/>
      <c r="AH116" s="16"/>
      <c r="AI116" s="4"/>
      <c r="AK116" s="33"/>
      <c r="AL116" s="33"/>
    </row>
    <row r="117" spans="1:38">
      <c r="A117" s="4"/>
      <c r="F117" s="4"/>
      <c r="G117" s="5"/>
      <c r="H117" s="6"/>
      <c r="AG117" s="4"/>
      <c r="AH117" s="16"/>
      <c r="AI117" s="4"/>
      <c r="AK117" s="33"/>
      <c r="AL117" s="33"/>
    </row>
    <row r="118" spans="1:38">
      <c r="A118" s="4"/>
      <c r="F118" s="4"/>
      <c r="G118" s="5"/>
      <c r="H118" s="6"/>
      <c r="AG118" s="4"/>
      <c r="AH118" s="16"/>
      <c r="AI118" s="4"/>
      <c r="AK118" s="33"/>
      <c r="AL118" s="33"/>
    </row>
    <row r="119" spans="1:38">
      <c r="A119" s="4"/>
      <c r="F119" s="4"/>
      <c r="G119" s="5"/>
      <c r="H119" s="6"/>
      <c r="AG119" s="4"/>
      <c r="AH119" s="16"/>
      <c r="AI119" s="4"/>
      <c r="AK119" s="33"/>
      <c r="AL119" s="33"/>
    </row>
    <row r="120" spans="1:38">
      <c r="A120" s="4"/>
      <c r="F120" s="4"/>
      <c r="G120" s="5"/>
      <c r="H120" s="6"/>
      <c r="AG120" s="4"/>
      <c r="AH120" s="16"/>
      <c r="AI120" s="4"/>
      <c r="AK120" s="33"/>
      <c r="AL120" s="33"/>
    </row>
    <row r="121" spans="1:38">
      <c r="A121" s="4"/>
      <c r="F121" s="4"/>
      <c r="G121" s="5"/>
      <c r="H121" s="6"/>
      <c r="AG121" s="4"/>
      <c r="AH121" s="16"/>
      <c r="AI121" s="4"/>
      <c r="AK121" s="33"/>
      <c r="AL121" s="33"/>
    </row>
    <row r="122" spans="1:38">
      <c r="A122" s="4"/>
      <c r="F122" s="4"/>
      <c r="G122" s="5"/>
      <c r="H122" s="6"/>
      <c r="AG122" s="4"/>
      <c r="AH122" s="16"/>
      <c r="AI122" s="4"/>
      <c r="AK122" s="33"/>
      <c r="AL122" s="33"/>
    </row>
    <row r="123" spans="1:38">
      <c r="A123" s="4"/>
      <c r="F123" s="4"/>
      <c r="G123" s="5"/>
      <c r="H123" s="6"/>
      <c r="AG123" s="4"/>
      <c r="AH123" s="16"/>
      <c r="AI123" s="4"/>
      <c r="AK123" s="33"/>
      <c r="AL123" s="33"/>
    </row>
    <row r="124" spans="1:38">
      <c r="A124" s="4"/>
      <c r="F124" s="4"/>
      <c r="G124" s="5"/>
      <c r="H124" s="6"/>
      <c r="AG124" s="4"/>
      <c r="AH124" s="16"/>
      <c r="AI124" s="4"/>
      <c r="AK124" s="33"/>
      <c r="AL124" s="33"/>
    </row>
    <row r="125" spans="1:38">
      <c r="A125" s="4"/>
      <c r="F125" s="4"/>
      <c r="G125" s="5"/>
      <c r="H125" s="6"/>
      <c r="AG125" s="4"/>
      <c r="AH125" s="16"/>
      <c r="AI125" s="4"/>
      <c r="AK125" s="33"/>
      <c r="AL125" s="33"/>
    </row>
    <row r="126" spans="1:38">
      <c r="A126" s="4"/>
      <c r="F126" s="4"/>
      <c r="G126" s="5"/>
      <c r="H126" s="6"/>
      <c r="AG126" s="4"/>
      <c r="AH126" s="16"/>
      <c r="AI126" s="4"/>
      <c r="AK126" s="33"/>
      <c r="AL126" s="33"/>
    </row>
    <row r="127" spans="1:38">
      <c r="A127" s="4"/>
      <c r="F127" s="4"/>
      <c r="G127" s="5"/>
      <c r="H127" s="6"/>
      <c r="AG127" s="4"/>
      <c r="AH127" s="16"/>
      <c r="AI127" s="4"/>
      <c r="AK127" s="33"/>
      <c r="AL127" s="33"/>
    </row>
    <row r="128" spans="1:38">
      <c r="A128" s="4"/>
      <c r="F128" s="4"/>
      <c r="G128" s="5"/>
      <c r="H128" s="6"/>
      <c r="AG128" s="4"/>
      <c r="AH128" s="16"/>
      <c r="AI128" s="4"/>
      <c r="AK128" s="33"/>
      <c r="AL128" s="33"/>
    </row>
    <row r="129" spans="1:38">
      <c r="A129" s="4"/>
      <c r="F129" s="4"/>
      <c r="G129" s="5"/>
      <c r="H129" s="6"/>
      <c r="AG129" s="4"/>
      <c r="AH129" s="16"/>
      <c r="AI129" s="4"/>
      <c r="AK129" s="33"/>
      <c r="AL129" s="33"/>
    </row>
    <row r="130" spans="1:38">
      <c r="A130" s="4"/>
      <c r="F130" s="4"/>
      <c r="G130" s="5"/>
      <c r="H130" s="6"/>
      <c r="AG130" s="4"/>
      <c r="AH130" s="16"/>
      <c r="AI130" s="4"/>
      <c r="AK130" s="33"/>
      <c r="AL130" s="33"/>
    </row>
    <row r="131" spans="1:38">
      <c r="A131" s="4"/>
      <c r="F131" s="4"/>
      <c r="G131" s="5"/>
      <c r="H131" s="6"/>
      <c r="AG131" s="4"/>
      <c r="AH131" s="16"/>
      <c r="AI131" s="4"/>
      <c r="AK131" s="33"/>
      <c r="AL131" s="33"/>
    </row>
    <row r="132" spans="1:38">
      <c r="A132" s="4"/>
      <c r="F132" s="4"/>
      <c r="G132" s="5"/>
      <c r="H132" s="6"/>
      <c r="AG132" s="4"/>
      <c r="AH132" s="16"/>
      <c r="AI132" s="4"/>
      <c r="AK132" s="33"/>
      <c r="AL132" s="33"/>
    </row>
    <row r="133" spans="1:38">
      <c r="A133" s="4"/>
      <c r="F133" s="4"/>
      <c r="G133" s="5"/>
      <c r="H133" s="6"/>
      <c r="AG133" s="4"/>
      <c r="AH133" s="16"/>
      <c r="AI133" s="4"/>
      <c r="AK133" s="33"/>
      <c r="AL133" s="33"/>
    </row>
    <row r="134" spans="1:38">
      <c r="A134" s="4"/>
      <c r="F134" s="4"/>
      <c r="G134" s="5"/>
      <c r="H134" s="6"/>
      <c r="AG134" s="4"/>
      <c r="AH134" s="16"/>
      <c r="AI134" s="4"/>
      <c r="AK134" s="33"/>
      <c r="AL134" s="33"/>
    </row>
    <row r="135" spans="1:38">
      <c r="A135" s="4"/>
      <c r="F135" s="4"/>
      <c r="G135" s="5"/>
      <c r="H135" s="6"/>
      <c r="AG135" s="4"/>
      <c r="AH135" s="16"/>
      <c r="AI135" s="4"/>
      <c r="AK135" s="33"/>
      <c r="AL135" s="33"/>
    </row>
    <row r="136" spans="1:38">
      <c r="A136" s="4"/>
      <c r="F136" s="4"/>
      <c r="G136" s="5"/>
      <c r="H136" s="6"/>
      <c r="Q136" s="38"/>
      <c r="AG136" s="4"/>
      <c r="AH136" s="16"/>
      <c r="AI136" s="4"/>
      <c r="AK136" s="33"/>
      <c r="AL136" s="33"/>
    </row>
    <row r="137" spans="1:38">
      <c r="A137" s="4"/>
      <c r="F137" s="4"/>
      <c r="G137" s="5"/>
      <c r="H137" s="6"/>
      <c r="Q137" s="39"/>
      <c r="AG137" s="4"/>
      <c r="AH137" s="16"/>
      <c r="AI137" s="4"/>
      <c r="AK137" s="33"/>
      <c r="AL137" s="33"/>
    </row>
    <row r="138" spans="1:38">
      <c r="A138" s="4"/>
      <c r="F138" s="4"/>
      <c r="G138" s="5"/>
      <c r="H138" s="6"/>
      <c r="AG138" s="4"/>
      <c r="AH138" s="16"/>
      <c r="AI138" s="4"/>
      <c r="AK138" s="33"/>
      <c r="AL138" s="33"/>
    </row>
    <row r="139" spans="1:38">
      <c r="A139" s="4"/>
      <c r="F139" s="4"/>
      <c r="G139" s="5"/>
      <c r="H139" s="6"/>
      <c r="AG139" s="4"/>
      <c r="AH139" s="16"/>
      <c r="AI139" s="4"/>
      <c r="AK139" s="33"/>
      <c r="AL139" s="33"/>
    </row>
    <row r="140" spans="1:38">
      <c r="A140" s="4"/>
      <c r="F140" s="4"/>
      <c r="G140" s="5"/>
      <c r="H140" s="6"/>
      <c r="AG140" s="4"/>
      <c r="AH140" s="16"/>
      <c r="AI140" s="4"/>
      <c r="AK140" s="33"/>
      <c r="AL140" s="33"/>
    </row>
    <row r="141" spans="1:38">
      <c r="A141" s="4"/>
      <c r="F141" s="4"/>
      <c r="G141" s="5"/>
      <c r="H141" s="6"/>
      <c r="AG141" s="4"/>
      <c r="AH141" s="16"/>
      <c r="AI141" s="4"/>
      <c r="AK141" s="33"/>
      <c r="AL141" s="33"/>
    </row>
    <row r="142" spans="1:38">
      <c r="A142" s="4"/>
      <c r="F142" s="4"/>
      <c r="G142" s="5"/>
      <c r="H142" s="6"/>
      <c r="AG142" s="4"/>
      <c r="AH142" s="16"/>
      <c r="AI142" s="4"/>
      <c r="AK142" s="33"/>
      <c r="AL142" s="33"/>
    </row>
    <row r="143" spans="1:38">
      <c r="A143" s="4"/>
      <c r="F143" s="4"/>
      <c r="G143" s="5"/>
      <c r="H143" s="6"/>
      <c r="AG143" s="4"/>
      <c r="AH143" s="16"/>
      <c r="AI143" s="4"/>
      <c r="AK143" s="33"/>
      <c r="AL143" s="33"/>
    </row>
    <row r="144" spans="1:38">
      <c r="A144" s="4"/>
      <c r="F144" s="4"/>
      <c r="G144" s="5"/>
      <c r="H144" s="6"/>
      <c r="AG144" s="4"/>
      <c r="AH144" s="16"/>
      <c r="AI144" s="4"/>
      <c r="AK144" s="33"/>
      <c r="AL144" s="33"/>
    </row>
    <row r="145" spans="1:38">
      <c r="A145" s="4"/>
      <c r="F145" s="4"/>
      <c r="G145" s="5"/>
      <c r="H145" s="6"/>
      <c r="AG145" s="4"/>
      <c r="AH145" s="16"/>
      <c r="AI145" s="4"/>
      <c r="AK145" s="33"/>
      <c r="AL145" s="33"/>
    </row>
    <row r="146" spans="1:38">
      <c r="A146" s="4"/>
      <c r="F146" s="4"/>
      <c r="G146" s="5"/>
      <c r="H146" s="6"/>
      <c r="AG146" s="4"/>
      <c r="AH146" s="16"/>
      <c r="AI146" s="4"/>
      <c r="AK146" s="33"/>
      <c r="AL146" s="33"/>
    </row>
    <row r="147" spans="1:38">
      <c r="A147" s="4"/>
      <c r="F147" s="4"/>
      <c r="G147" s="5"/>
      <c r="H147" s="6"/>
      <c r="AG147" s="4"/>
      <c r="AH147" s="16"/>
      <c r="AI147" s="4"/>
      <c r="AK147" s="33"/>
      <c r="AL147" s="33"/>
    </row>
    <row r="148" spans="1:38">
      <c r="A148" s="4"/>
      <c r="F148" s="4"/>
      <c r="G148" s="5"/>
      <c r="H148" s="6"/>
      <c r="AG148" s="4"/>
      <c r="AH148" s="16"/>
      <c r="AI148" s="4"/>
      <c r="AK148" s="33"/>
      <c r="AL148" s="33"/>
    </row>
    <row r="149" spans="1:38">
      <c r="A149" s="4"/>
      <c r="F149" s="4"/>
      <c r="G149" s="5"/>
      <c r="H149" s="6"/>
      <c r="AG149" s="4"/>
      <c r="AH149" s="16"/>
      <c r="AI149" s="4"/>
      <c r="AK149" s="33"/>
      <c r="AL149" s="33"/>
    </row>
    <row r="150" spans="1:38">
      <c r="A150" s="4"/>
      <c r="F150" s="4"/>
      <c r="G150" s="5"/>
      <c r="H150" s="6"/>
      <c r="AG150" s="4"/>
      <c r="AH150" s="16"/>
      <c r="AI150" s="4"/>
      <c r="AK150" s="33"/>
      <c r="AL150" s="33"/>
    </row>
    <row r="151" spans="1:38">
      <c r="A151" s="4"/>
      <c r="F151" s="4"/>
      <c r="G151" s="5"/>
      <c r="H151" s="6"/>
      <c r="AG151" s="4"/>
      <c r="AH151" s="16"/>
      <c r="AI151" s="4"/>
      <c r="AK151" s="33"/>
      <c r="AL151" s="33"/>
    </row>
    <row r="152" spans="1:38">
      <c r="A152" s="4"/>
      <c r="F152" s="4"/>
      <c r="G152" s="5"/>
      <c r="H152" s="6"/>
      <c r="AG152" s="4"/>
      <c r="AH152" s="16"/>
      <c r="AI152" s="4"/>
      <c r="AK152" s="33"/>
      <c r="AL152" s="33"/>
    </row>
    <row r="153" spans="1:38">
      <c r="A153" s="4"/>
      <c r="F153" s="4"/>
      <c r="G153" s="5"/>
      <c r="H153" s="6"/>
      <c r="AG153" s="4"/>
      <c r="AH153" s="16"/>
      <c r="AI153" s="4"/>
      <c r="AK153" s="33"/>
      <c r="AL153" s="33"/>
    </row>
    <row r="154" spans="1:38">
      <c r="A154" s="4"/>
      <c r="F154" s="4"/>
      <c r="G154" s="5"/>
      <c r="H154" s="6"/>
      <c r="AG154" s="4"/>
      <c r="AH154" s="16"/>
      <c r="AI154" s="4"/>
      <c r="AK154" s="33"/>
      <c r="AL154" s="33"/>
    </row>
    <row r="155" spans="1:38">
      <c r="A155" s="4"/>
      <c r="F155" s="4"/>
      <c r="G155" s="5"/>
      <c r="H155" s="6"/>
      <c r="AG155" s="4"/>
      <c r="AH155" s="16"/>
      <c r="AI155" s="4"/>
      <c r="AK155" s="33"/>
      <c r="AL155" s="33"/>
    </row>
    <row r="156" spans="1:38">
      <c r="A156" s="4"/>
      <c r="F156" s="4"/>
      <c r="G156" s="5"/>
      <c r="H156" s="6"/>
      <c r="AG156" s="4"/>
      <c r="AH156" s="16"/>
      <c r="AI156" s="4"/>
      <c r="AK156" s="33"/>
      <c r="AL156" s="33"/>
    </row>
    <row r="157" spans="1:38">
      <c r="A157" s="4"/>
      <c r="F157" s="4"/>
      <c r="G157" s="5"/>
      <c r="H157" s="6"/>
      <c r="AG157" s="4"/>
      <c r="AH157" s="16"/>
      <c r="AI157" s="4"/>
      <c r="AK157" s="33"/>
      <c r="AL157" s="33"/>
    </row>
    <row r="158" spans="1:38">
      <c r="A158" s="4"/>
      <c r="F158" s="4"/>
      <c r="G158" s="5"/>
      <c r="H158" s="6"/>
      <c r="AG158" s="4"/>
      <c r="AH158" s="16"/>
      <c r="AI158" s="4"/>
      <c r="AK158" s="33"/>
      <c r="AL158" s="33"/>
    </row>
    <row r="159" spans="1:38">
      <c r="A159" s="4"/>
      <c r="F159" s="4"/>
      <c r="G159" s="5"/>
      <c r="H159" s="6"/>
      <c r="AG159" s="4"/>
      <c r="AH159" s="16"/>
      <c r="AI159" s="4"/>
      <c r="AK159" s="33"/>
      <c r="AL159" s="33"/>
    </row>
    <row r="160" spans="1:38">
      <c r="A160" s="4"/>
      <c r="F160" s="4"/>
      <c r="G160" s="5"/>
      <c r="H160" s="6"/>
      <c r="AG160" s="4"/>
      <c r="AH160" s="16"/>
      <c r="AI160" s="4"/>
      <c r="AK160" s="33"/>
      <c r="AL160" s="33"/>
    </row>
    <row r="161" spans="1:38">
      <c r="A161" s="4"/>
      <c r="F161" s="4"/>
      <c r="G161" s="5"/>
      <c r="H161" s="6"/>
      <c r="AG161" s="4"/>
      <c r="AH161" s="16"/>
      <c r="AI161" s="4"/>
      <c r="AK161" s="33"/>
      <c r="AL161" s="33"/>
    </row>
    <row r="162" spans="1:38">
      <c r="A162" s="4"/>
      <c r="F162" s="4"/>
      <c r="G162" s="5"/>
      <c r="H162" s="6"/>
      <c r="AG162" s="4"/>
      <c r="AH162" s="16"/>
      <c r="AI162" s="4"/>
      <c r="AK162" s="33"/>
      <c r="AL162" s="33"/>
    </row>
    <row r="163" spans="1:38">
      <c r="A163" s="4"/>
      <c r="F163" s="4"/>
      <c r="G163" s="5"/>
      <c r="H163" s="6"/>
      <c r="AG163" s="4"/>
      <c r="AH163" s="16"/>
      <c r="AI163" s="4"/>
      <c r="AK163" s="33"/>
      <c r="AL163" s="33"/>
    </row>
    <row r="164" spans="1:38">
      <c r="A164" s="4"/>
      <c r="F164" s="4"/>
      <c r="G164" s="5"/>
      <c r="H164" s="6"/>
      <c r="AG164" s="4"/>
      <c r="AH164" s="16"/>
      <c r="AI164" s="4"/>
      <c r="AK164" s="33"/>
      <c r="AL164" s="33"/>
    </row>
    <row r="165" spans="1:38">
      <c r="A165" s="4"/>
      <c r="F165" s="4"/>
      <c r="G165" s="5"/>
      <c r="H165" s="6"/>
      <c r="AG165" s="4"/>
      <c r="AH165" s="16"/>
      <c r="AI165" s="4"/>
      <c r="AK165" s="33"/>
      <c r="AL165" s="33"/>
    </row>
    <row r="166" spans="1:38">
      <c r="A166" s="4"/>
      <c r="F166" s="4"/>
      <c r="G166" s="5"/>
      <c r="H166" s="6"/>
      <c r="AG166" s="4"/>
      <c r="AH166" s="16"/>
      <c r="AI166" s="4"/>
      <c r="AK166" s="33"/>
      <c r="AL166" s="33"/>
    </row>
    <row r="167" spans="1:38">
      <c r="A167" s="4"/>
      <c r="F167" s="4"/>
      <c r="G167" s="5"/>
      <c r="H167" s="6"/>
      <c r="AG167" s="4"/>
      <c r="AH167" s="16"/>
      <c r="AI167" s="4"/>
      <c r="AK167" s="33"/>
      <c r="AL167" s="33"/>
    </row>
    <row r="168" spans="1:38">
      <c r="A168" s="4"/>
      <c r="F168" s="4"/>
      <c r="G168" s="5"/>
      <c r="H168" s="6"/>
      <c r="AG168" s="4"/>
      <c r="AH168" s="16"/>
      <c r="AI168" s="4"/>
      <c r="AK168" s="33"/>
      <c r="AL168" s="33"/>
    </row>
    <row r="169" spans="1:38">
      <c r="A169" s="4"/>
      <c r="F169" s="4"/>
      <c r="G169" s="5"/>
      <c r="H169" s="6"/>
      <c r="AG169" s="4"/>
      <c r="AH169" s="16"/>
      <c r="AI169" s="4"/>
      <c r="AK169" s="33"/>
      <c r="AL169" s="33"/>
    </row>
    <row r="170" spans="1:38">
      <c r="A170" s="4"/>
      <c r="F170" s="4"/>
      <c r="G170" s="5"/>
      <c r="H170" s="6"/>
      <c r="AG170" s="4"/>
      <c r="AH170" s="16"/>
      <c r="AI170" s="4"/>
      <c r="AK170" s="33"/>
      <c r="AL170" s="33"/>
    </row>
    <row r="171" spans="1:38">
      <c r="A171" s="4"/>
      <c r="F171" s="4"/>
      <c r="G171" s="5"/>
      <c r="H171" s="6"/>
      <c r="AG171" s="4"/>
      <c r="AH171" s="16"/>
      <c r="AI171" s="4"/>
      <c r="AK171" s="33"/>
      <c r="AL171" s="33"/>
    </row>
    <row r="172" spans="1:38">
      <c r="A172" s="4"/>
      <c r="F172" s="4"/>
      <c r="G172" s="5"/>
      <c r="H172" s="6"/>
      <c r="AG172" s="4"/>
      <c r="AH172" s="16"/>
      <c r="AI172" s="4"/>
      <c r="AK172" s="33"/>
      <c r="AL172" s="33"/>
    </row>
    <row r="173" spans="1:38">
      <c r="A173" s="4"/>
      <c r="F173" s="4"/>
      <c r="G173" s="5"/>
      <c r="H173" s="6"/>
      <c r="AG173" s="4"/>
      <c r="AH173" s="16"/>
      <c r="AI173" s="4"/>
      <c r="AK173" s="33"/>
      <c r="AL173" s="33"/>
    </row>
    <row r="174" spans="1:38">
      <c r="A174" s="4"/>
      <c r="F174" s="4"/>
      <c r="G174" s="5"/>
      <c r="H174" s="6"/>
      <c r="AG174" s="4"/>
      <c r="AH174" s="16"/>
      <c r="AI174" s="4"/>
      <c r="AK174" s="33"/>
      <c r="AL174" s="33"/>
    </row>
    <row r="175" spans="1:38">
      <c r="A175" s="4"/>
      <c r="F175" s="4"/>
      <c r="G175" s="5"/>
      <c r="H175" s="6"/>
      <c r="AG175" s="4"/>
      <c r="AH175" s="16"/>
      <c r="AI175" s="4"/>
      <c r="AK175" s="33"/>
      <c r="AL175" s="33"/>
    </row>
    <row r="176" spans="1:38">
      <c r="A176" s="4"/>
      <c r="F176" s="4"/>
      <c r="G176" s="5"/>
      <c r="H176" s="6"/>
      <c r="AG176" s="4"/>
      <c r="AH176" s="16"/>
      <c r="AI176" s="4"/>
      <c r="AK176" s="33"/>
      <c r="AL176" s="33"/>
    </row>
    <row r="177" spans="1:38">
      <c r="A177" s="4"/>
      <c r="F177" s="4"/>
      <c r="G177" s="5"/>
      <c r="H177" s="6"/>
      <c r="AG177" s="4"/>
      <c r="AH177" s="16"/>
      <c r="AI177" s="4"/>
      <c r="AK177" s="33"/>
      <c r="AL177" s="33"/>
    </row>
    <row r="178" spans="1:38">
      <c r="A178" s="4"/>
      <c r="F178" s="4"/>
      <c r="G178" s="5"/>
      <c r="H178" s="6"/>
      <c r="AG178" s="4"/>
      <c r="AH178" s="16"/>
      <c r="AI178" s="4"/>
      <c r="AK178" s="33"/>
      <c r="AL178" s="33"/>
    </row>
    <row r="179" spans="1:38">
      <c r="A179" s="4"/>
      <c r="F179" s="4"/>
      <c r="G179" s="5"/>
      <c r="H179" s="6"/>
      <c r="AG179" s="4"/>
      <c r="AH179" s="16"/>
      <c r="AI179" s="4"/>
      <c r="AK179" s="33"/>
      <c r="AL179" s="33"/>
    </row>
    <row r="180" spans="1:38">
      <c r="A180" s="4"/>
      <c r="F180" s="4"/>
      <c r="G180" s="5"/>
      <c r="H180" s="6"/>
      <c r="AG180" s="4"/>
      <c r="AH180" s="16"/>
      <c r="AI180" s="4"/>
      <c r="AK180" s="33"/>
      <c r="AL180" s="33"/>
    </row>
    <row r="181" spans="1:38">
      <c r="A181" s="4"/>
      <c r="F181" s="4"/>
      <c r="G181" s="5"/>
      <c r="H181" s="6"/>
      <c r="AG181" s="4"/>
      <c r="AH181" s="16"/>
      <c r="AI181" s="4"/>
      <c r="AK181" s="33"/>
      <c r="AL181" s="33"/>
    </row>
    <row r="182" spans="1:38">
      <c r="A182" s="4"/>
      <c r="F182" s="4"/>
      <c r="G182" s="5"/>
      <c r="H182" s="6"/>
      <c r="AG182" s="4"/>
      <c r="AH182" s="16"/>
      <c r="AI182" s="4"/>
      <c r="AK182" s="33"/>
      <c r="AL182" s="33"/>
    </row>
    <row r="183" spans="1:38">
      <c r="A183" s="4"/>
      <c r="F183" s="4"/>
      <c r="G183" s="5"/>
      <c r="H183" s="6"/>
      <c r="AG183" s="4"/>
      <c r="AH183" s="16"/>
      <c r="AI183" s="4"/>
      <c r="AK183" s="33"/>
      <c r="AL183" s="33"/>
    </row>
    <row r="184" spans="1:38">
      <c r="A184" s="4"/>
      <c r="F184" s="4"/>
      <c r="G184" s="5"/>
      <c r="H184" s="6"/>
      <c r="AG184" s="4"/>
      <c r="AH184" s="16"/>
      <c r="AI184" s="4"/>
      <c r="AK184" s="33"/>
      <c r="AL184" s="33"/>
    </row>
    <row r="185" spans="1:38">
      <c r="A185" s="4"/>
      <c r="F185" s="4"/>
      <c r="G185" s="5"/>
      <c r="H185" s="6"/>
      <c r="AG185" s="4"/>
      <c r="AH185" s="16"/>
      <c r="AI185" s="4"/>
      <c r="AK185" s="33"/>
      <c r="AL185" s="33"/>
    </row>
    <row r="186" spans="1:38">
      <c r="A186" s="4"/>
      <c r="F186" s="4"/>
      <c r="G186" s="5"/>
      <c r="H186" s="6"/>
      <c r="AG186" s="4"/>
      <c r="AH186" s="16"/>
      <c r="AI186" s="4"/>
      <c r="AK186" s="33"/>
      <c r="AL186" s="33"/>
    </row>
    <row r="187" spans="1:38">
      <c r="A187" s="4"/>
      <c r="F187" s="4"/>
      <c r="G187" s="5"/>
      <c r="H187" s="6"/>
      <c r="AG187" s="4"/>
      <c r="AH187" s="16"/>
      <c r="AI187" s="4"/>
      <c r="AK187" s="33"/>
      <c r="AL187" s="33"/>
    </row>
    <row r="188" spans="1:38">
      <c r="A188" s="4"/>
      <c r="F188" s="4"/>
      <c r="G188" s="5"/>
      <c r="H188" s="6"/>
      <c r="AG188" s="4"/>
      <c r="AH188" s="16"/>
      <c r="AI188" s="4"/>
      <c r="AK188" s="33"/>
      <c r="AL188" s="33"/>
    </row>
    <row r="189" spans="1:38">
      <c r="A189" s="4"/>
      <c r="F189" s="4"/>
      <c r="G189" s="5"/>
      <c r="H189" s="6"/>
      <c r="AG189" s="4"/>
      <c r="AH189" s="16"/>
      <c r="AI189" s="4"/>
      <c r="AK189" s="33"/>
      <c r="AL189" s="33"/>
    </row>
    <row r="190" spans="1:38">
      <c r="A190" s="4"/>
      <c r="F190" s="4"/>
      <c r="G190" s="5"/>
      <c r="H190" s="6"/>
      <c r="AG190" s="4"/>
      <c r="AH190" s="16"/>
      <c r="AI190" s="4"/>
      <c r="AK190" s="33"/>
      <c r="AL190" s="33"/>
    </row>
    <row r="191" spans="1:38">
      <c r="A191" s="4"/>
      <c r="F191" s="4"/>
      <c r="G191" s="5"/>
      <c r="H191" s="6"/>
      <c r="AG191" s="4"/>
      <c r="AH191" s="16"/>
      <c r="AI191" s="4"/>
      <c r="AK191" s="33"/>
      <c r="AL191" s="33"/>
    </row>
    <row r="192" spans="1:38">
      <c r="A192" s="4"/>
      <c r="F192" s="4"/>
      <c r="G192" s="5"/>
      <c r="H192" s="6"/>
      <c r="AG192" s="4"/>
      <c r="AH192" s="16"/>
      <c r="AI192" s="4"/>
      <c r="AK192" s="33"/>
      <c r="AL192" s="33"/>
    </row>
    <row r="193" spans="1:38">
      <c r="A193" s="4"/>
      <c r="F193" s="4"/>
      <c r="G193" s="5"/>
      <c r="H193" s="6"/>
      <c r="AG193" s="4"/>
      <c r="AH193" s="16"/>
      <c r="AI193" s="4"/>
      <c r="AK193" s="33"/>
      <c r="AL193" s="33"/>
    </row>
    <row r="194" spans="1:38">
      <c r="A194" s="4"/>
      <c r="F194" s="4"/>
      <c r="G194" s="5"/>
      <c r="H194" s="6"/>
      <c r="AG194" s="4"/>
      <c r="AH194" s="16"/>
      <c r="AI194" s="4"/>
      <c r="AK194" s="33"/>
      <c r="AL194" s="33"/>
    </row>
    <row r="195" spans="1:38">
      <c r="A195" s="4"/>
      <c r="F195" s="4"/>
      <c r="G195" s="5"/>
      <c r="H195" s="6"/>
      <c r="AG195" s="4"/>
      <c r="AH195" s="16"/>
      <c r="AI195" s="4"/>
      <c r="AL195" s="7"/>
    </row>
    <row r="196" spans="1:38">
      <c r="A196" s="4"/>
      <c r="F196" s="4"/>
      <c r="G196" s="5"/>
      <c r="H196" s="6"/>
      <c r="AG196" s="4"/>
      <c r="AH196" s="16"/>
      <c r="AI196" s="4"/>
      <c r="AL196" s="7"/>
    </row>
    <row r="197" spans="1:38">
      <c r="A197" s="4"/>
      <c r="F197" s="4"/>
      <c r="G197" s="5"/>
      <c r="H197" s="6"/>
      <c r="AG197" s="4"/>
      <c r="AH197" s="16"/>
      <c r="AI197" s="4"/>
      <c r="AL197" s="7"/>
    </row>
    <row r="198" spans="1:38">
      <c r="A198" s="4"/>
      <c r="F198" s="4"/>
      <c r="G198" s="5"/>
      <c r="H198" s="6"/>
      <c r="AG198" s="4"/>
      <c r="AH198" s="16"/>
      <c r="AI198" s="4"/>
      <c r="AL198" s="7"/>
    </row>
    <row r="199" spans="1:38">
      <c r="A199" s="4"/>
      <c r="F199" s="4"/>
      <c r="G199" s="5"/>
      <c r="H199" s="6"/>
      <c r="AG199" s="4"/>
      <c r="AH199" s="16"/>
      <c r="AI199" s="4"/>
      <c r="AL199" s="7"/>
    </row>
    <row r="200" spans="1:38">
      <c r="A200" s="4"/>
      <c r="F200" s="4"/>
      <c r="G200" s="5"/>
      <c r="H200" s="6"/>
      <c r="AG200" s="4"/>
      <c r="AH200" s="16"/>
      <c r="AI200" s="4"/>
      <c r="AL200" s="7"/>
    </row>
    <row r="201" spans="1:38">
      <c r="A201" s="4"/>
      <c r="F201" s="4"/>
      <c r="G201" s="5"/>
      <c r="H201" s="6"/>
      <c r="AG201" s="4"/>
      <c r="AH201" s="16"/>
      <c r="AI201" s="4"/>
      <c r="AL201" s="7"/>
    </row>
    <row r="202" spans="1:38">
      <c r="A202" s="4"/>
      <c r="F202" s="4"/>
      <c r="G202" s="5"/>
      <c r="H202" s="6"/>
      <c r="AG202" s="4"/>
      <c r="AH202" s="16"/>
      <c r="AI202" s="4"/>
      <c r="AL202" s="7"/>
    </row>
    <row r="203" spans="1:38">
      <c r="A203" s="4"/>
      <c r="F203" s="4"/>
      <c r="G203" s="5"/>
      <c r="H203" s="6"/>
      <c r="AG203" s="4"/>
      <c r="AH203" s="16"/>
      <c r="AI203" s="4"/>
      <c r="AL203" s="7"/>
    </row>
    <row r="204" spans="1:38">
      <c r="A204" s="4"/>
      <c r="F204" s="4"/>
      <c r="G204" s="5"/>
      <c r="H204" s="6"/>
      <c r="AG204" s="4"/>
      <c r="AH204" s="16"/>
      <c r="AI204" s="4"/>
      <c r="AL204" s="7"/>
    </row>
    <row r="205" spans="1:38">
      <c r="A205" s="4"/>
      <c r="F205" s="4"/>
      <c r="G205" s="5"/>
      <c r="H205" s="6"/>
      <c r="AG205" s="4"/>
      <c r="AH205" s="16"/>
      <c r="AI205" s="4"/>
      <c r="AL205" s="7"/>
    </row>
    <row r="206" spans="1:38">
      <c r="A206" s="4"/>
      <c r="F206" s="4"/>
      <c r="G206" s="5"/>
      <c r="H206" s="6"/>
      <c r="AG206" s="4"/>
      <c r="AH206" s="16"/>
      <c r="AI206" s="4"/>
      <c r="AL206" s="7"/>
    </row>
    <row r="207" spans="1:38">
      <c r="A207" s="4"/>
      <c r="F207" s="4"/>
      <c r="G207" s="5"/>
      <c r="H207" s="6"/>
      <c r="AG207" s="4"/>
      <c r="AH207" s="16"/>
      <c r="AI207" s="4"/>
      <c r="AL207" s="7"/>
    </row>
    <row r="208" spans="1:38">
      <c r="A208" s="4"/>
      <c r="F208" s="4"/>
      <c r="G208" s="5"/>
      <c r="H208" s="6"/>
      <c r="AG208" s="4"/>
      <c r="AH208" s="16"/>
      <c r="AI208" s="4"/>
      <c r="AL208" s="7"/>
    </row>
    <row r="209" spans="1:38">
      <c r="A209" s="4"/>
      <c r="F209" s="4"/>
      <c r="G209" s="5"/>
      <c r="H209" s="6"/>
      <c r="AG209" s="4"/>
      <c r="AH209" s="16"/>
      <c r="AI209" s="4"/>
      <c r="AL209" s="7"/>
    </row>
    <row r="210" spans="1:38">
      <c r="A210" s="4"/>
      <c r="F210" s="4"/>
      <c r="G210" s="5"/>
      <c r="H210" s="6"/>
      <c r="AG210" s="4"/>
      <c r="AH210" s="16"/>
      <c r="AI210" s="4"/>
      <c r="AL210" s="7"/>
    </row>
    <row r="211" spans="1:38">
      <c r="A211" s="4"/>
      <c r="F211" s="4"/>
      <c r="G211" s="5"/>
      <c r="H211" s="6"/>
      <c r="AG211" s="4"/>
      <c r="AH211" s="16"/>
      <c r="AI211" s="4"/>
      <c r="AL211" s="7"/>
    </row>
    <row r="212" spans="1:38">
      <c r="A212" s="4"/>
      <c r="F212" s="4"/>
      <c r="G212" s="5"/>
      <c r="H212" s="6"/>
      <c r="AG212" s="4"/>
      <c r="AH212" s="16"/>
      <c r="AI212" s="4"/>
      <c r="AL212" s="7"/>
    </row>
    <row r="213" spans="1:38">
      <c r="A213" s="4"/>
      <c r="F213" s="4"/>
      <c r="G213" s="5"/>
      <c r="H213" s="6"/>
      <c r="AG213" s="4"/>
      <c r="AH213" s="16"/>
      <c r="AI213" s="4"/>
      <c r="AL213" s="7"/>
    </row>
    <row r="214" spans="1:38">
      <c r="A214" s="4"/>
      <c r="F214" s="4"/>
      <c r="G214" s="5"/>
      <c r="H214" s="6"/>
      <c r="AG214" s="4"/>
      <c r="AH214" s="16"/>
      <c r="AI214" s="4"/>
      <c r="AL214" s="7"/>
    </row>
    <row r="215" spans="1:38">
      <c r="A215" s="4"/>
      <c r="F215" s="4"/>
      <c r="G215" s="5"/>
      <c r="H215" s="6"/>
      <c r="AG215" s="4"/>
      <c r="AH215" s="16"/>
      <c r="AI215" s="4"/>
      <c r="AL215" s="7"/>
    </row>
    <row r="216" spans="1:38">
      <c r="A216" s="4"/>
      <c r="F216" s="4"/>
      <c r="G216" s="5"/>
      <c r="H216" s="6"/>
      <c r="AG216" s="4"/>
      <c r="AH216" s="16"/>
      <c r="AI216" s="4"/>
      <c r="AL216" s="7"/>
    </row>
    <row r="217" spans="1:38">
      <c r="A217" s="4"/>
      <c r="F217" s="4"/>
      <c r="G217" s="5"/>
      <c r="H217" s="6"/>
      <c r="AG217" s="4"/>
      <c r="AH217" s="16"/>
      <c r="AI217" s="4"/>
      <c r="AL217" s="7"/>
    </row>
    <row r="218" spans="1:38">
      <c r="A218" s="4"/>
      <c r="F218" s="4"/>
      <c r="G218" s="5"/>
      <c r="H218" s="6"/>
      <c r="AG218" s="4"/>
      <c r="AH218" s="16"/>
      <c r="AI218" s="4"/>
      <c r="AL218" s="7"/>
    </row>
    <row r="219" spans="1:38">
      <c r="A219" s="4"/>
      <c r="F219" s="4"/>
      <c r="G219" s="5"/>
      <c r="H219" s="6"/>
      <c r="AG219" s="4"/>
      <c r="AH219" s="16"/>
      <c r="AI219" s="4"/>
      <c r="AL219" s="7"/>
    </row>
    <row r="220" spans="1:38">
      <c r="A220" s="4"/>
      <c r="F220" s="4"/>
      <c r="G220" s="5"/>
      <c r="H220" s="6"/>
      <c r="AG220" s="4"/>
      <c r="AH220" s="16"/>
      <c r="AI220" s="4"/>
      <c r="AL220" s="7"/>
    </row>
    <row r="221" spans="1:38">
      <c r="A221" s="4"/>
      <c r="F221" s="4"/>
      <c r="G221" s="5"/>
      <c r="H221" s="6"/>
      <c r="AG221" s="4"/>
      <c r="AH221" s="16"/>
      <c r="AI221" s="4"/>
      <c r="AL221" s="7"/>
    </row>
    <row r="222" spans="1:38">
      <c r="A222" s="4"/>
      <c r="F222" s="4"/>
      <c r="G222" s="5"/>
      <c r="H222" s="6"/>
      <c r="AG222" s="4"/>
      <c r="AH222" s="16"/>
      <c r="AI222" s="4"/>
      <c r="AL222" s="7"/>
    </row>
    <row r="223" spans="1:38">
      <c r="A223" s="4"/>
      <c r="F223" s="4"/>
      <c r="G223" s="5"/>
      <c r="H223" s="6"/>
      <c r="AG223" s="4"/>
      <c r="AH223" s="16"/>
      <c r="AI223" s="4"/>
      <c r="AL223" s="7"/>
    </row>
    <row r="224" spans="1:38">
      <c r="A224" s="4"/>
      <c r="F224" s="4"/>
      <c r="G224" s="5"/>
      <c r="H224" s="6"/>
      <c r="AG224" s="4"/>
      <c r="AH224" s="16"/>
      <c r="AI224" s="4"/>
      <c r="AL224" s="7"/>
    </row>
    <row r="225" spans="1:38">
      <c r="A225" s="4"/>
      <c r="F225" s="4"/>
      <c r="G225" s="5"/>
      <c r="H225" s="6"/>
      <c r="AG225" s="4"/>
      <c r="AH225" s="16"/>
      <c r="AI225" s="4"/>
      <c r="AL225" s="7"/>
    </row>
    <row r="226" spans="1:38">
      <c r="A226" s="4"/>
      <c r="F226" s="4"/>
      <c r="G226" s="5"/>
      <c r="H226" s="6"/>
      <c r="AG226" s="4"/>
      <c r="AH226" s="16"/>
      <c r="AI226" s="4"/>
      <c r="AL226" s="7"/>
    </row>
    <row r="227" spans="1:38">
      <c r="A227" s="4"/>
      <c r="F227" s="4"/>
      <c r="G227" s="5"/>
      <c r="H227" s="6"/>
      <c r="AG227" s="4"/>
      <c r="AH227" s="16"/>
      <c r="AI227" s="4"/>
      <c r="AL227" s="7"/>
    </row>
    <row r="228" spans="1:38">
      <c r="A228" s="4"/>
      <c r="F228" s="4"/>
      <c r="G228" s="5"/>
      <c r="H228" s="6"/>
      <c r="AG228" s="4"/>
      <c r="AH228" s="16"/>
      <c r="AI228" s="4"/>
      <c r="AL228" s="7"/>
    </row>
    <row r="229" spans="1:38">
      <c r="A229" s="4"/>
      <c r="F229" s="4"/>
      <c r="G229" s="5"/>
      <c r="H229" s="6"/>
      <c r="AG229" s="4"/>
      <c r="AH229" s="16"/>
      <c r="AI229" s="4"/>
      <c r="AL229" s="7"/>
    </row>
    <row r="230" spans="1:38">
      <c r="A230" s="4"/>
      <c r="F230" s="4"/>
      <c r="G230" s="5"/>
      <c r="H230" s="6"/>
      <c r="AG230" s="4"/>
      <c r="AH230" s="16"/>
      <c r="AI230" s="4"/>
      <c r="AL230" s="7"/>
    </row>
    <row r="231" spans="1:38">
      <c r="A231" s="4"/>
      <c r="F231" s="4"/>
      <c r="G231" s="5"/>
      <c r="H231" s="6"/>
      <c r="AG231" s="4"/>
      <c r="AH231" s="16"/>
      <c r="AI231" s="4"/>
      <c r="AL231" s="7"/>
    </row>
    <row r="232" spans="1:38">
      <c r="A232" s="4"/>
      <c r="F232" s="4"/>
      <c r="G232" s="5"/>
      <c r="H232" s="6"/>
      <c r="AG232" s="4"/>
      <c r="AH232" s="16"/>
      <c r="AI232" s="4"/>
      <c r="AL232" s="7"/>
    </row>
    <row r="233" spans="1:38">
      <c r="A233" s="4"/>
      <c r="F233" s="4"/>
      <c r="G233" s="5"/>
      <c r="H233" s="6"/>
      <c r="AG233" s="4"/>
      <c r="AH233" s="16"/>
      <c r="AI233" s="4"/>
      <c r="AL233" s="7"/>
    </row>
    <row r="234" spans="1:38">
      <c r="A234" s="4"/>
      <c r="F234" s="4"/>
      <c r="G234" s="5"/>
      <c r="H234" s="6"/>
      <c r="AG234" s="4"/>
      <c r="AH234" s="16"/>
      <c r="AI234" s="4"/>
      <c r="AL234" s="7"/>
    </row>
    <row r="235" spans="1:38">
      <c r="A235" s="4"/>
      <c r="F235" s="4"/>
      <c r="G235" s="5"/>
      <c r="H235" s="6"/>
      <c r="AG235" s="4"/>
      <c r="AH235" s="16"/>
      <c r="AI235" s="4"/>
      <c r="AL235" s="7"/>
    </row>
    <row r="236" spans="1:38">
      <c r="A236" s="4"/>
      <c r="F236" s="4"/>
      <c r="G236" s="5"/>
      <c r="H236" s="6"/>
      <c r="AG236" s="4"/>
      <c r="AH236" s="16"/>
      <c r="AI236" s="4"/>
      <c r="AL236" s="7"/>
    </row>
    <row r="237" spans="1:38">
      <c r="A237" s="4"/>
      <c r="F237" s="4"/>
      <c r="G237" s="5"/>
      <c r="H237" s="6"/>
      <c r="AG237" s="4"/>
      <c r="AH237" s="16"/>
      <c r="AI237" s="4"/>
      <c r="AL237" s="7"/>
    </row>
    <row r="238" spans="1:38">
      <c r="A238" s="4"/>
      <c r="F238" s="4"/>
      <c r="G238" s="5"/>
      <c r="H238" s="6"/>
      <c r="AG238" s="4"/>
      <c r="AH238" s="16"/>
      <c r="AI238" s="4"/>
      <c r="AL238" s="7"/>
    </row>
    <row r="239" spans="1:38">
      <c r="A239" s="4"/>
      <c r="F239" s="4"/>
      <c r="G239" s="5"/>
      <c r="H239" s="6"/>
      <c r="AG239" s="4"/>
      <c r="AH239" s="16"/>
      <c r="AI239" s="4"/>
      <c r="AL239" s="7"/>
    </row>
    <row r="240" spans="1:38">
      <c r="A240" s="4"/>
      <c r="F240" s="4"/>
      <c r="G240" s="5"/>
      <c r="H240" s="6"/>
      <c r="AG240" s="4"/>
      <c r="AH240" s="16"/>
      <c r="AI240" s="4"/>
      <c r="AL240" s="7"/>
    </row>
    <row r="241" spans="1:38">
      <c r="A241" s="4"/>
      <c r="F241" s="4"/>
      <c r="G241" s="5"/>
      <c r="H241" s="6"/>
      <c r="AG241" s="4"/>
      <c r="AH241" s="16"/>
      <c r="AI241" s="4"/>
      <c r="AL241" s="7"/>
    </row>
    <row r="242" spans="1:38">
      <c r="A242" s="4"/>
      <c r="F242" s="4"/>
      <c r="G242" s="5"/>
      <c r="H242" s="6"/>
      <c r="AG242" s="4"/>
      <c r="AH242" s="16"/>
      <c r="AI242" s="4"/>
      <c r="AL242" s="7"/>
    </row>
    <row r="243" spans="1:38">
      <c r="A243" s="4"/>
      <c r="F243" s="4"/>
      <c r="G243" s="5"/>
      <c r="H243" s="6"/>
      <c r="AG243" s="4"/>
      <c r="AH243" s="16"/>
      <c r="AI243" s="4"/>
      <c r="AL243" s="7"/>
    </row>
    <row r="244" spans="1:38">
      <c r="A244" s="4"/>
      <c r="F244" s="4"/>
      <c r="G244" s="5"/>
      <c r="H244" s="6"/>
      <c r="AG244" s="4"/>
      <c r="AH244" s="16"/>
      <c r="AI244" s="4"/>
      <c r="AL244" s="7"/>
    </row>
    <row r="245" spans="1:38">
      <c r="A245" s="4"/>
      <c r="F245" s="4"/>
      <c r="G245" s="5"/>
      <c r="H245" s="6"/>
      <c r="AG245" s="4"/>
      <c r="AH245" s="16"/>
      <c r="AI245" s="4"/>
      <c r="AL245" s="7"/>
    </row>
    <row r="246" spans="1:38">
      <c r="A246" s="4"/>
      <c r="F246" s="4"/>
      <c r="G246" s="5"/>
      <c r="H246" s="6"/>
      <c r="AG246" s="4"/>
      <c r="AH246" s="16"/>
      <c r="AI246" s="4"/>
      <c r="AL246" s="7"/>
    </row>
    <row r="247" spans="1:38">
      <c r="A247" s="4"/>
      <c r="F247" s="4"/>
      <c r="G247" s="5"/>
      <c r="H247" s="6"/>
      <c r="AG247" s="4"/>
      <c r="AH247" s="16"/>
      <c r="AI247" s="4"/>
      <c r="AL247" s="7"/>
    </row>
    <row r="248" spans="1:38">
      <c r="A248" s="4"/>
      <c r="F248" s="4"/>
      <c r="G248" s="5"/>
      <c r="H248" s="6"/>
      <c r="AG248" s="4"/>
      <c r="AH248" s="16"/>
      <c r="AI248" s="4"/>
      <c r="AL248" s="7"/>
    </row>
    <row r="249" spans="1:38">
      <c r="A249" s="4"/>
      <c r="F249" s="4"/>
      <c r="G249" s="5"/>
      <c r="H249" s="6"/>
      <c r="AG249" s="4"/>
      <c r="AH249" s="16"/>
      <c r="AI249" s="4"/>
      <c r="AL249" s="7"/>
    </row>
    <row r="250" spans="1:38">
      <c r="A250" s="4"/>
      <c r="F250" s="4"/>
      <c r="G250" s="5"/>
      <c r="H250" s="6"/>
      <c r="AG250" s="4"/>
      <c r="AH250" s="16"/>
      <c r="AI250" s="4"/>
      <c r="AL250" s="7"/>
    </row>
    <row r="251" spans="1:38">
      <c r="A251" s="4"/>
      <c r="F251" s="4"/>
      <c r="G251" s="5"/>
      <c r="H251" s="6"/>
      <c r="AG251" s="4"/>
      <c r="AH251" s="16"/>
      <c r="AI251" s="4"/>
      <c r="AL251" s="7"/>
    </row>
    <row r="252" spans="1:38">
      <c r="A252" s="4"/>
      <c r="F252" s="4"/>
      <c r="G252" s="5"/>
      <c r="H252" s="6"/>
      <c r="AG252" s="4"/>
      <c r="AH252" s="16"/>
      <c r="AI252" s="4"/>
      <c r="AL252" s="7"/>
    </row>
    <row r="253" spans="1:38">
      <c r="A253" s="4"/>
      <c r="F253" s="4"/>
      <c r="G253" s="5"/>
      <c r="H253" s="6"/>
      <c r="AG253" s="4"/>
      <c r="AH253" s="16"/>
      <c r="AI253" s="4"/>
      <c r="AL253" s="7"/>
    </row>
    <row r="254" spans="1:38">
      <c r="A254" s="4"/>
      <c r="F254" s="4"/>
      <c r="G254" s="5"/>
      <c r="H254" s="6"/>
      <c r="AG254" s="4"/>
      <c r="AH254" s="16"/>
      <c r="AI254" s="4"/>
      <c r="AL254" s="7"/>
    </row>
    <row r="255" spans="1:38">
      <c r="A255" s="4"/>
      <c r="F255" s="4"/>
      <c r="G255" s="5"/>
      <c r="H255" s="6"/>
      <c r="AG255" s="4"/>
      <c r="AH255" s="16"/>
      <c r="AI255" s="4"/>
      <c r="AL255" s="7"/>
    </row>
    <row r="256" spans="1:38">
      <c r="A256" s="4"/>
      <c r="F256" s="4"/>
      <c r="G256" s="5"/>
      <c r="H256" s="6"/>
      <c r="AG256" s="4"/>
      <c r="AH256" s="16"/>
      <c r="AI256" s="4"/>
      <c r="AL256" s="7"/>
    </row>
    <row r="257" spans="1:38">
      <c r="A257" s="4"/>
      <c r="F257" s="4"/>
      <c r="G257" s="5"/>
      <c r="H257" s="6"/>
      <c r="AG257" s="4"/>
      <c r="AH257" s="16"/>
      <c r="AI257" s="4"/>
      <c r="AL257" s="7"/>
    </row>
    <row r="258" spans="1:38">
      <c r="A258" s="4"/>
      <c r="F258" s="4"/>
      <c r="G258" s="5"/>
      <c r="H258" s="6"/>
      <c r="AG258" s="4"/>
      <c r="AH258" s="16"/>
      <c r="AI258" s="4"/>
      <c r="AL258" s="7"/>
    </row>
    <row r="259" spans="1:38">
      <c r="A259" s="4"/>
      <c r="F259" s="4"/>
      <c r="G259" s="5"/>
      <c r="H259" s="6"/>
      <c r="AG259" s="4"/>
      <c r="AH259" s="16"/>
      <c r="AI259" s="4"/>
      <c r="AL259" s="7"/>
    </row>
    <row r="260" spans="1:38">
      <c r="A260" s="4"/>
      <c r="F260" s="4"/>
      <c r="G260" s="5"/>
      <c r="H260" s="6"/>
      <c r="AG260" s="4"/>
      <c r="AH260" s="16"/>
      <c r="AI260" s="4"/>
      <c r="AL260" s="7"/>
    </row>
    <row r="261" spans="1:38">
      <c r="A261" s="4"/>
      <c r="F261" s="4"/>
      <c r="G261" s="5"/>
      <c r="H261" s="6"/>
      <c r="AG261" s="4"/>
      <c r="AH261" s="16"/>
      <c r="AI261" s="4"/>
      <c r="AL261" s="7"/>
    </row>
    <row r="262" spans="1:38">
      <c r="A262" s="4"/>
      <c r="F262" s="4"/>
      <c r="G262" s="5"/>
      <c r="H262" s="6"/>
      <c r="AG262" s="4"/>
      <c r="AH262" s="16"/>
      <c r="AI262" s="4"/>
      <c r="AL262" s="7"/>
    </row>
    <row r="263" spans="1:38">
      <c r="A263" s="4"/>
      <c r="F263" s="4"/>
      <c r="G263" s="5"/>
      <c r="H263" s="6"/>
      <c r="AG263" s="4"/>
      <c r="AH263" s="16"/>
      <c r="AI263" s="4"/>
      <c r="AL263" s="7"/>
    </row>
    <row r="264" spans="1:38">
      <c r="A264" s="4"/>
      <c r="F264" s="4"/>
      <c r="G264" s="5"/>
      <c r="H264" s="6"/>
      <c r="AG264" s="4"/>
      <c r="AH264" s="16"/>
      <c r="AI264" s="4"/>
      <c r="AL264" s="7"/>
    </row>
    <row r="265" spans="1:38">
      <c r="A265" s="4"/>
      <c r="F265" s="4"/>
      <c r="G265" s="5"/>
      <c r="H265" s="6"/>
      <c r="AG265" s="4"/>
      <c r="AH265" s="16"/>
      <c r="AI265" s="4"/>
      <c r="AL265" s="7"/>
    </row>
    <row r="266" spans="1:38">
      <c r="A266" s="4"/>
      <c r="F266" s="4"/>
      <c r="G266" s="5"/>
      <c r="H266" s="6"/>
      <c r="AG266" s="4"/>
      <c r="AH266" s="16"/>
      <c r="AI266" s="4"/>
      <c r="AL266" s="7"/>
    </row>
    <row r="267" spans="1:38">
      <c r="A267" s="4"/>
      <c r="F267" s="4"/>
      <c r="G267" s="5"/>
      <c r="H267" s="6"/>
      <c r="AG267" s="4"/>
      <c r="AH267" s="16"/>
      <c r="AI267" s="4"/>
      <c r="AL267" s="7"/>
    </row>
    <row r="268" spans="1:38">
      <c r="A268" s="4"/>
      <c r="F268" s="4"/>
      <c r="G268" s="5"/>
      <c r="H268" s="6"/>
      <c r="AG268" s="4"/>
      <c r="AH268" s="16"/>
      <c r="AI268" s="4"/>
      <c r="AL268" s="7"/>
    </row>
    <row r="269" spans="1:38">
      <c r="A269" s="4"/>
      <c r="F269" s="4"/>
      <c r="G269" s="5"/>
      <c r="H269" s="6"/>
      <c r="AG269" s="4"/>
      <c r="AH269" s="16"/>
      <c r="AI269" s="4"/>
      <c r="AL269" s="7"/>
    </row>
    <row r="270" spans="1:38">
      <c r="A270" s="4"/>
      <c r="F270" s="4"/>
      <c r="G270" s="5"/>
      <c r="H270" s="6"/>
      <c r="AG270" s="4"/>
      <c r="AH270" s="16"/>
      <c r="AI270" s="4"/>
      <c r="AL270" s="7"/>
    </row>
    <row r="271" spans="1:38">
      <c r="A271" s="4"/>
      <c r="F271" s="4"/>
      <c r="G271" s="5"/>
      <c r="H271" s="6"/>
      <c r="AG271" s="4"/>
      <c r="AH271" s="16"/>
      <c r="AI271" s="4"/>
      <c r="AL271" s="7"/>
    </row>
    <row r="272" spans="1:38">
      <c r="A272" s="4"/>
      <c r="F272" s="4"/>
      <c r="G272" s="5"/>
      <c r="H272" s="6"/>
      <c r="AG272" s="4"/>
      <c r="AH272" s="16"/>
      <c r="AI272" s="4"/>
      <c r="AL272" s="7"/>
    </row>
    <row r="273" spans="1:38">
      <c r="A273" s="4"/>
      <c r="F273" s="4"/>
      <c r="G273" s="5"/>
      <c r="H273" s="6"/>
      <c r="AG273" s="4"/>
      <c r="AH273" s="16"/>
      <c r="AI273" s="4"/>
      <c r="AL273" s="7"/>
    </row>
    <row r="274" spans="1:38">
      <c r="A274" s="4"/>
      <c r="F274" s="4"/>
      <c r="G274" s="5"/>
      <c r="H274" s="6"/>
      <c r="AG274" s="4"/>
      <c r="AH274" s="16"/>
      <c r="AI274" s="4"/>
      <c r="AL274" s="7"/>
    </row>
    <row r="275" spans="1:38">
      <c r="A275" s="4"/>
      <c r="F275" s="4"/>
      <c r="G275" s="5"/>
      <c r="H275" s="6"/>
      <c r="AG275" s="4"/>
      <c r="AH275" s="16"/>
      <c r="AI275" s="4"/>
      <c r="AL275" s="7"/>
    </row>
    <row r="276" spans="1:38">
      <c r="A276" s="4"/>
      <c r="F276" s="4"/>
      <c r="G276" s="5"/>
      <c r="H276" s="6"/>
      <c r="AG276" s="4"/>
      <c r="AH276" s="16"/>
      <c r="AI276" s="4"/>
      <c r="AL276" s="7"/>
    </row>
    <row r="277" spans="1:38">
      <c r="A277" s="4"/>
      <c r="F277" s="4"/>
      <c r="G277" s="5"/>
      <c r="H277" s="6"/>
      <c r="AG277" s="4"/>
      <c r="AH277" s="16"/>
      <c r="AI277" s="4"/>
      <c r="AL277" s="7"/>
    </row>
    <row r="278" spans="1:38">
      <c r="A278" s="4"/>
      <c r="F278" s="4"/>
      <c r="G278" s="5"/>
      <c r="H278" s="6"/>
      <c r="AG278" s="4"/>
      <c r="AH278" s="16"/>
      <c r="AI278" s="4"/>
      <c r="AL278" s="7"/>
    </row>
    <row r="279" spans="1:38">
      <c r="A279" s="4"/>
      <c r="F279" s="4"/>
      <c r="G279" s="5"/>
      <c r="H279" s="6"/>
      <c r="AG279" s="4"/>
      <c r="AH279" s="16"/>
      <c r="AI279" s="4"/>
      <c r="AL279" s="7"/>
    </row>
    <row r="280" spans="1:38">
      <c r="A280" s="4"/>
      <c r="F280" s="4"/>
      <c r="G280" s="5"/>
      <c r="H280" s="6"/>
      <c r="AG280" s="4"/>
      <c r="AH280" s="16"/>
      <c r="AI280" s="4"/>
      <c r="AL280" s="7"/>
    </row>
    <row r="281" spans="1:38">
      <c r="A281" s="4"/>
      <c r="F281" s="4"/>
      <c r="G281" s="5"/>
      <c r="H281" s="6"/>
      <c r="AG281" s="4"/>
      <c r="AH281" s="16"/>
      <c r="AI281" s="4"/>
      <c r="AL281" s="7"/>
    </row>
    <row r="282" spans="1:38">
      <c r="A282" s="4"/>
      <c r="F282" s="4"/>
      <c r="G282" s="5"/>
      <c r="H282" s="6"/>
      <c r="AG282" s="4"/>
      <c r="AH282" s="16"/>
      <c r="AI282" s="4"/>
      <c r="AL282" s="7"/>
    </row>
    <row r="283" spans="1:38">
      <c r="A283" s="4"/>
      <c r="F283" s="4"/>
      <c r="G283" s="5"/>
      <c r="H283" s="6"/>
      <c r="AG283" s="4"/>
      <c r="AH283" s="16"/>
      <c r="AI283" s="4"/>
      <c r="AL283" s="7"/>
    </row>
    <row r="284" spans="1:38">
      <c r="A284" s="4"/>
      <c r="F284" s="4"/>
      <c r="G284" s="5"/>
      <c r="H284" s="6"/>
      <c r="AG284" s="4"/>
      <c r="AH284" s="16"/>
      <c r="AI284" s="4"/>
      <c r="AL284" s="7"/>
    </row>
    <row r="285" spans="1:38">
      <c r="A285" s="4"/>
      <c r="F285" s="4"/>
      <c r="G285" s="5"/>
      <c r="H285" s="6"/>
      <c r="AG285" s="4"/>
      <c r="AH285" s="16"/>
      <c r="AI285" s="4"/>
      <c r="AL285" s="7"/>
    </row>
    <row r="286" spans="1:38">
      <c r="A286" s="4"/>
      <c r="F286" s="4"/>
      <c r="G286" s="5"/>
      <c r="H286" s="6"/>
      <c r="AG286" s="4"/>
      <c r="AH286" s="16"/>
      <c r="AI286" s="4"/>
      <c r="AL286" s="7"/>
    </row>
    <row r="287" spans="1:38">
      <c r="A287" s="4"/>
      <c r="F287" s="4"/>
      <c r="G287" s="5"/>
      <c r="H287" s="6"/>
      <c r="AG287" s="4"/>
      <c r="AH287" s="16"/>
      <c r="AI287" s="4"/>
      <c r="AL287" s="7"/>
    </row>
    <row r="288" spans="1:38">
      <c r="A288" s="4"/>
      <c r="F288" s="4"/>
      <c r="G288" s="5"/>
      <c r="H288" s="6"/>
      <c r="AG288" s="4"/>
      <c r="AH288" s="16"/>
      <c r="AI288" s="4"/>
      <c r="AL288" s="7"/>
    </row>
    <row r="289" spans="1:38">
      <c r="A289" s="4"/>
      <c r="F289" s="4"/>
      <c r="G289" s="5"/>
      <c r="H289" s="6"/>
      <c r="AG289" s="4"/>
      <c r="AH289" s="16"/>
      <c r="AI289" s="4"/>
      <c r="AL289" s="7"/>
    </row>
    <row r="290" spans="1:38">
      <c r="A290" s="4"/>
      <c r="F290" s="4"/>
      <c r="G290" s="5"/>
      <c r="H290" s="6"/>
      <c r="AG290" s="4"/>
      <c r="AH290" s="16"/>
      <c r="AI290" s="4"/>
      <c r="AL290" s="7"/>
    </row>
    <row r="291" spans="1:38">
      <c r="A291" s="4"/>
      <c r="F291" s="4"/>
      <c r="G291" s="5"/>
      <c r="H291" s="6"/>
      <c r="AG291" s="4"/>
      <c r="AH291" s="16"/>
      <c r="AI291" s="4"/>
      <c r="AL291" s="7"/>
    </row>
    <row r="292" spans="1:38">
      <c r="A292" s="4"/>
      <c r="F292" s="4"/>
      <c r="G292" s="5"/>
      <c r="H292" s="6"/>
      <c r="AG292" s="4"/>
      <c r="AH292" s="16"/>
      <c r="AI292" s="4"/>
      <c r="AL292" s="7"/>
    </row>
    <row r="293" spans="1:38">
      <c r="A293" s="4"/>
      <c r="F293" s="4"/>
      <c r="G293" s="5"/>
      <c r="H293" s="6"/>
      <c r="AG293" s="4"/>
      <c r="AH293" s="16"/>
      <c r="AI293" s="4"/>
      <c r="AL293" s="7"/>
    </row>
    <row r="294" spans="1:38">
      <c r="A294" s="4"/>
      <c r="F294" s="4"/>
      <c r="G294" s="5"/>
      <c r="H294" s="6"/>
      <c r="AG294" s="4"/>
      <c r="AH294" s="16"/>
      <c r="AI294" s="4"/>
      <c r="AL294" s="7"/>
    </row>
    <row r="295" spans="1:38">
      <c r="A295" s="4"/>
      <c r="F295" s="4"/>
      <c r="G295" s="5"/>
      <c r="H295" s="6"/>
      <c r="AG295" s="4"/>
      <c r="AH295" s="16"/>
      <c r="AI295" s="4"/>
      <c r="AL295" s="7"/>
    </row>
    <row r="296" spans="1:38">
      <c r="A296" s="4"/>
      <c r="F296" s="4"/>
      <c r="G296" s="5"/>
      <c r="H296" s="6"/>
      <c r="AG296" s="4"/>
      <c r="AH296" s="16"/>
      <c r="AI296" s="4"/>
      <c r="AL296" s="7"/>
    </row>
    <row r="297" spans="1:38">
      <c r="A297" s="4"/>
      <c r="F297" s="4"/>
      <c r="G297" s="5"/>
      <c r="H297" s="6"/>
      <c r="AG297" s="4"/>
      <c r="AH297" s="16"/>
      <c r="AI297" s="4"/>
      <c r="AL297" s="7"/>
    </row>
    <row r="298" spans="1:38">
      <c r="A298" s="4"/>
      <c r="F298" s="4"/>
      <c r="G298" s="5"/>
      <c r="H298" s="6"/>
      <c r="AG298" s="4"/>
      <c r="AH298" s="16"/>
      <c r="AI298" s="4"/>
      <c r="AL298" s="7"/>
    </row>
    <row r="299" spans="1:38">
      <c r="A299" s="4"/>
      <c r="F299" s="4"/>
      <c r="G299" s="5"/>
      <c r="H299" s="6"/>
      <c r="AG299" s="4"/>
      <c r="AH299" s="16"/>
      <c r="AI299" s="4"/>
      <c r="AL299" s="7"/>
    </row>
    <row r="300" spans="1:38">
      <c r="A300" s="4"/>
      <c r="F300" s="4"/>
      <c r="G300" s="5"/>
      <c r="H300" s="6"/>
      <c r="AG300" s="4"/>
      <c r="AH300" s="16"/>
      <c r="AI300" s="4"/>
      <c r="AL300" s="7"/>
    </row>
    <row r="301" spans="1:38">
      <c r="A301" s="4"/>
      <c r="F301" s="4"/>
      <c r="G301" s="5"/>
      <c r="H301" s="6"/>
      <c r="AG301" s="4"/>
      <c r="AH301" s="16"/>
      <c r="AI301" s="4"/>
      <c r="AL301" s="7"/>
    </row>
    <row r="302" spans="1:38">
      <c r="A302" s="4"/>
      <c r="F302" s="4"/>
      <c r="G302" s="5"/>
      <c r="H302" s="6"/>
      <c r="AG302" s="4"/>
      <c r="AH302" s="16"/>
      <c r="AI302" s="4"/>
      <c r="AL302" s="7"/>
    </row>
    <row r="303" spans="1:38">
      <c r="A303" s="4"/>
      <c r="F303" s="4"/>
      <c r="G303" s="5"/>
      <c r="H303" s="6"/>
      <c r="AG303" s="4"/>
      <c r="AH303" s="16"/>
      <c r="AI303" s="4"/>
      <c r="AL303" s="7"/>
    </row>
    <row r="304" spans="1:38">
      <c r="A304" s="4"/>
      <c r="F304" s="4"/>
      <c r="G304" s="5"/>
      <c r="H304" s="6"/>
      <c r="AG304" s="4"/>
      <c r="AH304" s="16"/>
      <c r="AI304" s="4"/>
      <c r="AL304" s="7"/>
    </row>
    <row r="305" spans="1:38">
      <c r="A305" s="4"/>
      <c r="F305" s="4"/>
      <c r="G305" s="5"/>
      <c r="H305" s="6"/>
      <c r="AG305" s="4"/>
      <c r="AH305" s="16"/>
      <c r="AI305" s="4"/>
      <c r="AL305" s="7"/>
    </row>
    <row r="306" spans="1:38">
      <c r="A306" s="4"/>
      <c r="F306" s="4"/>
      <c r="G306" s="5"/>
      <c r="H306" s="6"/>
      <c r="AG306" s="4"/>
      <c r="AH306" s="16"/>
      <c r="AI306" s="4"/>
      <c r="AL306" s="7"/>
    </row>
    <row r="307" spans="1:38">
      <c r="A307" s="4"/>
      <c r="F307" s="4"/>
      <c r="G307" s="5"/>
      <c r="H307" s="6"/>
      <c r="AG307" s="4"/>
      <c r="AH307" s="16"/>
      <c r="AI307" s="4"/>
      <c r="AL307" s="7"/>
    </row>
    <row r="308" spans="1:38">
      <c r="A308" s="4"/>
      <c r="F308" s="4"/>
      <c r="G308" s="5"/>
      <c r="H308" s="6"/>
      <c r="AG308" s="4"/>
      <c r="AH308" s="16"/>
      <c r="AI308" s="4"/>
      <c r="AL308" s="7"/>
    </row>
    <row r="309" spans="1:38">
      <c r="A309" s="4"/>
      <c r="F309" s="4"/>
      <c r="G309" s="5"/>
      <c r="H309" s="6"/>
      <c r="AG309" s="4"/>
      <c r="AH309" s="16"/>
      <c r="AI309" s="4"/>
      <c r="AL309" s="7"/>
    </row>
    <row r="310" spans="1:38">
      <c r="A310" s="4"/>
      <c r="F310" s="4"/>
      <c r="G310" s="5"/>
      <c r="H310" s="6"/>
      <c r="AG310" s="4"/>
      <c r="AH310" s="16"/>
      <c r="AI310" s="4"/>
      <c r="AL310" s="7"/>
    </row>
    <row r="311" spans="1:38">
      <c r="A311" s="4"/>
      <c r="F311" s="4"/>
      <c r="G311" s="5"/>
      <c r="H311" s="6"/>
      <c r="AG311" s="4"/>
      <c r="AH311" s="16"/>
      <c r="AI311" s="4"/>
      <c r="AL311" s="7"/>
    </row>
    <row r="312" spans="1:38">
      <c r="A312" s="4"/>
      <c r="F312" s="4"/>
      <c r="G312" s="5"/>
      <c r="H312" s="6"/>
      <c r="AG312" s="4"/>
      <c r="AH312" s="16"/>
      <c r="AI312" s="4"/>
      <c r="AL312" s="7"/>
    </row>
    <row r="313" spans="1:38">
      <c r="A313" s="4"/>
      <c r="F313" s="4"/>
      <c r="G313" s="5"/>
      <c r="H313" s="6"/>
      <c r="AG313" s="4"/>
      <c r="AH313" s="16"/>
      <c r="AI313" s="4"/>
      <c r="AL313" s="7"/>
    </row>
    <row r="314" spans="1:38">
      <c r="A314" s="4"/>
      <c r="F314" s="4"/>
      <c r="G314" s="5"/>
      <c r="H314" s="6"/>
      <c r="AG314" s="4"/>
      <c r="AH314" s="16"/>
      <c r="AI314" s="4"/>
      <c r="AL314" s="7"/>
    </row>
    <row r="315" spans="1:38">
      <c r="A315" s="4"/>
      <c r="F315" s="4"/>
      <c r="G315" s="5"/>
      <c r="H315" s="6"/>
      <c r="AG315" s="4"/>
      <c r="AH315" s="16"/>
      <c r="AI315" s="4"/>
      <c r="AL315" s="7"/>
    </row>
    <row r="316" spans="1:38">
      <c r="A316" s="4"/>
      <c r="F316" s="4"/>
      <c r="G316" s="5"/>
      <c r="H316" s="6"/>
      <c r="AG316" s="4"/>
      <c r="AH316" s="16"/>
      <c r="AI316" s="4"/>
      <c r="AL316" s="7"/>
    </row>
    <row r="317" spans="1:38">
      <c r="A317" s="4"/>
      <c r="F317" s="4"/>
      <c r="G317" s="5"/>
      <c r="H317" s="6"/>
      <c r="AG317" s="4"/>
      <c r="AH317" s="16"/>
      <c r="AI317" s="4"/>
      <c r="AL317" s="7"/>
    </row>
    <row r="318" spans="1:38">
      <c r="A318" s="4"/>
      <c r="F318" s="4"/>
      <c r="G318" s="5"/>
      <c r="H318" s="6"/>
      <c r="AG318" s="4"/>
      <c r="AH318" s="16"/>
      <c r="AI318" s="4"/>
      <c r="AL318" s="7"/>
    </row>
    <row r="319" spans="1:38">
      <c r="A319" s="4"/>
      <c r="F319" s="4"/>
      <c r="G319" s="5"/>
      <c r="H319" s="6"/>
      <c r="AG319" s="4"/>
      <c r="AH319" s="16"/>
      <c r="AI319" s="4"/>
      <c r="AL319" s="7"/>
    </row>
    <row r="320" spans="1:38">
      <c r="A320" s="4"/>
      <c r="F320" s="4"/>
      <c r="G320" s="5"/>
      <c r="H320" s="6"/>
      <c r="AG320" s="4"/>
      <c r="AH320" s="16"/>
      <c r="AI320" s="4"/>
      <c r="AL320" s="7"/>
    </row>
    <row r="321" spans="1:38">
      <c r="A321" s="4"/>
      <c r="F321" s="4"/>
      <c r="G321" s="5"/>
      <c r="H321" s="6"/>
      <c r="AG321" s="4"/>
      <c r="AH321" s="16"/>
      <c r="AI321" s="4"/>
      <c r="AL321" s="7"/>
    </row>
    <row r="322" spans="1:38">
      <c r="A322" s="4"/>
      <c r="F322" s="4"/>
      <c r="G322" s="5"/>
      <c r="H322" s="6"/>
      <c r="AG322" s="4"/>
      <c r="AH322" s="16"/>
      <c r="AI322" s="4"/>
      <c r="AL322" s="7"/>
    </row>
    <row r="323" spans="1:38">
      <c r="A323" s="4"/>
      <c r="F323" s="4"/>
      <c r="G323" s="5"/>
      <c r="H323" s="6"/>
      <c r="AG323" s="4"/>
      <c r="AH323" s="16"/>
      <c r="AI323" s="4"/>
      <c r="AL323" s="7"/>
    </row>
    <row r="324" spans="1:38">
      <c r="A324" s="4"/>
      <c r="F324" s="4"/>
      <c r="G324" s="5"/>
      <c r="H324" s="6"/>
      <c r="AG324" s="4"/>
      <c r="AH324" s="16"/>
      <c r="AI324" s="4"/>
      <c r="AL324" s="7"/>
    </row>
    <row r="325" spans="1:38">
      <c r="A325" s="4"/>
      <c r="F325" s="4"/>
      <c r="G325" s="5"/>
      <c r="H325" s="6"/>
      <c r="AG325" s="4"/>
      <c r="AH325" s="16"/>
      <c r="AI325" s="4"/>
      <c r="AL325" s="7"/>
    </row>
    <row r="326" spans="1:38">
      <c r="A326" s="4"/>
      <c r="F326" s="4"/>
      <c r="G326" s="5"/>
      <c r="H326" s="6"/>
      <c r="AG326" s="4"/>
      <c r="AH326" s="16"/>
      <c r="AI326" s="4"/>
      <c r="AL326" s="7"/>
    </row>
    <row r="327" spans="1:38">
      <c r="A327" s="4"/>
      <c r="F327" s="4"/>
      <c r="G327" s="5"/>
      <c r="H327" s="6"/>
      <c r="AG327" s="4"/>
      <c r="AH327" s="16"/>
      <c r="AI327" s="4"/>
      <c r="AL327" s="7"/>
    </row>
    <row r="328" spans="1:38">
      <c r="A328" s="4"/>
      <c r="F328" s="4"/>
      <c r="G328" s="5"/>
      <c r="H328" s="6"/>
      <c r="AG328" s="4"/>
      <c r="AH328" s="16"/>
      <c r="AI328" s="4"/>
      <c r="AL328" s="7"/>
    </row>
    <row r="329" spans="1:38">
      <c r="A329" s="4"/>
      <c r="F329" s="4"/>
      <c r="G329" s="5"/>
      <c r="H329" s="6"/>
      <c r="AG329" s="4"/>
      <c r="AH329" s="16"/>
      <c r="AI329" s="4"/>
      <c r="AL329" s="7"/>
    </row>
    <row r="330" spans="1:38">
      <c r="A330" s="4"/>
      <c r="F330" s="4"/>
      <c r="G330" s="5"/>
      <c r="H330" s="6"/>
      <c r="AG330" s="4"/>
      <c r="AH330" s="16"/>
      <c r="AI330" s="4"/>
      <c r="AL330" s="7"/>
    </row>
    <row r="331" spans="1:38">
      <c r="A331" s="4"/>
      <c r="F331" s="4"/>
      <c r="G331" s="5"/>
      <c r="H331" s="6"/>
      <c r="AG331" s="4"/>
      <c r="AH331" s="16"/>
      <c r="AI331" s="4"/>
      <c r="AL331" s="7"/>
    </row>
    <row r="332" spans="1:38">
      <c r="A332" s="4"/>
      <c r="F332" s="4"/>
      <c r="G332" s="5"/>
      <c r="H332" s="6"/>
      <c r="AG332" s="4"/>
      <c r="AH332" s="16"/>
      <c r="AI332" s="4"/>
      <c r="AL332" s="7"/>
    </row>
    <row r="333" spans="1:38">
      <c r="A333" s="4"/>
      <c r="F333" s="4"/>
      <c r="G333" s="5"/>
      <c r="H333" s="6"/>
      <c r="AG333" s="4"/>
      <c r="AH333" s="16"/>
      <c r="AI333" s="4"/>
      <c r="AL333" s="7"/>
    </row>
    <row r="334" spans="1:38">
      <c r="A334" s="4"/>
      <c r="F334" s="4"/>
      <c r="G334" s="5"/>
      <c r="H334" s="6"/>
      <c r="AG334" s="4"/>
      <c r="AH334" s="16"/>
      <c r="AI334" s="4"/>
      <c r="AL334" s="7"/>
    </row>
    <row r="335" spans="1:38">
      <c r="A335" s="4"/>
      <c r="F335" s="4"/>
      <c r="G335" s="5"/>
      <c r="H335" s="6"/>
      <c r="AG335" s="4"/>
      <c r="AH335" s="16"/>
      <c r="AI335" s="4"/>
      <c r="AL335" s="7"/>
    </row>
    <row r="336" spans="1:38">
      <c r="A336" s="4"/>
      <c r="F336" s="4"/>
      <c r="G336" s="5"/>
      <c r="H336" s="6"/>
      <c r="AG336" s="4"/>
      <c r="AH336" s="16"/>
      <c r="AI336" s="4"/>
      <c r="AL336" s="7"/>
    </row>
    <row r="337" spans="1:38">
      <c r="A337" s="4"/>
      <c r="F337" s="4"/>
      <c r="G337" s="5"/>
      <c r="H337" s="6"/>
      <c r="AG337" s="4"/>
      <c r="AH337" s="16"/>
      <c r="AI337" s="4"/>
      <c r="AL337" s="7"/>
    </row>
    <row r="338" spans="1:38">
      <c r="A338" s="4"/>
      <c r="F338" s="4"/>
      <c r="G338" s="5"/>
      <c r="H338" s="6"/>
      <c r="AG338" s="4"/>
      <c r="AH338" s="16"/>
      <c r="AI338" s="4"/>
      <c r="AL338" s="7"/>
    </row>
    <row r="339" spans="1:38">
      <c r="A339" s="4"/>
      <c r="F339" s="4"/>
      <c r="G339" s="5"/>
      <c r="H339" s="6"/>
      <c r="AG339" s="4"/>
      <c r="AH339" s="16"/>
      <c r="AI339" s="4"/>
      <c r="AL339" s="7"/>
    </row>
    <row r="340" spans="1:38">
      <c r="A340" s="4"/>
      <c r="F340" s="4"/>
      <c r="G340" s="5"/>
      <c r="H340" s="6"/>
      <c r="AG340" s="4"/>
      <c r="AH340" s="16"/>
      <c r="AI340" s="4"/>
      <c r="AL340" s="7"/>
    </row>
    <row r="341" spans="1:38">
      <c r="A341" s="4"/>
      <c r="F341" s="4"/>
      <c r="G341" s="5"/>
      <c r="H341" s="6"/>
      <c r="AG341" s="4"/>
      <c r="AH341" s="16"/>
      <c r="AI341" s="4"/>
      <c r="AL341" s="7"/>
    </row>
    <row r="342" spans="1:38">
      <c r="A342" s="4"/>
      <c r="F342" s="4"/>
      <c r="G342" s="5"/>
      <c r="H342" s="6"/>
      <c r="AG342" s="4"/>
      <c r="AH342" s="16"/>
      <c r="AI342" s="4"/>
      <c r="AL342" s="7"/>
    </row>
    <row r="343" spans="1:38">
      <c r="A343" s="4"/>
      <c r="F343" s="4"/>
      <c r="G343" s="5"/>
      <c r="H343" s="6"/>
      <c r="AG343" s="4"/>
      <c r="AH343" s="16"/>
      <c r="AI343" s="4"/>
      <c r="AL343" s="7"/>
    </row>
    <row r="344" spans="1:38">
      <c r="A344" s="4"/>
      <c r="F344" s="4"/>
      <c r="G344" s="5"/>
      <c r="H344" s="6"/>
      <c r="AG344" s="4"/>
      <c r="AH344" s="16"/>
      <c r="AI344" s="4"/>
      <c r="AL344" s="7"/>
    </row>
    <row r="345" spans="1:38">
      <c r="A345" s="4"/>
      <c r="F345" s="4"/>
      <c r="G345" s="5"/>
      <c r="H345" s="6"/>
      <c r="AG345" s="4"/>
      <c r="AH345" s="16"/>
      <c r="AI345" s="4"/>
      <c r="AL345" s="7"/>
    </row>
    <row r="346" spans="1:38">
      <c r="A346" s="4"/>
      <c r="F346" s="4"/>
      <c r="G346" s="5"/>
      <c r="H346" s="6"/>
      <c r="AG346" s="4"/>
      <c r="AH346" s="16"/>
      <c r="AI346" s="4"/>
      <c r="AL346" s="7"/>
    </row>
    <row r="347" spans="1:38">
      <c r="A347" s="4"/>
      <c r="F347" s="4"/>
      <c r="G347" s="5"/>
      <c r="H347" s="6"/>
      <c r="AG347" s="4"/>
      <c r="AH347" s="16"/>
      <c r="AI347" s="4"/>
      <c r="AL347" s="7"/>
    </row>
    <row r="348" spans="1:38">
      <c r="A348" s="4"/>
      <c r="F348" s="4"/>
      <c r="G348" s="5"/>
      <c r="H348" s="6"/>
      <c r="AG348" s="4"/>
      <c r="AH348" s="16"/>
      <c r="AI348" s="4"/>
      <c r="AL348" s="7"/>
    </row>
    <row r="349" spans="1:38">
      <c r="A349" s="4"/>
      <c r="F349" s="4"/>
      <c r="G349" s="5"/>
      <c r="H349" s="6"/>
      <c r="AG349" s="4"/>
      <c r="AH349" s="16"/>
      <c r="AI349" s="4"/>
      <c r="AL349" s="7"/>
    </row>
    <row r="350" spans="1:38">
      <c r="A350" s="4"/>
      <c r="F350" s="4"/>
      <c r="G350" s="5"/>
      <c r="H350" s="6"/>
      <c r="AG350" s="4"/>
      <c r="AH350" s="16"/>
      <c r="AI350" s="4"/>
      <c r="AL350" s="7"/>
    </row>
    <row r="351" spans="1:38">
      <c r="A351" s="4"/>
      <c r="F351" s="4"/>
      <c r="G351" s="5"/>
      <c r="H351" s="6"/>
      <c r="AG351" s="4"/>
      <c r="AH351" s="16"/>
      <c r="AI351" s="4"/>
      <c r="AL351" s="7"/>
    </row>
    <row r="352" spans="1:38">
      <c r="A352" s="4"/>
      <c r="F352" s="4"/>
      <c r="G352" s="5"/>
      <c r="H352" s="6"/>
      <c r="AG352" s="4"/>
      <c r="AH352" s="16"/>
      <c r="AI352" s="4"/>
      <c r="AL352" s="7"/>
    </row>
    <row r="353" spans="1:38">
      <c r="A353" s="4"/>
      <c r="F353" s="4"/>
      <c r="G353" s="5"/>
      <c r="H353" s="6"/>
      <c r="AG353" s="4"/>
      <c r="AH353" s="16"/>
      <c r="AI353" s="4"/>
      <c r="AL353" s="7"/>
    </row>
    <row r="354" spans="1:38">
      <c r="A354" s="4"/>
      <c r="F354" s="4"/>
      <c r="G354" s="5"/>
      <c r="H354" s="6"/>
      <c r="AG354" s="4"/>
      <c r="AH354" s="16"/>
      <c r="AI354" s="4"/>
      <c r="AL354" s="7"/>
    </row>
    <row r="355" spans="1:38">
      <c r="A355" s="4"/>
      <c r="F355" s="4"/>
      <c r="G355" s="5"/>
      <c r="H355" s="6"/>
      <c r="AG355" s="4"/>
      <c r="AH355" s="16"/>
      <c r="AI355" s="4"/>
      <c r="AL355" s="7"/>
    </row>
    <row r="356" spans="1:38">
      <c r="A356" s="4"/>
      <c r="F356" s="4"/>
      <c r="G356" s="5"/>
      <c r="H356" s="6"/>
      <c r="AG356" s="4"/>
      <c r="AH356" s="16"/>
      <c r="AI356" s="4"/>
      <c r="AL356" s="7"/>
    </row>
    <row r="357" spans="1:38">
      <c r="A357" s="4"/>
      <c r="F357" s="4"/>
      <c r="G357" s="5"/>
      <c r="H357" s="6"/>
      <c r="AG357" s="4"/>
      <c r="AH357" s="16"/>
      <c r="AI357" s="4"/>
      <c r="AL357" s="7"/>
    </row>
    <row r="358" spans="1:38">
      <c r="A358" s="4"/>
      <c r="F358" s="4"/>
      <c r="G358" s="5"/>
      <c r="H358" s="6"/>
      <c r="AG358" s="4"/>
      <c r="AH358" s="16"/>
      <c r="AI358" s="4"/>
      <c r="AL358" s="7"/>
    </row>
    <row r="359" spans="1:38">
      <c r="A359" s="4"/>
      <c r="F359" s="4"/>
      <c r="G359" s="5"/>
      <c r="H359" s="6"/>
      <c r="AG359" s="4"/>
      <c r="AH359" s="16"/>
      <c r="AI359" s="4"/>
      <c r="AL359" s="7"/>
    </row>
    <row r="360" spans="1:38">
      <c r="A360" s="4"/>
      <c r="F360" s="4"/>
      <c r="G360" s="5"/>
      <c r="H360" s="6"/>
      <c r="AG360" s="4"/>
      <c r="AH360" s="16"/>
      <c r="AI360" s="4"/>
      <c r="AL360" s="7"/>
    </row>
    <row r="361" spans="1:38">
      <c r="A361" s="4"/>
      <c r="F361" s="4"/>
      <c r="G361" s="5"/>
      <c r="H361" s="6"/>
      <c r="AG361" s="4"/>
      <c r="AH361" s="16"/>
      <c r="AI361" s="4"/>
      <c r="AL361" s="7"/>
    </row>
    <row r="362" spans="1:38">
      <c r="A362" s="4"/>
      <c r="F362" s="4"/>
      <c r="G362" s="5"/>
      <c r="H362" s="6"/>
      <c r="AG362" s="4"/>
      <c r="AH362" s="16"/>
      <c r="AI362" s="4"/>
      <c r="AL362" s="7"/>
    </row>
    <row r="363" spans="1:38">
      <c r="A363" s="4"/>
      <c r="F363" s="4"/>
      <c r="G363" s="5"/>
      <c r="H363" s="6"/>
      <c r="AG363" s="4"/>
      <c r="AH363" s="16"/>
      <c r="AI363" s="4"/>
      <c r="AL363" s="7"/>
    </row>
    <row r="364" spans="1:38">
      <c r="A364" s="4"/>
      <c r="F364" s="4"/>
      <c r="G364" s="5"/>
      <c r="H364" s="6"/>
      <c r="AG364" s="4"/>
      <c r="AH364" s="16"/>
      <c r="AI364" s="4"/>
      <c r="AL364" s="7"/>
    </row>
    <row r="365" spans="1:38">
      <c r="A365" s="4"/>
      <c r="F365" s="4"/>
      <c r="G365" s="5"/>
      <c r="H365" s="6"/>
      <c r="AG365" s="4"/>
      <c r="AH365" s="16"/>
      <c r="AI365" s="4"/>
      <c r="AL365" s="7"/>
    </row>
    <row r="366" spans="1:38">
      <c r="A366" s="4"/>
      <c r="F366" s="4"/>
      <c r="G366" s="5"/>
      <c r="H366" s="6"/>
      <c r="AG366" s="4"/>
      <c r="AH366" s="16"/>
      <c r="AI366" s="4"/>
      <c r="AL366" s="7"/>
    </row>
    <row r="367" spans="1:38">
      <c r="A367" s="4"/>
      <c r="F367" s="4"/>
      <c r="G367" s="5"/>
      <c r="H367" s="6"/>
      <c r="AG367" s="4"/>
      <c r="AH367" s="16"/>
      <c r="AI367" s="4"/>
      <c r="AL367" s="7"/>
    </row>
    <row r="368" spans="1:38">
      <c r="A368" s="4"/>
      <c r="F368" s="4"/>
      <c r="G368" s="5"/>
      <c r="H368" s="6"/>
      <c r="AG368" s="4"/>
      <c r="AH368" s="16"/>
      <c r="AI368" s="4"/>
      <c r="AL368" s="7"/>
    </row>
    <row r="369" spans="1:38">
      <c r="A369" s="4"/>
      <c r="F369" s="4"/>
      <c r="G369" s="5"/>
      <c r="H369" s="6"/>
      <c r="AG369" s="4"/>
      <c r="AH369" s="16"/>
      <c r="AI369" s="4"/>
      <c r="AL369" s="7"/>
    </row>
    <row r="370" spans="1:38">
      <c r="A370" s="4"/>
      <c r="F370" s="4"/>
      <c r="G370" s="5"/>
      <c r="H370" s="6"/>
      <c r="AG370" s="4"/>
      <c r="AH370" s="16"/>
      <c r="AI370" s="4"/>
      <c r="AL370" s="7"/>
    </row>
    <row r="371" spans="1:38">
      <c r="A371" s="4"/>
      <c r="F371" s="4"/>
      <c r="G371" s="5"/>
      <c r="H371" s="6"/>
      <c r="AG371" s="4"/>
      <c r="AH371" s="16"/>
      <c r="AI371" s="4"/>
      <c r="AL371" s="7"/>
    </row>
    <row r="372" spans="1:38">
      <c r="A372" s="4"/>
      <c r="F372" s="4"/>
      <c r="G372" s="5"/>
      <c r="H372" s="6"/>
      <c r="AG372" s="4"/>
      <c r="AH372" s="16"/>
      <c r="AI372" s="4"/>
      <c r="AL372" s="7"/>
    </row>
    <row r="373" spans="1:38">
      <c r="A373" s="4"/>
      <c r="F373" s="4"/>
      <c r="G373" s="5"/>
      <c r="H373" s="6"/>
      <c r="AG373" s="4"/>
      <c r="AH373" s="16"/>
      <c r="AI373" s="4"/>
      <c r="AL373" s="7"/>
    </row>
    <row r="374" spans="1:38">
      <c r="A374" s="4"/>
      <c r="F374" s="4"/>
      <c r="G374" s="5"/>
      <c r="H374" s="6"/>
      <c r="AG374" s="4"/>
      <c r="AH374" s="16"/>
      <c r="AI374" s="4"/>
      <c r="AL374" s="7"/>
    </row>
    <row r="375" spans="1:38">
      <c r="A375" s="4"/>
      <c r="F375" s="4"/>
      <c r="G375" s="5"/>
      <c r="H375" s="6"/>
      <c r="AG375" s="4"/>
      <c r="AH375" s="16"/>
      <c r="AI375" s="4"/>
      <c r="AL375" s="7"/>
    </row>
    <row r="376" spans="1:38">
      <c r="A376" s="4"/>
      <c r="F376" s="4"/>
      <c r="G376" s="5"/>
      <c r="H376" s="6"/>
      <c r="AG376" s="4"/>
      <c r="AH376" s="16"/>
      <c r="AI376" s="4"/>
      <c r="AL376" s="7"/>
    </row>
    <row r="377" spans="1:38">
      <c r="A377" s="4"/>
      <c r="F377" s="4"/>
      <c r="G377" s="5"/>
      <c r="H377" s="6"/>
      <c r="AG377" s="4"/>
      <c r="AH377" s="16"/>
      <c r="AI377" s="4"/>
      <c r="AL377" s="7"/>
    </row>
    <row r="378" spans="1:38">
      <c r="A378" s="4"/>
      <c r="F378" s="4"/>
      <c r="G378" s="5"/>
      <c r="H378" s="6"/>
      <c r="AG378" s="4"/>
      <c r="AH378" s="16"/>
      <c r="AI378" s="4"/>
      <c r="AL378" s="7"/>
    </row>
    <row r="379" spans="1:38">
      <c r="A379" s="4"/>
      <c r="F379" s="4"/>
      <c r="G379" s="5"/>
      <c r="H379" s="6"/>
      <c r="AG379" s="4"/>
      <c r="AH379" s="16"/>
      <c r="AI379" s="4"/>
      <c r="AL379" s="7"/>
    </row>
    <row r="380" spans="1:38">
      <c r="A380" s="4"/>
      <c r="F380" s="4"/>
      <c r="G380" s="5"/>
      <c r="H380" s="6"/>
      <c r="AG380" s="4"/>
      <c r="AH380" s="16"/>
      <c r="AI380" s="4"/>
      <c r="AL380" s="7"/>
    </row>
    <row r="381" spans="1:38">
      <c r="A381" s="4"/>
      <c r="F381" s="4"/>
      <c r="G381" s="5"/>
      <c r="H381" s="6"/>
      <c r="AG381" s="4"/>
      <c r="AH381" s="16"/>
      <c r="AI381" s="4"/>
      <c r="AL381" s="7"/>
    </row>
    <row r="382" spans="1:38">
      <c r="A382" s="4"/>
      <c r="F382" s="4"/>
      <c r="G382" s="5"/>
      <c r="H382" s="6"/>
      <c r="AG382" s="4"/>
      <c r="AH382" s="16"/>
      <c r="AI382" s="4"/>
      <c r="AL382" s="7"/>
    </row>
    <row r="383" spans="1:38">
      <c r="A383" s="4"/>
      <c r="F383" s="4"/>
      <c r="G383" s="5"/>
      <c r="H383" s="6"/>
      <c r="AG383" s="4"/>
      <c r="AH383" s="16"/>
      <c r="AI383" s="4"/>
      <c r="AL383" s="7"/>
    </row>
    <row r="384" spans="1:38">
      <c r="A384" s="4"/>
      <c r="F384" s="4"/>
      <c r="G384" s="5"/>
      <c r="H384" s="6"/>
      <c r="AG384" s="4"/>
      <c r="AH384" s="16"/>
      <c r="AI384" s="4"/>
      <c r="AL384" s="7"/>
    </row>
  </sheetData>
  <autoFilter ref="A1:AU78"/>
  <pageMargins left="0.23" right="0.1" top="0.15" bottom="0.25" header="0.3" footer="0.3"/>
  <pageSetup paperSize="3"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9"/>
  <sheetViews>
    <sheetView workbookViewId="0"/>
  </sheetViews>
  <sheetFormatPr defaultRowHeight="12.75"/>
  <cols>
    <col min="4" max="4" width="10.7109375" customWidth="1"/>
  </cols>
  <sheetData>
    <row r="1" spans="1:5">
      <c r="A1" t="s">
        <v>357</v>
      </c>
      <c r="B1" t="s">
        <v>358</v>
      </c>
      <c r="C1" t="s">
        <v>359</v>
      </c>
      <c r="D1" t="s">
        <v>360</v>
      </c>
      <c r="E1" t="s">
        <v>4</v>
      </c>
    </row>
    <row r="2" spans="1:5">
      <c r="A2" t="s">
        <v>206</v>
      </c>
      <c r="B2" t="s">
        <v>38</v>
      </c>
      <c r="C2" t="s">
        <v>124</v>
      </c>
      <c r="D2" t="s">
        <v>296</v>
      </c>
      <c r="E2" t="s">
        <v>161</v>
      </c>
    </row>
    <row r="3" spans="1:5">
      <c r="A3" t="s">
        <v>207</v>
      </c>
      <c r="B3" t="s">
        <v>135</v>
      </c>
      <c r="C3" t="s">
        <v>126</v>
      </c>
      <c r="D3" t="s">
        <v>155</v>
      </c>
      <c r="E3" t="s">
        <v>161</v>
      </c>
    </row>
    <row r="4" spans="1:5">
      <c r="A4" t="s">
        <v>208</v>
      </c>
      <c r="B4" t="s">
        <v>33</v>
      </c>
      <c r="C4" t="s">
        <v>127</v>
      </c>
      <c r="D4" t="s">
        <v>296</v>
      </c>
      <c r="E4" t="s">
        <v>161</v>
      </c>
    </row>
    <row r="5" spans="1:5">
      <c r="A5" t="s">
        <v>209</v>
      </c>
      <c r="B5" t="s">
        <v>41</v>
      </c>
      <c r="C5" t="s">
        <v>286</v>
      </c>
      <c r="D5" t="s">
        <v>301</v>
      </c>
      <c r="E5" t="s">
        <v>161</v>
      </c>
    </row>
    <row r="6" spans="1:5">
      <c r="A6" t="s">
        <v>210</v>
      </c>
      <c r="B6" t="s">
        <v>136</v>
      </c>
      <c r="C6" t="s">
        <v>113</v>
      </c>
      <c r="D6" t="s">
        <v>146</v>
      </c>
      <c r="E6" t="s">
        <v>159</v>
      </c>
    </row>
    <row r="7" spans="1:5">
      <c r="A7" t="s">
        <v>211</v>
      </c>
      <c r="B7" t="s">
        <v>137</v>
      </c>
      <c r="C7" t="s">
        <v>114</v>
      </c>
      <c r="D7" t="s">
        <v>304</v>
      </c>
      <c r="E7" t="s">
        <v>159</v>
      </c>
    </row>
    <row r="8" spans="1:5">
      <c r="A8" t="s">
        <v>212</v>
      </c>
      <c r="B8" t="s">
        <v>138</v>
      </c>
      <c r="C8" t="s">
        <v>115</v>
      </c>
      <c r="D8" t="s">
        <v>147</v>
      </c>
      <c r="E8" t="s">
        <v>159</v>
      </c>
    </row>
    <row r="9" spans="1:5">
      <c r="A9" t="s">
        <v>213</v>
      </c>
      <c r="B9" t="s">
        <v>139</v>
      </c>
      <c r="C9" t="s">
        <v>116</v>
      </c>
      <c r="D9" t="s">
        <v>148</v>
      </c>
      <c r="E9" t="s">
        <v>159</v>
      </c>
    </row>
    <row r="10" spans="1:5">
      <c r="A10" t="s">
        <v>214</v>
      </c>
      <c r="B10" t="s">
        <v>138</v>
      </c>
      <c r="C10" t="s">
        <v>117</v>
      </c>
      <c r="D10" t="s">
        <v>149</v>
      </c>
      <c r="E10" t="s">
        <v>159</v>
      </c>
    </row>
    <row r="11" spans="1:5">
      <c r="A11" t="s">
        <v>215</v>
      </c>
      <c r="B11" t="s">
        <v>138</v>
      </c>
      <c r="C11" t="s">
        <v>118</v>
      </c>
      <c r="D11" t="s">
        <v>150</v>
      </c>
      <c r="E11" t="s">
        <v>159</v>
      </c>
    </row>
    <row r="12" spans="1:5">
      <c r="A12" t="s">
        <v>216</v>
      </c>
      <c r="B12" t="s">
        <v>138</v>
      </c>
      <c r="C12" t="s">
        <v>119</v>
      </c>
      <c r="D12" t="s">
        <v>151</v>
      </c>
      <c r="E12" t="s">
        <v>159</v>
      </c>
    </row>
    <row r="13" spans="1:5">
      <c r="A13" t="s">
        <v>217</v>
      </c>
      <c r="B13" t="s">
        <v>138</v>
      </c>
      <c r="C13" t="s">
        <v>120</v>
      </c>
      <c r="D13" t="s">
        <v>152</v>
      </c>
      <c r="E13" t="s">
        <v>159</v>
      </c>
    </row>
    <row r="14" spans="1:5">
      <c r="A14" t="s">
        <v>218</v>
      </c>
      <c r="B14" t="s">
        <v>137</v>
      </c>
      <c r="C14" t="s">
        <v>121</v>
      </c>
      <c r="D14" t="s">
        <v>146</v>
      </c>
      <c r="E14" t="s">
        <v>159</v>
      </c>
    </row>
    <row r="15" spans="1:5">
      <c r="A15" t="s">
        <v>219</v>
      </c>
      <c r="B15" t="s">
        <v>140</v>
      </c>
      <c r="C15" t="s">
        <v>122</v>
      </c>
      <c r="D15" t="s">
        <v>148</v>
      </c>
      <c r="E15" t="s">
        <v>159</v>
      </c>
    </row>
    <row r="16" spans="1:5">
      <c r="A16" t="s">
        <v>220</v>
      </c>
      <c r="B16" t="s">
        <v>33</v>
      </c>
      <c r="C16" t="s">
        <v>43</v>
      </c>
      <c r="D16" t="s">
        <v>310</v>
      </c>
      <c r="E16" t="s">
        <v>79</v>
      </c>
    </row>
    <row r="17" spans="1:5">
      <c r="A17" t="s">
        <v>221</v>
      </c>
      <c r="B17" t="s">
        <v>135</v>
      </c>
      <c r="C17" t="s">
        <v>44</v>
      </c>
      <c r="D17" t="s">
        <v>311</v>
      </c>
      <c r="E17" t="s">
        <v>79</v>
      </c>
    </row>
    <row r="18" spans="1:5">
      <c r="A18" t="s">
        <v>222</v>
      </c>
      <c r="B18" t="s">
        <v>41</v>
      </c>
      <c r="C18" t="s">
        <v>94</v>
      </c>
      <c r="D18" t="s">
        <v>312</v>
      </c>
      <c r="E18" t="s">
        <v>79</v>
      </c>
    </row>
    <row r="19" spans="1:5">
      <c r="A19" t="s">
        <v>223</v>
      </c>
      <c r="B19" t="s">
        <v>33</v>
      </c>
      <c r="C19" t="s">
        <v>59</v>
      </c>
      <c r="D19" t="s">
        <v>313</v>
      </c>
      <c r="E19" t="s">
        <v>84</v>
      </c>
    </row>
    <row r="20" spans="1:5">
      <c r="A20" t="s">
        <v>224</v>
      </c>
      <c r="B20" t="s">
        <v>135</v>
      </c>
      <c r="C20" t="s">
        <v>60</v>
      </c>
      <c r="D20" t="s">
        <v>314</v>
      </c>
      <c r="E20" t="s">
        <v>84</v>
      </c>
    </row>
    <row r="21" spans="1:5">
      <c r="A21" t="s">
        <v>225</v>
      </c>
      <c r="B21" t="s">
        <v>97</v>
      </c>
      <c r="C21" t="s">
        <v>287</v>
      </c>
      <c r="D21" t="s">
        <v>315</v>
      </c>
      <c r="E21" t="s">
        <v>84</v>
      </c>
    </row>
    <row r="22" spans="1:5">
      <c r="A22" t="s">
        <v>226</v>
      </c>
      <c r="B22" t="s">
        <v>283</v>
      </c>
      <c r="C22" t="s">
        <v>69</v>
      </c>
      <c r="D22" t="s">
        <v>145</v>
      </c>
      <c r="E22" t="s">
        <v>90</v>
      </c>
    </row>
    <row r="23" spans="1:5">
      <c r="A23" t="s">
        <v>227</v>
      </c>
      <c r="B23" t="s">
        <v>284</v>
      </c>
      <c r="C23" t="s">
        <v>70</v>
      </c>
      <c r="D23" t="s">
        <v>89</v>
      </c>
      <c r="E23" t="s">
        <v>90</v>
      </c>
    </row>
    <row r="24" spans="1:5">
      <c r="A24" t="s">
        <v>228</v>
      </c>
      <c r="B24" t="s">
        <v>33</v>
      </c>
      <c r="C24" t="s">
        <v>65</v>
      </c>
      <c r="D24" t="s">
        <v>144</v>
      </c>
      <c r="E24" t="s">
        <v>87</v>
      </c>
    </row>
    <row r="25" spans="1:5">
      <c r="A25" t="s">
        <v>229</v>
      </c>
      <c r="B25" t="s">
        <v>37</v>
      </c>
      <c r="C25" t="s">
        <v>66</v>
      </c>
      <c r="D25" t="s">
        <v>144</v>
      </c>
      <c r="E25" t="s">
        <v>87</v>
      </c>
    </row>
    <row r="26" spans="1:5">
      <c r="A26" t="s">
        <v>230</v>
      </c>
      <c r="B26" t="s">
        <v>41</v>
      </c>
      <c r="C26" t="s">
        <v>111</v>
      </c>
      <c r="D26" t="s">
        <v>144</v>
      </c>
      <c r="E26" t="s">
        <v>87</v>
      </c>
    </row>
    <row r="27" spans="1:5">
      <c r="A27" t="s">
        <v>231</v>
      </c>
      <c r="B27" t="s">
        <v>34</v>
      </c>
      <c r="C27" t="s">
        <v>288</v>
      </c>
      <c r="D27" t="s">
        <v>144</v>
      </c>
      <c r="E27" t="s">
        <v>87</v>
      </c>
    </row>
    <row r="28" spans="1:5">
      <c r="A28" t="s">
        <v>232</v>
      </c>
      <c r="B28" t="s">
        <v>37</v>
      </c>
      <c r="C28" t="s">
        <v>78</v>
      </c>
      <c r="D28" t="s">
        <v>104</v>
      </c>
      <c r="E28" t="s">
        <v>93</v>
      </c>
    </row>
    <row r="29" spans="1:5">
      <c r="A29" t="s">
        <v>233</v>
      </c>
      <c r="B29" t="s">
        <v>33</v>
      </c>
      <c r="C29" t="s">
        <v>112</v>
      </c>
      <c r="D29" t="s">
        <v>104</v>
      </c>
      <c r="E29" t="s">
        <v>93</v>
      </c>
    </row>
    <row r="30" spans="1:5">
      <c r="A30" t="s">
        <v>234</v>
      </c>
      <c r="B30" t="s">
        <v>33</v>
      </c>
      <c r="C30" t="s">
        <v>67</v>
      </c>
      <c r="D30" t="s">
        <v>323</v>
      </c>
      <c r="E30" t="s">
        <v>88</v>
      </c>
    </row>
    <row r="31" spans="1:5">
      <c r="A31" t="s">
        <v>235</v>
      </c>
      <c r="B31" t="s">
        <v>135</v>
      </c>
      <c r="C31" t="s">
        <v>68</v>
      </c>
      <c r="D31" t="s">
        <v>324</v>
      </c>
      <c r="E31" t="s">
        <v>88</v>
      </c>
    </row>
    <row r="32" spans="1:5">
      <c r="A32" t="s">
        <v>236</v>
      </c>
      <c r="B32" t="s">
        <v>40</v>
      </c>
      <c r="C32" t="s">
        <v>289</v>
      </c>
      <c r="D32" t="s">
        <v>361</v>
      </c>
      <c r="E32" t="s">
        <v>88</v>
      </c>
    </row>
    <row r="33" spans="1:5">
      <c r="A33" t="s">
        <v>237</v>
      </c>
      <c r="B33" t="s">
        <v>40</v>
      </c>
      <c r="C33" t="s">
        <v>123</v>
      </c>
      <c r="D33" t="s">
        <v>153</v>
      </c>
      <c r="E33" t="s">
        <v>160</v>
      </c>
    </row>
    <row r="34" spans="1:5">
      <c r="A34" t="s">
        <v>238</v>
      </c>
      <c r="B34" t="s">
        <v>38</v>
      </c>
      <c r="C34" t="s">
        <v>124</v>
      </c>
      <c r="D34" t="s">
        <v>325</v>
      </c>
      <c r="E34" t="s">
        <v>160</v>
      </c>
    </row>
    <row r="35" spans="1:5">
      <c r="A35" t="s">
        <v>239</v>
      </c>
      <c r="B35" t="s">
        <v>33</v>
      </c>
      <c r="C35" t="s">
        <v>128</v>
      </c>
      <c r="D35" t="s">
        <v>156</v>
      </c>
      <c r="E35" t="s">
        <v>160</v>
      </c>
    </row>
    <row r="36" spans="1:5">
      <c r="A36" t="s">
        <v>240</v>
      </c>
      <c r="B36" t="s">
        <v>37</v>
      </c>
      <c r="C36" t="s">
        <v>132</v>
      </c>
      <c r="D36" t="s">
        <v>157</v>
      </c>
      <c r="E36" t="s">
        <v>160</v>
      </c>
    </row>
    <row r="37" spans="1:5">
      <c r="A37" t="s">
        <v>241</v>
      </c>
      <c r="B37" t="s">
        <v>33</v>
      </c>
      <c r="C37" t="s">
        <v>134</v>
      </c>
      <c r="D37" t="s">
        <v>158</v>
      </c>
      <c r="E37" t="s">
        <v>160</v>
      </c>
    </row>
    <row r="38" spans="1:5">
      <c r="A38" t="s">
        <v>242</v>
      </c>
      <c r="B38" t="s">
        <v>135</v>
      </c>
      <c r="C38" t="s">
        <v>45</v>
      </c>
      <c r="D38" t="s">
        <v>141</v>
      </c>
      <c r="E38" t="s">
        <v>80</v>
      </c>
    </row>
    <row r="39" spans="1:5">
      <c r="A39" t="s">
        <v>243</v>
      </c>
      <c r="B39" t="s">
        <v>135</v>
      </c>
      <c r="C39" t="s">
        <v>109</v>
      </c>
      <c r="D39" t="s">
        <v>142</v>
      </c>
      <c r="E39" t="s">
        <v>80</v>
      </c>
    </row>
    <row r="40" spans="1:5">
      <c r="A40" t="s">
        <v>244</v>
      </c>
      <c r="B40" t="s">
        <v>39</v>
      </c>
      <c r="C40" t="s">
        <v>290</v>
      </c>
      <c r="D40" t="s">
        <v>327</v>
      </c>
      <c r="E40" t="s">
        <v>80</v>
      </c>
    </row>
    <row r="41" spans="1:5">
      <c r="A41" t="s">
        <v>245</v>
      </c>
      <c r="B41" t="s">
        <v>38</v>
      </c>
      <c r="C41" t="s">
        <v>124</v>
      </c>
      <c r="D41" t="s">
        <v>154</v>
      </c>
      <c r="E41" t="s">
        <v>162</v>
      </c>
    </row>
    <row r="42" spans="1:5">
      <c r="A42" t="s">
        <v>246</v>
      </c>
      <c r="B42" t="s">
        <v>33</v>
      </c>
      <c r="C42" t="s">
        <v>130</v>
      </c>
      <c r="D42" t="s">
        <v>154</v>
      </c>
      <c r="E42" t="s">
        <v>162</v>
      </c>
    </row>
    <row r="43" spans="1:5">
      <c r="A43" t="s">
        <v>247</v>
      </c>
      <c r="B43" t="s">
        <v>135</v>
      </c>
      <c r="C43" t="s">
        <v>131</v>
      </c>
      <c r="D43" t="s">
        <v>154</v>
      </c>
      <c r="E43" t="s">
        <v>162</v>
      </c>
    </row>
    <row r="44" spans="1:5">
      <c r="A44" t="s">
        <v>248</v>
      </c>
      <c r="B44" t="s">
        <v>36</v>
      </c>
      <c r="C44" t="s">
        <v>46</v>
      </c>
      <c r="D44" t="s">
        <v>328</v>
      </c>
      <c r="E44" t="s">
        <v>81</v>
      </c>
    </row>
    <row r="45" spans="1:5">
      <c r="A45" t="s">
        <v>249</v>
      </c>
      <c r="B45" t="s">
        <v>36</v>
      </c>
      <c r="C45" t="s">
        <v>47</v>
      </c>
      <c r="D45" t="s">
        <v>82</v>
      </c>
      <c r="E45" t="s">
        <v>81</v>
      </c>
    </row>
    <row r="46" spans="1:5">
      <c r="A46" t="s">
        <v>250</v>
      </c>
      <c r="B46" t="s">
        <v>96</v>
      </c>
      <c r="C46" t="s">
        <v>48</v>
      </c>
      <c r="D46" t="s">
        <v>331</v>
      </c>
      <c r="E46" t="s">
        <v>81</v>
      </c>
    </row>
    <row r="47" spans="1:5">
      <c r="A47" t="s">
        <v>251</v>
      </c>
      <c r="B47" t="s">
        <v>135</v>
      </c>
      <c r="C47" t="s">
        <v>49</v>
      </c>
      <c r="D47" t="s">
        <v>333</v>
      </c>
      <c r="E47" t="s">
        <v>81</v>
      </c>
    </row>
    <row r="48" spans="1:5">
      <c r="A48" t="s">
        <v>252</v>
      </c>
      <c r="B48" t="s">
        <v>37</v>
      </c>
      <c r="C48" t="s">
        <v>50</v>
      </c>
      <c r="D48" t="s">
        <v>336</v>
      </c>
      <c r="E48" t="s">
        <v>81</v>
      </c>
    </row>
    <row r="49" spans="1:5">
      <c r="A49" t="s">
        <v>253</v>
      </c>
      <c r="B49" t="s">
        <v>97</v>
      </c>
      <c r="C49" t="s">
        <v>51</v>
      </c>
      <c r="D49" t="s">
        <v>337</v>
      </c>
      <c r="E49" t="s">
        <v>81</v>
      </c>
    </row>
    <row r="50" spans="1:5">
      <c r="A50" t="s">
        <v>254</v>
      </c>
      <c r="B50" t="s">
        <v>33</v>
      </c>
      <c r="C50" t="s">
        <v>52</v>
      </c>
      <c r="D50" t="s">
        <v>83</v>
      </c>
      <c r="E50" t="s">
        <v>81</v>
      </c>
    </row>
    <row r="51" spans="1:5">
      <c r="A51" t="s">
        <v>255</v>
      </c>
      <c r="B51" t="s">
        <v>37</v>
      </c>
      <c r="C51" t="s">
        <v>53</v>
      </c>
      <c r="D51" t="s">
        <v>338</v>
      </c>
      <c r="E51" t="s">
        <v>81</v>
      </c>
    </row>
    <row r="52" spans="1:5">
      <c r="A52" t="s">
        <v>256</v>
      </c>
      <c r="B52" t="s">
        <v>33</v>
      </c>
      <c r="C52" t="s">
        <v>54</v>
      </c>
      <c r="D52" t="s">
        <v>82</v>
      </c>
      <c r="E52" t="s">
        <v>81</v>
      </c>
    </row>
    <row r="53" spans="1:5">
      <c r="A53" t="s">
        <v>257</v>
      </c>
      <c r="B53" t="s">
        <v>97</v>
      </c>
      <c r="C53" t="s">
        <v>55</v>
      </c>
      <c r="D53" t="s">
        <v>339</v>
      </c>
      <c r="E53" t="s">
        <v>81</v>
      </c>
    </row>
    <row r="54" spans="1:5">
      <c r="A54" t="s">
        <v>258</v>
      </c>
      <c r="B54" t="s">
        <v>39</v>
      </c>
      <c r="C54" t="s">
        <v>56</v>
      </c>
      <c r="D54" t="s">
        <v>83</v>
      </c>
      <c r="E54" t="s">
        <v>81</v>
      </c>
    </row>
    <row r="55" spans="1:5">
      <c r="A55" t="s">
        <v>259</v>
      </c>
      <c r="B55" t="s">
        <v>39</v>
      </c>
      <c r="C55" t="s">
        <v>57</v>
      </c>
      <c r="D55" t="s">
        <v>82</v>
      </c>
      <c r="E55" t="s">
        <v>81</v>
      </c>
    </row>
    <row r="56" spans="1:5">
      <c r="A56" t="s">
        <v>260</v>
      </c>
      <c r="B56" t="s">
        <v>36</v>
      </c>
      <c r="C56" t="s">
        <v>58</v>
      </c>
      <c r="D56" t="s">
        <v>143</v>
      </c>
      <c r="E56" t="s">
        <v>81</v>
      </c>
    </row>
    <row r="57" spans="1:5">
      <c r="A57" t="s">
        <v>261</v>
      </c>
      <c r="B57" t="s">
        <v>36</v>
      </c>
      <c r="C57" t="s">
        <v>110</v>
      </c>
      <c r="D57" t="s">
        <v>340</v>
      </c>
      <c r="E57" t="s">
        <v>81</v>
      </c>
    </row>
    <row r="58" spans="1:5">
      <c r="A58" t="s">
        <v>262</v>
      </c>
      <c r="B58" t="s">
        <v>96</v>
      </c>
      <c r="C58" t="s">
        <v>291</v>
      </c>
      <c r="D58" t="s">
        <v>341</v>
      </c>
      <c r="E58" t="s">
        <v>81</v>
      </c>
    </row>
    <row r="59" spans="1:5">
      <c r="A59" t="s">
        <v>263</v>
      </c>
      <c r="B59" t="s">
        <v>285</v>
      </c>
      <c r="C59" t="s">
        <v>292</v>
      </c>
      <c r="D59" t="s">
        <v>342</v>
      </c>
      <c r="E59" t="s">
        <v>81</v>
      </c>
    </row>
    <row r="60" spans="1:5">
      <c r="A60" t="s">
        <v>264</v>
      </c>
      <c r="B60" t="s">
        <v>39</v>
      </c>
      <c r="C60" t="s">
        <v>71</v>
      </c>
      <c r="D60" t="s">
        <v>343</v>
      </c>
      <c r="E60" t="s">
        <v>91</v>
      </c>
    </row>
    <row r="61" spans="1:5">
      <c r="A61" t="s">
        <v>265</v>
      </c>
      <c r="B61" t="s">
        <v>38</v>
      </c>
      <c r="C61" t="s">
        <v>72</v>
      </c>
      <c r="D61" t="s">
        <v>92</v>
      </c>
      <c r="E61" t="s">
        <v>91</v>
      </c>
    </row>
    <row r="62" spans="1:5">
      <c r="A62" t="s">
        <v>266</v>
      </c>
      <c r="B62" t="s">
        <v>33</v>
      </c>
      <c r="C62" t="s">
        <v>73</v>
      </c>
      <c r="D62" t="s">
        <v>344</v>
      </c>
      <c r="E62" t="s">
        <v>91</v>
      </c>
    </row>
    <row r="63" spans="1:5">
      <c r="A63" t="s">
        <v>267</v>
      </c>
      <c r="B63" t="s">
        <v>135</v>
      </c>
      <c r="C63" t="s">
        <v>74</v>
      </c>
      <c r="D63" t="s">
        <v>345</v>
      </c>
      <c r="E63" t="s">
        <v>91</v>
      </c>
    </row>
    <row r="64" spans="1:5">
      <c r="A64" t="s">
        <v>268</v>
      </c>
      <c r="B64" t="s">
        <v>34</v>
      </c>
      <c r="C64" t="s">
        <v>75</v>
      </c>
      <c r="D64" t="s">
        <v>101</v>
      </c>
      <c r="E64" t="s">
        <v>91</v>
      </c>
    </row>
    <row r="65" spans="1:5">
      <c r="A65" t="s">
        <v>269</v>
      </c>
      <c r="B65" t="s">
        <v>33</v>
      </c>
      <c r="C65" t="s">
        <v>76</v>
      </c>
      <c r="D65" t="s">
        <v>347</v>
      </c>
      <c r="E65" t="s">
        <v>91</v>
      </c>
    </row>
    <row r="66" spans="1:5">
      <c r="A66" t="s">
        <v>270</v>
      </c>
      <c r="B66" t="s">
        <v>41</v>
      </c>
      <c r="C66" t="s">
        <v>77</v>
      </c>
      <c r="D66" t="s">
        <v>101</v>
      </c>
      <c r="E66" t="s">
        <v>91</v>
      </c>
    </row>
    <row r="67" spans="1:5">
      <c r="A67" t="s">
        <v>271</v>
      </c>
      <c r="B67" t="s">
        <v>35</v>
      </c>
      <c r="C67" t="s">
        <v>102</v>
      </c>
      <c r="D67" t="s">
        <v>348</v>
      </c>
      <c r="E67" t="s">
        <v>91</v>
      </c>
    </row>
    <row r="68" spans="1:5">
      <c r="A68" t="s">
        <v>272</v>
      </c>
      <c r="B68" t="s">
        <v>35</v>
      </c>
      <c r="C68" t="s">
        <v>103</v>
      </c>
      <c r="D68" t="s">
        <v>100</v>
      </c>
      <c r="E68" t="s">
        <v>91</v>
      </c>
    </row>
    <row r="69" spans="1:5">
      <c r="A69" t="s">
        <v>273</v>
      </c>
      <c r="B69" t="s">
        <v>38</v>
      </c>
      <c r="C69" t="s">
        <v>124</v>
      </c>
      <c r="D69" t="s">
        <v>349</v>
      </c>
      <c r="E69" t="s">
        <v>163</v>
      </c>
    </row>
    <row r="70" spans="1:5">
      <c r="A70" t="s">
        <v>274</v>
      </c>
      <c r="B70" t="s">
        <v>135</v>
      </c>
      <c r="C70" t="s">
        <v>125</v>
      </c>
      <c r="D70" t="s">
        <v>350</v>
      </c>
      <c r="E70" t="s">
        <v>163</v>
      </c>
    </row>
    <row r="71" spans="1:5">
      <c r="A71" t="s">
        <v>275</v>
      </c>
      <c r="B71" t="s">
        <v>33</v>
      </c>
      <c r="C71" t="s">
        <v>129</v>
      </c>
      <c r="D71" t="s">
        <v>352</v>
      </c>
      <c r="E71" t="s">
        <v>163</v>
      </c>
    </row>
    <row r="72" spans="1:5">
      <c r="A72" t="s">
        <v>276</v>
      </c>
      <c r="B72" t="s">
        <v>95</v>
      </c>
      <c r="C72" t="s">
        <v>133</v>
      </c>
      <c r="D72" t="s">
        <v>353</v>
      </c>
      <c r="E72" t="s">
        <v>163</v>
      </c>
    </row>
    <row r="73" spans="1:5">
      <c r="A73" t="s">
        <v>277</v>
      </c>
      <c r="B73" t="s">
        <v>41</v>
      </c>
      <c r="C73" t="s">
        <v>293</v>
      </c>
      <c r="D73" t="s">
        <v>354</v>
      </c>
      <c r="E73" t="s">
        <v>163</v>
      </c>
    </row>
    <row r="74" spans="1:5">
      <c r="A74" t="s">
        <v>278</v>
      </c>
      <c r="B74" t="s">
        <v>37</v>
      </c>
      <c r="C74" t="s">
        <v>61</v>
      </c>
      <c r="D74" t="s">
        <v>98</v>
      </c>
      <c r="E74" t="s">
        <v>85</v>
      </c>
    </row>
    <row r="75" spans="1:5">
      <c r="A75" t="s">
        <v>279</v>
      </c>
      <c r="B75" t="s">
        <v>33</v>
      </c>
      <c r="C75" t="s">
        <v>62</v>
      </c>
      <c r="D75" t="s">
        <v>99</v>
      </c>
      <c r="E75" t="s">
        <v>85</v>
      </c>
    </row>
    <row r="76" spans="1:5">
      <c r="A76" t="s">
        <v>280</v>
      </c>
      <c r="B76" t="s">
        <v>36</v>
      </c>
      <c r="C76" t="s">
        <v>63</v>
      </c>
      <c r="D76" t="s">
        <v>98</v>
      </c>
      <c r="E76" t="s">
        <v>85</v>
      </c>
    </row>
    <row r="77" spans="1:5">
      <c r="A77" t="s">
        <v>281</v>
      </c>
      <c r="B77" t="s">
        <v>33</v>
      </c>
      <c r="C77" t="s">
        <v>64</v>
      </c>
      <c r="D77" t="s">
        <v>86</v>
      </c>
      <c r="E77" t="s">
        <v>85</v>
      </c>
    </row>
    <row r="78" spans="1:5">
      <c r="A78" t="s">
        <v>282</v>
      </c>
      <c r="B78" t="s">
        <v>97</v>
      </c>
      <c r="C78" t="s">
        <v>294</v>
      </c>
      <c r="D78" t="s">
        <v>356</v>
      </c>
      <c r="E78" t="s">
        <v>85</v>
      </c>
    </row>
    <row r="79" spans="1:5">
      <c r="A79" t="s">
        <v>362</v>
      </c>
      <c r="B79" t="s">
        <v>363</v>
      </c>
      <c r="C79" t="s">
        <v>364</v>
      </c>
      <c r="D79" t="s">
        <v>365</v>
      </c>
      <c r="E79" t="s">
        <v>91</v>
      </c>
    </row>
  </sheetData>
  <autoFilter ref="A1:E7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2"/>
  <sheetViews>
    <sheetView tabSelected="1" zoomScale="85" zoomScaleNormal="85" workbookViewId="0"/>
  </sheetViews>
  <sheetFormatPr defaultRowHeight="12.75"/>
  <cols>
    <col min="1" max="6" width="20.7109375" style="70" customWidth="1"/>
    <col min="7" max="7" width="20.7109375" style="71" customWidth="1"/>
    <col min="8" max="8" width="37.140625" style="71" customWidth="1"/>
    <col min="9" max="9" width="20.7109375" style="71" customWidth="1"/>
    <col min="10" max="10" width="28.28515625" style="70" customWidth="1"/>
    <col min="11" max="11" width="24.7109375" style="70" customWidth="1"/>
  </cols>
  <sheetData>
    <row r="1" spans="1:11" s="41" customFormat="1" ht="38.25">
      <c r="A1" s="43" t="s">
        <v>1</v>
      </c>
      <c r="B1" s="43" t="s">
        <v>205</v>
      </c>
      <c r="C1" s="43" t="s">
        <v>397</v>
      </c>
      <c r="D1" s="43" t="s">
        <v>4</v>
      </c>
      <c r="E1" s="43" t="s">
        <v>398</v>
      </c>
      <c r="F1" s="43" t="s">
        <v>417</v>
      </c>
      <c r="G1" s="43" t="s">
        <v>0</v>
      </c>
      <c r="H1" s="43" t="s">
        <v>399</v>
      </c>
      <c r="I1" s="43" t="s">
        <v>400</v>
      </c>
      <c r="J1" s="44" t="s">
        <v>165</v>
      </c>
      <c r="K1" s="42" t="s">
        <v>418</v>
      </c>
    </row>
    <row r="2" spans="1:11">
      <c r="J2" s="71"/>
    </row>
    <row r="3" spans="1:11">
      <c r="J3" s="71"/>
    </row>
    <row r="4" spans="1:11">
      <c r="J4" s="71"/>
    </row>
    <row r="5" spans="1:11">
      <c r="J5" s="71"/>
    </row>
    <row r="6" spans="1:11">
      <c r="J6" s="71"/>
    </row>
    <row r="7" spans="1:11">
      <c r="J7" s="71"/>
    </row>
    <row r="8" spans="1:11">
      <c r="J8" s="71"/>
    </row>
    <row r="9" spans="1:11">
      <c r="J9" s="71"/>
    </row>
    <row r="10" spans="1:11">
      <c r="J10" s="71"/>
    </row>
    <row r="11" spans="1:11">
      <c r="J11" s="71"/>
    </row>
    <row r="12" spans="1:11">
      <c r="J12" s="71"/>
    </row>
    <row r="13" spans="1:11">
      <c r="J13" s="71"/>
    </row>
    <row r="14" spans="1:11">
      <c r="J14" s="71"/>
    </row>
    <row r="15" spans="1:11">
      <c r="J15" s="71"/>
    </row>
    <row r="16" spans="1:11">
      <c r="J16" s="71"/>
    </row>
    <row r="17" spans="10:10">
      <c r="J17" s="71"/>
    </row>
    <row r="18" spans="10:10">
      <c r="J18" s="71"/>
    </row>
    <row r="19" spans="10:10">
      <c r="J19" s="71"/>
    </row>
    <row r="20" spans="10:10">
      <c r="J20" s="71"/>
    </row>
    <row r="21" spans="10:10">
      <c r="J21" s="71"/>
    </row>
    <row r="22" spans="10:10">
      <c r="J22" s="71"/>
    </row>
    <row r="23" spans="10:10">
      <c r="J23" s="71"/>
    </row>
    <row r="24" spans="10:10">
      <c r="J24" s="71"/>
    </row>
    <row r="25" spans="10:10">
      <c r="J25" s="71"/>
    </row>
    <row r="26" spans="10:10">
      <c r="J26" s="71"/>
    </row>
    <row r="27" spans="10:10">
      <c r="J27" s="71"/>
    </row>
    <row r="28" spans="10:10">
      <c r="J28" s="71"/>
    </row>
    <row r="29" spans="10:10">
      <c r="J29" s="71"/>
    </row>
    <row r="30" spans="10:10">
      <c r="J30" s="71"/>
    </row>
    <row r="31" spans="10:10">
      <c r="J31" s="71"/>
    </row>
    <row r="32" spans="10:10">
      <c r="J32" s="71"/>
    </row>
    <row r="33" spans="10:10">
      <c r="J33" s="71"/>
    </row>
    <row r="34" spans="10:10">
      <c r="J34" s="71"/>
    </row>
    <row r="35" spans="10:10">
      <c r="J35" s="71"/>
    </row>
    <row r="36" spans="10:10">
      <c r="J36" s="71"/>
    </row>
    <row r="37" spans="10:10">
      <c r="J37" s="71"/>
    </row>
    <row r="38" spans="10:10">
      <c r="J38" s="71"/>
    </row>
    <row r="39" spans="10:10">
      <c r="J39" s="71"/>
    </row>
    <row r="40" spans="10:10">
      <c r="J40" s="71"/>
    </row>
    <row r="41" spans="10:10">
      <c r="J41" s="71"/>
    </row>
    <row r="42" spans="10:10">
      <c r="J42" s="71"/>
    </row>
    <row r="43" spans="10:10">
      <c r="J43" s="71"/>
    </row>
    <row r="44" spans="10:10">
      <c r="J44" s="71"/>
    </row>
    <row r="45" spans="10:10">
      <c r="J45" s="71"/>
    </row>
    <row r="46" spans="10:10">
      <c r="J46" s="71"/>
    </row>
    <row r="47" spans="10:10">
      <c r="J47" s="71"/>
    </row>
    <row r="48" spans="10:10">
      <c r="J48" s="71"/>
    </row>
    <row r="49" spans="10:10">
      <c r="J49" s="71"/>
    </row>
    <row r="50" spans="10:10">
      <c r="J50" s="71"/>
    </row>
    <row r="51" spans="10:10">
      <c r="J51" s="71"/>
    </row>
    <row r="52" spans="10:10">
      <c r="J52" s="71"/>
    </row>
    <row r="53" spans="10:10">
      <c r="J53" s="71"/>
    </row>
    <row r="54" spans="10:10">
      <c r="J54" s="71"/>
    </row>
    <row r="55" spans="10:10">
      <c r="J55" s="71"/>
    </row>
    <row r="56" spans="10:10">
      <c r="J56" s="71"/>
    </row>
    <row r="57" spans="10:10">
      <c r="J57" s="71"/>
    </row>
    <row r="58" spans="10:10">
      <c r="J58" s="71"/>
    </row>
    <row r="59" spans="10:10">
      <c r="J59" s="71"/>
    </row>
    <row r="60" spans="10:10">
      <c r="J60" s="71"/>
    </row>
    <row r="61" spans="10:10">
      <c r="J61" s="71"/>
    </row>
    <row r="62" spans="10:10">
      <c r="J62" s="71"/>
    </row>
    <row r="63" spans="10:10">
      <c r="J63" s="71"/>
    </row>
    <row r="64" spans="10:10">
      <c r="J64" s="71"/>
    </row>
    <row r="65" spans="10:10">
      <c r="J65" s="71"/>
    </row>
    <row r="66" spans="10:10">
      <c r="J66" s="71"/>
    </row>
    <row r="67" spans="10:10">
      <c r="J67" s="71"/>
    </row>
    <row r="68" spans="10:10">
      <c r="J68" s="71"/>
    </row>
    <row r="69" spans="10:10">
      <c r="J69" s="71"/>
    </row>
    <row r="70" spans="10:10">
      <c r="J70" s="71"/>
    </row>
    <row r="71" spans="10:10">
      <c r="J71" s="71"/>
    </row>
    <row r="72" spans="10:10">
      <c r="J72" s="71"/>
    </row>
    <row r="73" spans="10:10">
      <c r="J73" s="71"/>
    </row>
    <row r="74" spans="10:10">
      <c r="J74" s="71"/>
    </row>
    <row r="75" spans="10:10">
      <c r="J75" s="71"/>
    </row>
    <row r="76" spans="10:10">
      <c r="J76" s="71"/>
    </row>
    <row r="77" spans="10:10">
      <c r="J77" s="71"/>
    </row>
    <row r="78" spans="10:10">
      <c r="J78" s="71"/>
    </row>
    <row r="79" spans="10:10">
      <c r="J79" s="71"/>
    </row>
    <row r="80" spans="10:10">
      <c r="J80" s="71"/>
    </row>
    <row r="81" spans="10:10">
      <c r="J81" s="71"/>
    </row>
    <row r="82" spans="10:10">
      <c r="J82" s="71"/>
    </row>
    <row r="83" spans="10:10">
      <c r="J83" s="71"/>
    </row>
    <row r="84" spans="10:10">
      <c r="J84" s="71"/>
    </row>
    <row r="85" spans="10:10">
      <c r="J85" s="71"/>
    </row>
    <row r="86" spans="10:10">
      <c r="J86" s="71"/>
    </row>
    <row r="87" spans="10:10">
      <c r="J87" s="71"/>
    </row>
    <row r="88" spans="10:10">
      <c r="J88" s="71"/>
    </row>
    <row r="89" spans="10:10">
      <c r="J89" s="71"/>
    </row>
    <row r="90" spans="10:10">
      <c r="J90" s="71"/>
    </row>
    <row r="91" spans="10:10">
      <c r="J91" s="71"/>
    </row>
    <row r="92" spans="10:10">
      <c r="J92" s="71"/>
    </row>
    <row r="93" spans="10:10">
      <c r="J93" s="71"/>
    </row>
    <row r="94" spans="10:10">
      <c r="J94" s="71"/>
    </row>
    <row r="95" spans="10:10">
      <c r="J95" s="71"/>
    </row>
    <row r="96" spans="10:10">
      <c r="J96" s="71"/>
    </row>
    <row r="97" spans="10:10">
      <c r="J97" s="71"/>
    </row>
    <row r="98" spans="10:10">
      <c r="J98" s="71"/>
    </row>
    <row r="99" spans="10:10">
      <c r="J99" s="71"/>
    </row>
    <row r="100" spans="10:10">
      <c r="J100" s="71"/>
    </row>
    <row r="101" spans="10:10">
      <c r="J101" s="71"/>
    </row>
    <row r="102" spans="10:10">
      <c r="J102" s="71"/>
    </row>
    <row r="103" spans="10:10">
      <c r="J103" s="71"/>
    </row>
    <row r="104" spans="10:10">
      <c r="J104" s="71"/>
    </row>
    <row r="105" spans="10:10">
      <c r="J105" s="71"/>
    </row>
    <row r="106" spans="10:10">
      <c r="J106" s="71"/>
    </row>
    <row r="107" spans="10:10">
      <c r="J107" s="71"/>
    </row>
    <row r="108" spans="10:10">
      <c r="J108" s="71"/>
    </row>
    <row r="109" spans="10:10">
      <c r="J109" s="71"/>
    </row>
    <row r="110" spans="10:10">
      <c r="J110" s="71"/>
    </row>
    <row r="111" spans="10:10">
      <c r="J111" s="71"/>
    </row>
    <row r="112" spans="10:10">
      <c r="J112" s="71"/>
    </row>
    <row r="113" spans="10:10">
      <c r="J113" s="71"/>
    </row>
    <row r="114" spans="10:10">
      <c r="J114" s="71"/>
    </row>
    <row r="115" spans="10:10">
      <c r="J115" s="71"/>
    </row>
    <row r="116" spans="10:10">
      <c r="J116" s="71"/>
    </row>
    <row r="117" spans="10:10">
      <c r="J117" s="71"/>
    </row>
    <row r="118" spans="10:10">
      <c r="J118" s="71"/>
    </row>
    <row r="119" spans="10:10">
      <c r="J119" s="71"/>
    </row>
    <row r="120" spans="10:10">
      <c r="J120" s="71"/>
    </row>
    <row r="121" spans="10:10">
      <c r="J121" s="71"/>
    </row>
    <row r="122" spans="10:10">
      <c r="J122" s="71"/>
    </row>
  </sheetData>
  <autoFilter ref="A1:K122"/>
  <sortState ref="A2:I212">
    <sortCondition ref="C2:C21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D779F5577CC04EBBAC47E9B8CC766C" ma:contentTypeVersion="2" ma:contentTypeDescription="Create a new document." ma:contentTypeScope="" ma:versionID="d60f352e4723cd9204ed1b83e4077ce9">
  <xsd:schema xmlns:xsd="http://www.w3.org/2001/XMLSchema" xmlns:xs="http://www.w3.org/2001/XMLSchema" xmlns:p="http://schemas.microsoft.com/office/2006/metadata/properties" xmlns:ns2="14877c91-53f1-4724-84ef-b821473175fa" targetNamespace="http://schemas.microsoft.com/office/2006/metadata/properties" ma:root="true" ma:fieldsID="95534b58b365691173f5d9981bd6038b" ns2:_="">
    <xsd:import namespace="14877c91-53f1-4724-84ef-b821473175fa"/>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877c91-53f1-4724-84ef-b821473175f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5B174E-9847-4D91-83B4-2266B6819174}"/>
</file>

<file path=customXml/itemProps2.xml><?xml version="1.0" encoding="utf-8"?>
<ds:datastoreItem xmlns:ds="http://schemas.openxmlformats.org/officeDocument/2006/customXml" ds:itemID="{4BC2AA1D-9FE4-47DC-8489-A9F4EB2D4133}">
  <ds:schemaRefs>
    <ds:schemaRef ds:uri="http://www.w3.org/XML/1998/namespace"/>
    <ds:schemaRef ds:uri="http://purl.org/dc/elements/1.1/"/>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3EE64BAB-3E4D-45FE-942F-1D40316BA4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Formulas</vt:lpstr>
      <vt:lpstr>Final</vt:lpstr>
      <vt:lpstr>Lead Gen BO Grid</vt:lpstr>
      <vt:lpstr>Sheet1</vt:lpstr>
      <vt:lpstr>30 Day NonPref Drug Co-pay</vt:lpstr>
    </vt:vector>
  </TitlesOfParts>
  <Company>WellCare Health Plans,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Damera, Vijay</dc:creator>
  <cp:lastModifiedBy>Mahesh Singh</cp:lastModifiedBy>
  <cp:lastPrinted>2017-06-19T19:00:47Z</cp:lastPrinted>
  <dcterms:created xsi:type="dcterms:W3CDTF">2012-08-21T20:59:31Z</dcterms:created>
  <dcterms:modified xsi:type="dcterms:W3CDTF">2017-11-10T14:32:29Z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0x01010072D779F5577CC04EBBAC47E9B8CC766C</vt:lpwstr>
  </property>
</Properties>
</file>