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E92F876C-B7F5-4B0D-B7F1-585D88E0F172}" xr6:coauthVersionLast="47" xr6:coauthVersionMax="47" xr10:uidLastSave="{00000000-0000-0000-0000-000000000000}"/>
  <bookViews>
    <workbookView xWindow="28680" yWindow="-120" windowWidth="29040" windowHeight="15840" xr2:uid="{9E5FB942-D815-48B7-87F6-15AD5525091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O2" i="1" a="1"/>
  <c r="O2" i="1" s="1"/>
  <c r="N2" i="1" a="1"/>
  <c r="N2" i="1" s="1"/>
  <c r="G22" i="2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O2" i="2" l="1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R58" i="1"/>
  <c r="V58" i="1" s="1"/>
  <c r="G5" i="1"/>
  <c r="P5" i="1"/>
  <c r="T68" i="1" s="1"/>
  <c r="X68" i="1" s="1"/>
  <c r="O5" i="1"/>
  <c r="S36" i="2" l="1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68" i="1" l="1"/>
  <c r="Y37" i="1"/>
  <c r="Y14" i="2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<sst xmlns="http://schemas.openxmlformats.org/spreadsheetml/2006/main" count="292" uniqueCount="218">
  <si>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</si>
  <si>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</si>
  <si>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</si>
  <si>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</si>
  <si>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</si>
  <si>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</si>
  <si>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</si>
  <si>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</si>
  <si>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</si>
  <si>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</si>
  <si>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</si>
  <si>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</si>
  <si>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</si>
  <si>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</si>
  <si>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</si>
  <si>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</si>
  <si>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</si>
  <si>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</si>
  <si>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</si>
  <si>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</si>
  <si>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</si>
  <si>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</si>
  <si>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</si>
  <si>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</si>
  <si>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</si>
  <si>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</si>
  <si>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</si>
  <si>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</si>
  <si>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</si>
  <si>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</si>
  <si>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</si>
  <si>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</si>
  <si>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</si>
  <si>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</si>
  <si>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</si>
  <si>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</si>
  <si>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</si>
  <si>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</si>
  <si>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</si>
  <si>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</si>
  <si>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</si>
  <si>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</si>
  <si>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</si>
  <si>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</si>
  <si>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</si>
  <si>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</si>
  <si>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</si>
  <si>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</si>
  <si>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</si>
  <si>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</si>
  <si>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</si>
  <si>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</si>
  <si>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</si>
  <si>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</si>
  <si>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</si>
  <si>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</si>
  <si>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</si>
  <si>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</si>
  <si>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</si>
  <si>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</si>
  <si>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</si>
  <si>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</si>
  <si>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</si>
  <si>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</si>
  <si>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</si>
  <si>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</si>
  <si>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</si>
  <si>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</si>
  <si>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</si>
  <si>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</si>
  <si>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</si>
  <si>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</si>
  <si>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</si>
  <si>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</si>
  <si>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</si>
  <si>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</si>
  <si>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</si>
  <si>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</si>
  <si>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</si>
  <si>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</si>
  <si>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</si>
  <si>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</si>
  <si>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</si>
  <si>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</si>
  <si>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</si>
  <si>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</si>
  <si>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</si>
  <si>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</si>
  <si>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</si>
  <si>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</si>
  <si>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</si>
  <si>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</si>
  <si>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</si>
  <si>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</si>
  <si>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</si>
  <si>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</si>
  <si>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</si>
  <si>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</si>
  <si>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</si>
  <si>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</si>
  <si>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</si>
  <si>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</si>
  <si>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</si>
  <si>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</si>
  <si>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</si>
  <si>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</si>
  <si>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</si>
  <si>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</si>
  <si>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</si>
  <si>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</si>
  <si>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</si>
  <si>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</si>
  <si>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</si>
  <si>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</si>
  <si>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</si>
  <si>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</si>
  <si>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</si>
  <si>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</si>
  <si>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</si>
  <si>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</si>
  <si>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</si>
  <si>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</si>
  <si>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</si>
  <si>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</si>
  <si>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</si>
  <si>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</si>
  <si>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</si>
  <si>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</si>
  <si>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</si>
  <si>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</si>
  <si>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</si>
  <si>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</si>
  <si>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</si>
  <si>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</si>
  <si>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</si>
  <si>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</si>
  <si>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</si>
  <si>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</si>
  <si>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</si>
  <si>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</si>
  <si>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</si>
  <si>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</si>
  <si>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</si>
  <si>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</si>
  <si>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</si>
  <si>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</si>
  <si>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</si>
  <si>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</si>
  <si>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</si>
  <si>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</si>
  <si>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</si>
  <si>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</si>
  <si>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</si>
  <si>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</si>
  <si>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</si>
  <si>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</si>
  <si>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</si>
  <si>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</si>
  <si>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</si>
  <si>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</si>
  <si>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</si>
  <si>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</si>
  <si>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</si>
  <si>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</si>
  <si>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</si>
  <si>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</si>
  <si>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</si>
  <si>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</si>
  <si>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</si>
  <si>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</si>
  <si>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</si>
  <si>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</si>
  <si>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</si>
  <si>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</si>
  <si>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</si>
  <si>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</si>
  <si>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</si>
  <si>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</si>
  <si>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</si>
  <si>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</si>
  <si>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</si>
  <si>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</si>
  <si>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</si>
  <si>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</si>
  <si>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</si>
  <si>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</si>
  <si>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</si>
  <si>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</si>
  <si>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</si>
  <si>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</si>
  <si>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</si>
  <si>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</si>
  <si>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</si>
  <si>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10c</t>
  </si>
  <si>
    <t>10d</t>
  </si>
  <si>
    <t>10e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</si>
  <si>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</si>
  <si>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</si>
  <si>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</si>
  <si>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</si>
  <si>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</si>
  <si>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</si>
  <si>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</si>
  <si>
    <t>train Y, #10a + drop duplicates</t>
  </si>
  <si>
    <t>train X, #3c + remove features w/ null count &gt; N*.15</t>
  </si>
  <si>
    <t>test X, #3d + remove features w/ null count &gt; N*.15</t>
  </si>
  <si>
    <t>10f</t>
  </si>
  <si>
    <t>train Y, #6a/#10b + SMOTE rebalancing</t>
  </si>
  <si>
    <t>train Y, #7a/#10b + SMOTE rebalancing</t>
  </si>
  <si>
    <t>train Y, #8a/#10b + SMOTE rebalancing</t>
  </si>
  <si>
    <t>train_y01_vc01_eda1a</t>
  </si>
  <si>
    <t>train_y01_vc01_eda1b</t>
  </si>
  <si>
    <t>train_x03_tx_df05</t>
  </si>
  <si>
    <t>test_x03_tx_df05</t>
  </si>
  <si>
    <t>train_x03_tx_df05a</t>
  </si>
  <si>
    <t>train_y01_vc01_eda1c</t>
  </si>
  <si>
    <t>mod_inven_curr_assets_to_st_liab_ratio</t>
  </si>
  <si>
    <t>sales_to_inven_ratio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</si>
</sst>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abSelected="1" topLeftCell="W37" zoomScale="85" zoomScaleNormal="85" workbookViewId="0">
      <selection activeCell="Y3" sqref="Y3:Y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MAX(N3:N69+1)</f>
        <v>119</v>
      </c>
      <c r="O2" s="1" cm="1">
        <f t="array" ref="O2">MAX(O3:O69+1)</f>
        <v>11</v>
      </c>
      <c r="P2" s="1" cm="1">
        <f t="array" ref="P2">MAX(P3:P69+1)</f>
        <v>39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98</v>
      </c>
      <c r="S3" s="1">
        <f t="shared" ref="S3" si="1">O$2-O3</f>
        <v>1</v>
      </c>
      <c r="T3" s="1">
        <f t="shared" ref="T3" si="2">P$2-P3</f>
        <v>23</v>
      </c>
      <c r="V3" s="1" t="str">
        <f>"|"&amp;D3&amp;REPT(V$2,R3)&amp;"|"</f>
        <v>|Original Feature Name                                                                                                  |</v>
      </c>
      <c r="W3" s="1" t="str">
        <f>E3&amp;REPT(W$2,S3)&amp;"|"</f>
        <v>Changed To |</v>
      </c>
      <c r="X3" s="1" t="str">
        <f>F3&amp;REPT(X$2,T3)&amp;"|"</f>
        <v>New Feature Name                       |</v>
      </c>
      <c r="Y3" s="1" t="str">
        <f>V3&amp;W3&amp;X3</f>
        <v>|Original Feature Name                                                                                                  |Changed To |New Feature Name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119</v>
      </c>
      <c r="S4" s="1">
        <f t="shared" ref="S4" si="3">O$2-O4</f>
        <v>11</v>
      </c>
      <c r="T4" s="1">
        <f t="shared" ref="T4" si="4">P$2-P4</f>
        <v>39</v>
      </c>
      <c r="V4" s="1" t="str">
        <f>"|"&amp;REPT(V$1,N$2)&amp;"|"</f>
        <v>|-----------------------------------------------------------------------------------------------------------------------|</v>
      </c>
      <c r="W4" s="1" t="str">
        <f>REPT(W$1,O2)&amp;"|"</f>
        <v>-----------|</v>
      </c>
      <c r="X4" s="1" t="str">
        <f>REPT(X$1,P2)&amp;"|"</f>
        <v>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|-----------------------------------------------------------------------------------------------------------------------|-----------|---------------------------------------|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133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91</v>
      </c>
      <c r="S5" s="1">
        <f t="shared" ref="S5:T5" si="6">O$2-O5</f>
        <v>8</v>
      </c>
      <c r="T5" s="1">
        <f t="shared" si="6"/>
        <v>11</v>
      </c>
      <c r="V5" s="1" t="str">
        <f>"|"&amp;D5&amp;REPT(V$2,R5)&amp;"|"</f>
        <v>|X1 net profit / total assets                                                                                           |</v>
      </c>
      <c r="W5" s="1" t="str">
        <f>E5&amp;REPT(W$2,S5)&amp;"|"</f>
        <v>--&gt;        |</v>
      </c>
      <c r="X5" s="1" t="str">
        <f>F5&amp;REPT(X$2,T5)&amp;"|"</f>
        <v>net_prof_to_tot_assets_ratio           |</v>
      </c>
      <c r="Y5" s="1" t="str">
        <f t="shared" si="5"/>
        <v>|X1 net profit / total assets                                                                                           |--&gt;        |net_prof_to_tot_assets_ratio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84</v>
      </c>
      <c r="S6" s="1">
        <f t="shared" ref="S6:S69" si="13">O$2-O6</f>
        <v>8</v>
      </c>
      <c r="T6" s="1">
        <f t="shared" ref="T6:T69" si="14">P$2-P6</f>
        <v>11</v>
      </c>
      <c r="V6" s="1" t="str">
        <f t="shared" ref="V6:V69" si="15">"|"&amp;D6&amp;REPT(V$2,R6)&amp;"|"</f>
        <v>|X2 total liabilities / total assets                                                                                    |</v>
      </c>
      <c r="W6" s="1" t="str">
        <f t="shared" ref="W6:W69" si="16">E6&amp;REPT(W$2,S6)&amp;"|"</f>
        <v>--&gt;        |</v>
      </c>
      <c r="X6" s="1" t="str">
        <f t="shared" ref="X6:X69" si="17">F6&amp;REPT(X$2,T6)&amp;"|"</f>
        <v>tot_liab_to_tot_assets_ratio           |</v>
      </c>
      <c r="Y6" s="1" t="str">
        <f t="shared" ref="Y6:Y68" si="18">V6&amp;W6&amp;X6</f>
        <v>|X2 total liabilities / total assets                                                                                    |--&gt;        |tot_liab_to_tot_assets_ratio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86</v>
      </c>
      <c r="S7" s="1">
        <f t="shared" si="13"/>
        <v>8</v>
      </c>
      <c r="T7" s="1">
        <f t="shared" si="14"/>
        <v>11</v>
      </c>
      <c r="V7" s="1" t="str">
        <f t="shared" si="15"/>
        <v>|X3 working capital / total assets                                                                                      |</v>
      </c>
      <c r="W7" s="1" t="str">
        <f t="shared" si="16"/>
        <v>--&gt;        |</v>
      </c>
      <c r="X7" s="1" t="str">
        <f t="shared" si="17"/>
        <v>work_cap_to_tot_assets_ratio           |</v>
      </c>
      <c r="Y7" s="1" t="str">
        <f t="shared" si="18"/>
        <v>|X3 working capital / total assets                                                                                      |--&gt;        |work_cap_to_tot_assets_ratio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77</v>
      </c>
      <c r="S8" s="1">
        <f t="shared" si="13"/>
        <v>8</v>
      </c>
      <c r="T8" s="1">
        <f t="shared" si="14"/>
        <v>11</v>
      </c>
      <c r="V8" s="1" t="str">
        <f t="shared" si="15"/>
        <v>|X4 current assets / short-term liabilities                                                                             |</v>
      </c>
      <c r="W8" s="1" t="str">
        <f t="shared" si="16"/>
        <v>--&gt;        |</v>
      </c>
      <c r="X8" s="1" t="str">
        <f t="shared" si="17"/>
        <v>curr_assets_to_st_liab_ratio           |</v>
      </c>
      <c r="Y8" s="1" t="str">
        <f t="shared" si="18"/>
        <v>|X4 current assets / short-term liabilities                                                                             |--&gt;        |curr_assets_to_st_liab_ratio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1</v>
      </c>
      <c r="S9" s="1">
        <f t="shared" si="13"/>
        <v>8</v>
      </c>
      <c r="T9" s="1">
        <f t="shared" si="14"/>
        <v>15</v>
      </c>
      <c r="V9" s="1" t="str">
        <f t="shared" si="15"/>
        <v>|X5 [(cash + short-term securities + receivables - short-term liabilities) / (operating expenses - depreciation)] * 365 |</v>
      </c>
      <c r="W9" s="1" t="str">
        <f t="shared" si="16"/>
        <v>--&gt;        |</v>
      </c>
      <c r="X9" s="1" t="str">
        <f t="shared" si="17"/>
        <v>equ_to_ann_ops_exp_ratio               |</v>
      </c>
      <c r="Y9" s="1" t="str">
        <f t="shared" si="18"/>
        <v>|X5 [(cash + short-term securities + receivables - short-term liabilities) / (operating expenses - depreciation)] * 365 |--&gt;        |equ_to_ann_ops_exp_ratio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84</v>
      </c>
      <c r="S10" s="1">
        <f t="shared" si="13"/>
        <v>8</v>
      </c>
      <c r="T10" s="1">
        <f t="shared" si="14"/>
        <v>11</v>
      </c>
      <c r="V10" s="1" t="str">
        <f t="shared" si="15"/>
        <v>|X6 retained earnings / total assets                                                                                    |</v>
      </c>
      <c r="W10" s="1" t="str">
        <f t="shared" si="16"/>
        <v>--&gt;        |</v>
      </c>
      <c r="X10" s="1" t="str">
        <f t="shared" si="17"/>
        <v>ret_earn_to_tot_assets_ratio           |</v>
      </c>
      <c r="Y10" s="1" t="str">
        <f t="shared" si="18"/>
        <v>|X6 retained earnings / total assets                                                                                    |--&gt;        |ret_earn_to_tot_assets_ratio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97</v>
      </c>
      <c r="S11" s="1">
        <f t="shared" si="13"/>
        <v>8</v>
      </c>
      <c r="T11" s="1">
        <f t="shared" si="14"/>
        <v>15</v>
      </c>
      <c r="V11" s="1" t="str">
        <f t="shared" si="15"/>
        <v>|X7 EBIT / total assets                                                                                                 |</v>
      </c>
      <c r="W11" s="1" t="str">
        <f t="shared" si="16"/>
        <v>--&gt;        |</v>
      </c>
      <c r="X11" s="1" t="str">
        <f t="shared" si="17"/>
        <v>ebit_to_tot_assets_ratio               |</v>
      </c>
      <c r="Y11" s="1" t="str">
        <f t="shared" si="18"/>
        <v>|X7 EBIT / total assets                                                                                                 |--&gt;        |ebit_to_tot_assets_ratio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76</v>
      </c>
      <c r="S12" s="1">
        <f t="shared" si="13"/>
        <v>8</v>
      </c>
      <c r="T12" s="1">
        <f t="shared" si="14"/>
        <v>13</v>
      </c>
      <c r="V12" s="1" t="str">
        <f t="shared" si="15"/>
        <v>|X8 book value of equity / total liabilities                                                                            |</v>
      </c>
      <c r="W12" s="1" t="str">
        <f t="shared" si="16"/>
        <v>--&gt;        |</v>
      </c>
      <c r="X12" s="1" t="str">
        <f t="shared" si="17"/>
        <v>book_equ_to_tot_liab_ratio             |</v>
      </c>
      <c r="Y12" s="1" t="str">
        <f t="shared" si="18"/>
        <v>|X8 book value of equity / total liabilities                                                                            |--&gt;        |book_equ_to_tot_liab_ratio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96</v>
      </c>
      <c r="S13" s="1">
        <f t="shared" si="13"/>
        <v>8</v>
      </c>
      <c r="T13" s="1">
        <f t="shared" si="14"/>
        <v>14</v>
      </c>
      <c r="V13" s="1" t="str">
        <f t="shared" si="15"/>
        <v>|X9 sales / total assets                                                                                                |</v>
      </c>
      <c r="W13" s="1" t="str">
        <f t="shared" si="16"/>
        <v>--&gt;        |</v>
      </c>
      <c r="X13" s="1" t="str">
        <f t="shared" si="17"/>
        <v>sales_to_tot_assets_ratio              |</v>
      </c>
      <c r="Y13" s="1" t="str">
        <f t="shared" si="18"/>
        <v>|X9 sales / total assets                                                                                                |--&gt;        |sales_to_tot_assets_ratio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94</v>
      </c>
      <c r="S14" s="1">
        <f t="shared" si="13"/>
        <v>8</v>
      </c>
      <c r="T14" s="1">
        <f t="shared" si="14"/>
        <v>16</v>
      </c>
      <c r="V14" s="1" t="str">
        <f t="shared" si="15"/>
        <v>|X10 equity / total assets                                                                                              |</v>
      </c>
      <c r="W14" s="1" t="str">
        <f t="shared" si="16"/>
        <v>--&gt;        |</v>
      </c>
      <c r="X14" s="1" t="str">
        <f t="shared" si="17"/>
        <v>equ_to_tot_assets_ratio                |</v>
      </c>
      <c r="Y14" s="1" t="str">
        <f t="shared" si="18"/>
        <v>|X10 equity / total assets                                                                                              |--&gt;        |equ_to_tot_assets_ratio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127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43</v>
      </c>
      <c r="S15" s="1">
        <f t="shared" si="13"/>
        <v>8</v>
      </c>
      <c r="T15" s="1">
        <f t="shared" si="14"/>
        <v>3</v>
      </c>
      <c r="V15" s="1" t="str">
        <f t="shared" si="15"/>
        <v>|X11 (gross profit + extraordinary items + financial expenses) / total assets                                           |</v>
      </c>
      <c r="W15" s="1" t="str">
        <f t="shared" si="16"/>
        <v>--&gt;        |</v>
      </c>
      <c r="X15" s="1" t="str">
        <f t="shared" si="17"/>
        <v>mod_ef_grss_prof_to_tot_assets_ratio   |</v>
      </c>
      <c r="Y15" s="1" t="str">
        <f t="shared" si="18"/>
        <v>|X11 (gross profit + extraordinary items + financial expenses) / total assets                                           |--&gt;        |mod_ef_grss_prof_to_tot_assets_ratio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78</v>
      </c>
      <c r="S16" s="1">
        <f t="shared" si="13"/>
        <v>8</v>
      </c>
      <c r="T16" s="1">
        <f t="shared" si="14"/>
        <v>13</v>
      </c>
      <c r="V16" s="1" t="str">
        <f t="shared" si="15"/>
        <v>|X12 gross profit / short-term liabilities                                                                              |</v>
      </c>
      <c r="W16" s="1" t="str">
        <f t="shared" si="16"/>
        <v>--&gt;        |</v>
      </c>
      <c r="X16" s="1" t="str">
        <f t="shared" si="17"/>
        <v>grss_prof_to_st_liab_ratio             |</v>
      </c>
      <c r="Y16" s="1" t="str">
        <f t="shared" si="18"/>
        <v>|X12 gross profit / short-term liabilities                                                                              |--&gt;        |grss_prof_to_st_liab_ratio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125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78</v>
      </c>
      <c r="S17" s="1">
        <f t="shared" si="13"/>
        <v>8</v>
      </c>
      <c r="T17" s="1">
        <f t="shared" si="14"/>
        <v>7</v>
      </c>
      <c r="V17" s="1" t="str">
        <f t="shared" si="15"/>
        <v>|X13 (gross profit + depreciation) / sales                                                                              |</v>
      </c>
      <c r="W17" s="1" t="str">
        <f t="shared" si="16"/>
        <v>--&gt;        |</v>
      </c>
      <c r="X17" s="1" t="str">
        <f t="shared" si="17"/>
        <v>mod_dep_grss_prof_to_sales_ratio       |</v>
      </c>
      <c r="Y17" s="1" t="str">
        <f t="shared" si="18"/>
        <v>|X13 (gross profit + depreciation) / sales                                                                              |--&gt;        |mod_dep_grss_prof_to_sales_ratio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128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75</v>
      </c>
      <c r="S18" s="1">
        <f t="shared" si="13"/>
        <v>8</v>
      </c>
      <c r="T18" s="1">
        <f t="shared" si="14"/>
        <v>2</v>
      </c>
      <c r="V18" s="1" t="str">
        <f t="shared" si="15"/>
        <v>|X14 (gross profit + interest) / total assets                                                                           |</v>
      </c>
      <c r="W18" s="1" t="str">
        <f t="shared" si="16"/>
        <v>--&gt;        |</v>
      </c>
      <c r="X18" s="1" t="str">
        <f t="shared" si="17"/>
        <v>mod_int_grss_prof_to_tot_assets_ratio  |</v>
      </c>
      <c r="Y18" s="1" t="str">
        <f t="shared" si="18"/>
        <v>|X14 (gross profit + interest) / total assets                                                                           |--&gt;        |mod_int_grss_prof_to_tot_assets_ratio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58</v>
      </c>
      <c r="S19" s="1">
        <f t="shared" si="13"/>
        <v>8</v>
      </c>
      <c r="T19" s="1">
        <f t="shared" si="14"/>
        <v>4</v>
      </c>
      <c r="V19" s="1" t="str">
        <f t="shared" si="15"/>
        <v>|X15 (total liabilities * 365) / (gross profit + depreciation)                                                          |</v>
      </c>
      <c r="W19" s="1" t="str">
        <f t="shared" si="16"/>
        <v>--&gt;        |</v>
      </c>
      <c r="X19" s="1" t="str">
        <f t="shared" si="17"/>
        <v>ann_tot_liab_to_mod_grss_prof_ratio    |</v>
      </c>
      <c r="Y19" s="1" t="str">
        <f t="shared" si="18"/>
        <v>|X15 (total liabilities * 365) / (gross profit + depreciation)                                                          |--&gt;        |ann_tot_liab_to_mod_grss_prof_ratio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129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66</v>
      </c>
      <c r="S20" s="1">
        <f t="shared" si="13"/>
        <v>8</v>
      </c>
      <c r="T20" s="1">
        <f t="shared" si="14"/>
        <v>4</v>
      </c>
      <c r="V20" s="1" t="str">
        <f t="shared" si="15"/>
        <v>|X16 (gross profit + depreciation) / total liabilities                                                                  |</v>
      </c>
      <c r="W20" s="1" t="str">
        <f t="shared" si="16"/>
        <v>--&gt;        |</v>
      </c>
      <c r="X20" s="1" t="str">
        <f t="shared" si="17"/>
        <v>mod_dep_grss_prof_to_tot_liab_ratio    |</v>
      </c>
      <c r="Y20" s="1" t="str">
        <f t="shared" si="18"/>
        <v>|X16 (gross profit + depreciation) / total liabilities                                                                  |--&gt;        |mod_dep_grss_prof_to_tot_liab_ratio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83</v>
      </c>
      <c r="S21" s="1">
        <f t="shared" si="13"/>
        <v>8</v>
      </c>
      <c r="T21" s="1">
        <f t="shared" si="14"/>
        <v>11</v>
      </c>
      <c r="V21" s="1" t="str">
        <f t="shared" si="15"/>
        <v>|X17 total assets / total liabilities                                                                                   |</v>
      </c>
      <c r="W21" s="1" t="str">
        <f t="shared" si="16"/>
        <v>--&gt;        |</v>
      </c>
      <c r="X21" s="1" t="str">
        <f t="shared" si="17"/>
        <v>tot_assets_to_tot_liab_ratio           |</v>
      </c>
      <c r="Y21" s="1" t="str">
        <f t="shared" si="18"/>
        <v>|X17 total assets / total liabilities                                                                                   |--&gt;        |tot_assets_to_tot_liab_ratio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88</v>
      </c>
      <c r="S22" s="1">
        <f t="shared" si="13"/>
        <v>8</v>
      </c>
      <c r="T22" s="1">
        <f t="shared" si="14"/>
        <v>10</v>
      </c>
      <c r="V22" s="1" t="str">
        <f t="shared" si="15"/>
        <v>|X18 gross profit / total assets                                                                                        |</v>
      </c>
      <c r="W22" s="1" t="str">
        <f t="shared" si="16"/>
        <v>--&gt;        |</v>
      </c>
      <c r="X22" s="1" t="str">
        <f t="shared" si="17"/>
        <v>grss_prof_to_tot_assets_ratio          |</v>
      </c>
      <c r="Y22" s="1" t="str">
        <f t="shared" si="18"/>
        <v>|X18 gross profit / total assets                                                                                        |--&gt;        |grss_prof_to_tot_assets_ratio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95</v>
      </c>
      <c r="S23" s="1">
        <f t="shared" si="13"/>
        <v>8</v>
      </c>
      <c r="T23" s="1">
        <f t="shared" si="14"/>
        <v>15</v>
      </c>
      <c r="V23" s="1" t="str">
        <f t="shared" si="15"/>
        <v>|X19 gross profit / sales                                                                                               |</v>
      </c>
      <c r="W23" s="1" t="str">
        <f t="shared" si="16"/>
        <v>--&gt;        |</v>
      </c>
      <c r="X23" s="1" t="str">
        <f t="shared" si="17"/>
        <v>grss_prof_to_sales_ratio               |</v>
      </c>
      <c r="Y23" s="1" t="str">
        <f t="shared" si="18"/>
        <v>|X19 gross profit / sales                                                                                               |--&gt;        |grss_prof_to_sales_ratio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90</v>
      </c>
      <c r="S24" s="1">
        <f t="shared" si="13"/>
        <v>8</v>
      </c>
      <c r="T24" s="1">
        <f t="shared" si="14"/>
        <v>15</v>
      </c>
      <c r="V24" s="1" t="str">
        <f t="shared" si="15"/>
        <v>|X20 (inventory * 365) / sales                                                                                          |</v>
      </c>
      <c r="W24" s="1" t="str">
        <f t="shared" si="16"/>
        <v>--&gt;        |</v>
      </c>
      <c r="X24" s="1" t="str">
        <f t="shared" si="17"/>
        <v>ann_inven_to_sales_ratio               |</v>
      </c>
      <c r="Y24" s="1" t="str">
        <f t="shared" si="18"/>
        <v>|X20 (inventory * 365) / sales                                                                                          |--&gt;        |ann_inven_to_sales_ratio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92</v>
      </c>
      <c r="S25" s="1">
        <f t="shared" si="13"/>
        <v>8</v>
      </c>
      <c r="T25" s="1">
        <f t="shared" si="14"/>
        <v>15</v>
      </c>
      <c r="V25" s="1" t="str">
        <f t="shared" si="15"/>
        <v>|X21 sales (n) / sales (n-1)                                                                                            |</v>
      </c>
      <c r="W25" s="1" t="str">
        <f t="shared" si="16"/>
        <v>--&gt;        |</v>
      </c>
      <c r="X25" s="1" t="str">
        <f t="shared" si="17"/>
        <v>sales_to_mod_sales_ratio               |</v>
      </c>
      <c r="Y25" s="1" t="str">
        <f t="shared" si="18"/>
        <v>|X21 sales (n) / sales (n-1)                                                                                            |--&gt;        |sales_to_mod_sales_ratio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70</v>
      </c>
      <c r="S26" s="1">
        <f t="shared" si="13"/>
        <v>8</v>
      </c>
      <c r="T26" s="1">
        <f t="shared" si="14"/>
        <v>11</v>
      </c>
      <c r="V26" s="1" t="str">
        <f t="shared" si="15"/>
        <v>|X22 profit on operating activities / total assets                                                                      |</v>
      </c>
      <c r="W26" s="1" t="str">
        <f t="shared" si="16"/>
        <v>--&gt;        |</v>
      </c>
      <c r="X26" s="1" t="str">
        <f t="shared" si="17"/>
        <v>ops_prof_to_tot_assets_ratio           |</v>
      </c>
      <c r="Y26" s="1" t="str">
        <f t="shared" si="18"/>
        <v>|X22 profit on operating activities / total assets                                                                      |--&gt;        |ops_prof_to_tot_assets_ratio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97</v>
      </c>
      <c r="S27" s="1">
        <f t="shared" si="13"/>
        <v>8</v>
      </c>
      <c r="T27" s="1">
        <f t="shared" si="14"/>
        <v>16</v>
      </c>
      <c r="V27" s="1" t="str">
        <f t="shared" si="15"/>
        <v>|X23 net profit / sales                                                                                                 |</v>
      </c>
      <c r="W27" s="1" t="str">
        <f t="shared" si="16"/>
        <v>--&gt;        |</v>
      </c>
      <c r="X27" s="1" t="str">
        <f t="shared" si="17"/>
        <v>net_prof_to_sales_ratio                |</v>
      </c>
      <c r="Y27" s="1" t="str">
        <f t="shared" si="18"/>
        <v>|X23 net profit / sales                                                                                                 |--&gt;        |net_prof_to_sales_ratio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75</v>
      </c>
      <c r="S28" s="1">
        <f t="shared" si="13"/>
        <v>8</v>
      </c>
      <c r="T28" s="1">
        <f t="shared" si="14"/>
        <v>9</v>
      </c>
      <c r="V28" s="1" t="str">
        <f t="shared" si="15"/>
        <v>|X24 gross profit (in 3 years) / total assets                                                                           |</v>
      </c>
      <c r="W28" s="1" t="str">
        <f t="shared" si="16"/>
        <v>--&gt;        |</v>
      </c>
      <c r="X28" s="1" t="str">
        <f t="shared" si="17"/>
        <v>grss_prof3_to_tot_assets_ratio         |</v>
      </c>
      <c r="Y28" s="1" t="str">
        <f t="shared" si="18"/>
        <v>|X24 gross profit (in 3 years) / total assets                                                                           |--&gt;        |grss_prof3_to_tot_assets_ratio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76</v>
      </c>
      <c r="S29" s="1">
        <f t="shared" si="13"/>
        <v>8</v>
      </c>
      <c r="T29" s="1">
        <f t="shared" si="14"/>
        <v>12</v>
      </c>
      <c r="V29" s="1" t="str">
        <f t="shared" si="15"/>
        <v>|X25 (equity - share capital) / total assets                                                                            |</v>
      </c>
      <c r="W29" s="1" t="str">
        <f t="shared" si="16"/>
        <v>--&gt;        |</v>
      </c>
      <c r="X29" s="1" t="str">
        <f t="shared" si="17"/>
        <v>mod_equ_to_tot_assets_ratio            |</v>
      </c>
      <c r="Y29" s="1" t="str">
        <f t="shared" si="18"/>
        <v>|X25 (equity - share capital) / total assets                                                                            |--&gt;        |mod_equ_to_tot_assets_ratio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130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68</v>
      </c>
      <c r="S30" s="1">
        <f t="shared" si="13"/>
        <v>8</v>
      </c>
      <c r="T30" s="1">
        <f t="shared" si="14"/>
        <v>5</v>
      </c>
      <c r="V30" s="1" t="str">
        <f t="shared" si="15"/>
        <v>|X26 (net profit + depreciation) / total liabilities                                                                    |</v>
      </c>
      <c r="W30" s="1" t="str">
        <f t="shared" si="16"/>
        <v>--&gt;        |</v>
      </c>
      <c r="X30" s="1" t="str">
        <f t="shared" si="17"/>
        <v>mod_dep_net_prof_to_tot_liab_ratio     |</v>
      </c>
      <c r="Y30" s="1" t="str">
        <f t="shared" si="18"/>
        <v>|X26 (net profit + depreciation) / total liabilities                                                                    |--&gt;        |mod_dep_net_prof_to_tot_liab_ratio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64</v>
      </c>
      <c r="S31" s="1">
        <f t="shared" si="13"/>
        <v>8</v>
      </c>
      <c r="T31" s="1">
        <f t="shared" si="14"/>
        <v>14</v>
      </c>
      <c r="V31" s="1" t="str">
        <f t="shared" si="15"/>
        <v>|X27 profit on operating activities / financial expenses                                                                |</v>
      </c>
      <c r="W31" s="1" t="str">
        <f t="shared" si="16"/>
        <v>--&gt;        |</v>
      </c>
      <c r="X31" s="1" t="str">
        <f t="shared" si="17"/>
        <v>ops_prof_to_fin_exp_ratio              |</v>
      </c>
      <c r="Y31" s="1" t="str">
        <f t="shared" si="18"/>
        <v>|X27 profit on operating activities / financial expenses                                                                |--&gt;        |ops_prof_to_fin_exp_ratio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85</v>
      </c>
      <c r="S32" s="1">
        <f t="shared" si="13"/>
        <v>8</v>
      </c>
      <c r="T32" s="1">
        <f t="shared" si="14"/>
        <v>12</v>
      </c>
      <c r="V32" s="1" t="str">
        <f t="shared" si="15"/>
        <v>|X28 working capital / fixed assets                                                                                     |</v>
      </c>
      <c r="W32" s="1" t="str">
        <f t="shared" si="16"/>
        <v>--&gt;        |</v>
      </c>
      <c r="X32" s="1" t="str">
        <f t="shared" si="17"/>
        <v>work_cap_to_fx_assets_ratio            |</v>
      </c>
      <c r="Y32" s="1" t="str">
        <f t="shared" si="18"/>
        <v>|X28 working capital / fixed assets                                                                                     |--&gt;        |work_cap_to_fx_assets_ratio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90</v>
      </c>
      <c r="S33" s="1">
        <f t="shared" si="13"/>
        <v>8</v>
      </c>
      <c r="T33" s="1">
        <f t="shared" si="14"/>
        <v>25</v>
      </c>
      <c r="V33" s="1" t="str">
        <f t="shared" si="15"/>
        <v>|X29 logarithm of total assets                                                                                          |</v>
      </c>
      <c r="W33" s="1" t="str">
        <f t="shared" si="16"/>
        <v>--&gt;        |</v>
      </c>
      <c r="X33" s="1" t="str">
        <f t="shared" si="17"/>
        <v>tot_assets_log                         |</v>
      </c>
      <c r="Y33" s="1" t="str">
        <f t="shared" si="18"/>
        <v>|X29 logarithm of total assets                                                                                          |--&gt;        |tot_assets_log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132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81</v>
      </c>
      <c r="S34" s="1">
        <f t="shared" si="13"/>
        <v>8</v>
      </c>
      <c r="T34" s="1">
        <f t="shared" si="14"/>
        <v>8</v>
      </c>
      <c r="V34" s="1" t="str">
        <f t="shared" si="15"/>
        <v>|X30 (total liabilities - cash) / sales                                                                                 |</v>
      </c>
      <c r="W34" s="1" t="str">
        <f t="shared" si="16"/>
        <v>--&gt;        |</v>
      </c>
      <c r="X34" s="1" t="str">
        <f t="shared" si="17"/>
        <v>mod_csh_tot_liab_to_sales_ratio        |</v>
      </c>
      <c r="Y34" s="1" t="str">
        <f t="shared" si="18"/>
        <v>|X30 (total liabilities - cash) / sales                                                                                 |--&gt;        |mod_csh_tot_liab_to_sales_ratio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126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82</v>
      </c>
      <c r="S35" s="1">
        <f t="shared" si="13"/>
        <v>8</v>
      </c>
      <c r="T35" s="1">
        <f t="shared" si="14"/>
        <v>7</v>
      </c>
      <c r="V35" s="1" t="str">
        <f t="shared" si="15"/>
        <v>|X31 (gross profit + interest) / sales                                                                                  |</v>
      </c>
      <c r="W35" s="1" t="str">
        <f t="shared" si="16"/>
        <v>--&gt;        |</v>
      </c>
      <c r="X35" s="1" t="str">
        <f t="shared" si="17"/>
        <v>mod_int_grss_prof_to_sales_ratio       |</v>
      </c>
      <c r="Y35" s="1" t="str">
        <f t="shared" si="18"/>
        <v>|X31 (gross profit + interest) / sales                                                                                  |--&gt;        |mod_int_grss_prof_to_sales_ratio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64</v>
      </c>
      <c r="S36" s="1">
        <f t="shared" si="13"/>
        <v>8</v>
      </c>
      <c r="T36" s="1">
        <f t="shared" si="14"/>
        <v>12</v>
      </c>
      <c r="V36" s="1" t="str">
        <f t="shared" si="15"/>
        <v>|X32 (current liabilities * 365) / cost of products sold                                                                |</v>
      </c>
      <c r="W36" s="1" t="str">
        <f t="shared" si="16"/>
        <v>--&gt;        |</v>
      </c>
      <c r="X36" s="1" t="str">
        <f t="shared" si="17"/>
        <v>ann_curr_liab_to_cops_ratio            |</v>
      </c>
      <c r="Y36" s="1" t="str">
        <f t="shared" si="18"/>
        <v>|X32 (current liabilities * 365) / cost of products sold                                                                |--&gt;        |ann_curr_liab_to_cops_ratio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72</v>
      </c>
      <c r="S37" s="1">
        <f t="shared" si="13"/>
        <v>8</v>
      </c>
      <c r="T37" s="1">
        <f t="shared" si="14"/>
        <v>15</v>
      </c>
      <c r="V37" s="1" t="str">
        <f t="shared" si="15"/>
        <v>|X33 operating expenses / short-term liabilities                                                                        |</v>
      </c>
      <c r="W37" s="1" t="str">
        <f t="shared" si="16"/>
        <v>--&gt;        |</v>
      </c>
      <c r="X37" s="1" t="str">
        <f t="shared" si="17"/>
        <v>ops_exp_to_st_liab_ratio               |</v>
      </c>
      <c r="Y37" s="1" t="str">
        <f t="shared" si="18"/>
        <v>|X33 operating expenses / short-term liabilities                                                                        |--&gt;        |ops_exp_to_st_liab_ratio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77</v>
      </c>
      <c r="S38" s="1">
        <f t="shared" si="13"/>
        <v>8</v>
      </c>
      <c r="T38" s="1">
        <f t="shared" si="14"/>
        <v>14</v>
      </c>
      <c r="V38" s="1" t="str">
        <f t="shared" si="15"/>
        <v>|X34 operating expenses / total liabilities                                                                             |</v>
      </c>
      <c r="W38" s="1" t="str">
        <f t="shared" si="16"/>
        <v>--&gt;        |</v>
      </c>
      <c r="X38" s="1" t="str">
        <f t="shared" si="17"/>
        <v>ops_exp_to_tot_liab_ratio              |</v>
      </c>
      <c r="Y38" s="1" t="str">
        <f t="shared" si="18"/>
        <v>|X34 operating expenses / total liabilities                                                                             |--&gt;        |ops_exp_to_tot_liab_ratio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85</v>
      </c>
      <c r="S39" s="1">
        <f t="shared" si="13"/>
        <v>8</v>
      </c>
      <c r="T39" s="1">
        <f t="shared" si="14"/>
        <v>9</v>
      </c>
      <c r="V39" s="1" t="str">
        <f t="shared" si="15"/>
        <v>|X35 profit on sales / total assets                                                                                     |</v>
      </c>
      <c r="W39" s="1" t="str">
        <f t="shared" si="16"/>
        <v>--&gt;        |</v>
      </c>
      <c r="X39" s="1" t="str">
        <f t="shared" si="17"/>
        <v>sales_prof_to_tot_assets_ratio         |</v>
      </c>
      <c r="Y39" s="1" t="str">
        <f t="shared" si="18"/>
        <v>|X35 profit on sales / total assets                                                                                     |--&gt;        |sales_prof_to_tot_assets_ratio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89</v>
      </c>
      <c r="S40" s="1">
        <f t="shared" si="13"/>
        <v>8</v>
      </c>
      <c r="T40" s="1">
        <f t="shared" si="14"/>
        <v>10</v>
      </c>
      <c r="V40" s="1" t="str">
        <f t="shared" si="15"/>
        <v>|X36 total sales / total assets                                                                                         |</v>
      </c>
      <c r="W40" s="1" t="str">
        <f t="shared" si="16"/>
        <v>--&gt;        |</v>
      </c>
      <c r="X40" s="1" t="str">
        <f t="shared" si="17"/>
        <v>tot_sales_to_tot_assets_ratio          |</v>
      </c>
      <c r="Y40" s="1" t="str">
        <f t="shared" si="18"/>
        <v>|X36 total sales / total assets                                                                                         |--&gt;        |tot_sales_to_tot_assets_ratio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61</v>
      </c>
      <c r="S41" s="1">
        <f t="shared" si="13"/>
        <v>8</v>
      </c>
      <c r="T41" s="1">
        <f t="shared" si="14"/>
        <v>7</v>
      </c>
      <c r="V41" s="1" t="str">
        <f t="shared" si="15"/>
        <v>|X37 (current assets - inventories) / long-term liabilities                                                             |</v>
      </c>
      <c r="W41" s="1" t="str">
        <f t="shared" si="16"/>
        <v>--&gt;        |</v>
      </c>
      <c r="X41" s="1" t="str">
        <f t="shared" si="17"/>
        <v>mod_curr_assets_to_lt_liab_ratio       |</v>
      </c>
      <c r="Y41" s="1" t="str">
        <f t="shared" si="18"/>
        <v>|X37 (current assets - inventories) / long-term liabilities                                                             |--&gt;        |mod_curr_assets_to_lt_liab_ratio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84</v>
      </c>
      <c r="S42" s="1">
        <f t="shared" si="13"/>
        <v>8</v>
      </c>
      <c r="T42" s="1">
        <f t="shared" si="14"/>
        <v>13</v>
      </c>
      <c r="V42" s="1" t="str">
        <f t="shared" si="15"/>
        <v>|X38 constant capital / total assets                                                                                    |</v>
      </c>
      <c r="W42" s="1" t="str">
        <f t="shared" si="16"/>
        <v>--&gt;        |</v>
      </c>
      <c r="X42" s="1" t="str">
        <f t="shared" si="17"/>
        <v>co_cap_to_tot_assets_ratio             |</v>
      </c>
      <c r="Y42" s="1" t="str">
        <f t="shared" si="18"/>
        <v>|X38 constant capital / total assets                                                                                    |--&gt;        |co_cap_to_tot_assets_ratio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92</v>
      </c>
      <c r="S43" s="1">
        <f t="shared" si="13"/>
        <v>8</v>
      </c>
      <c r="T43" s="1">
        <f t="shared" si="14"/>
        <v>14</v>
      </c>
      <c r="V43" s="1" t="str">
        <f t="shared" si="15"/>
        <v>|X39 profit on sales / sales                                                                                            |</v>
      </c>
      <c r="W43" s="1" t="str">
        <f t="shared" si="16"/>
        <v>--&gt;        |</v>
      </c>
      <c r="X43" s="1" t="str">
        <f t="shared" si="17"/>
        <v>sales_prof_to_sales_ratio              |</v>
      </c>
      <c r="Y43" s="1" t="str">
        <f t="shared" si="18"/>
        <v>|X39 profit on sales / sales                                                                                            |--&gt;        |sales_prof_to_sales_ratio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124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48</v>
      </c>
      <c r="S44" s="1">
        <f t="shared" si="13"/>
        <v>8</v>
      </c>
      <c r="T44" s="1">
        <f t="shared" si="14"/>
        <v>4</v>
      </c>
      <c r="V44" s="1" t="str">
        <f t="shared" si="15"/>
        <v>|X40 (current assets - inventory - receivables) / short-term liabilities                                                |</v>
      </c>
      <c r="W44" s="1" t="str">
        <f t="shared" si="16"/>
        <v>--&gt;        |</v>
      </c>
      <c r="X44" s="1" t="str">
        <f t="shared" si="17"/>
        <v>mod_ir_curr_assets_to_st_liab_ratio    |</v>
      </c>
      <c r="Y44" s="1" t="str">
        <f t="shared" si="18"/>
        <v>|X40 (current assets - inventory - receivables) / short-term liabilities                                                |--&gt;        |mod_ir_curr_assets_to_st_liab_ratio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35</v>
      </c>
      <c r="S45" s="1">
        <f t="shared" si="13"/>
        <v>8</v>
      </c>
      <c r="T45" s="1">
        <f t="shared" si="14"/>
        <v>11</v>
      </c>
      <c r="V45" s="1" t="str">
        <f t="shared" si="15"/>
        <v>|X41 total liabilities / ((profit on operating activities + depreciation) * (12/365))                                   |</v>
      </c>
      <c r="W45" s="1" t="str">
        <f t="shared" si="16"/>
        <v>--&gt;        |</v>
      </c>
      <c r="X45" s="1" t="str">
        <f t="shared" si="17"/>
        <v>tot_liab_to_mth_mod_ops_prof           |</v>
      </c>
      <c r="Y45" s="1" t="str">
        <f t="shared" si="18"/>
        <v>|X41 total liabilities / ((profit on operating activities + depreciation) * (12/365))                                   |--&gt;        |tot_liab_to_mth_mod_ops_prof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77</v>
      </c>
      <c r="S46" s="1">
        <f t="shared" si="13"/>
        <v>8</v>
      </c>
      <c r="T46" s="1">
        <f t="shared" si="14"/>
        <v>16</v>
      </c>
      <c r="V46" s="1" t="str">
        <f t="shared" si="15"/>
        <v>|X42 profit on operating activities / sales                                                                             |</v>
      </c>
      <c r="W46" s="1" t="str">
        <f t="shared" si="16"/>
        <v>--&gt;        |</v>
      </c>
      <c r="X46" s="1" t="str">
        <f t="shared" si="17"/>
        <v>ops_prof_to_sales_ratio                |</v>
      </c>
      <c r="Y46" s="1" t="str">
        <f t="shared" si="18"/>
        <v>|X42 profit on operating activities / sales                                                                             |--&gt;        |ops_prof_to_sales_ratio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66</v>
      </c>
      <c r="S47" s="1">
        <f t="shared" si="13"/>
        <v>8</v>
      </c>
      <c r="T47" s="1">
        <f t="shared" si="14"/>
        <v>25</v>
      </c>
      <c r="V47" s="1" t="str">
        <f t="shared" si="15"/>
        <v>|X43 rotation receivables + inventory turnover in days                                                                  |</v>
      </c>
      <c r="W47" s="1" t="str">
        <f t="shared" si="16"/>
        <v>--&gt;        |</v>
      </c>
      <c r="X47" s="1" t="str">
        <f t="shared" si="17"/>
        <v>mod_rot_receiv                         |</v>
      </c>
      <c r="Y47" s="1" t="str">
        <f t="shared" si="18"/>
        <v>|X43 rotation receivables + inventory turnover in days                                                                  |--&gt;        |mod_rot_receiv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88</v>
      </c>
      <c r="S48" s="1">
        <f t="shared" si="13"/>
        <v>8</v>
      </c>
      <c r="T48" s="1">
        <f t="shared" si="14"/>
        <v>14</v>
      </c>
      <c r="V48" s="1" t="str">
        <f t="shared" si="15"/>
        <v>|X44 (receivables * 365) / sales                                                                                        |</v>
      </c>
      <c r="W48" s="1" t="str">
        <f t="shared" si="16"/>
        <v>--&gt;        |</v>
      </c>
      <c r="X48" s="1" t="str">
        <f t="shared" si="17"/>
        <v>ann_receiv_to_sales_ratio              |</v>
      </c>
      <c r="Y48" s="1" t="str">
        <f t="shared" si="18"/>
        <v>|X44 (receivables * 365) / sales                                                                                        |--&gt;        |ann_receiv_to_sales_ratio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93</v>
      </c>
      <c r="S49" s="1">
        <f t="shared" si="13"/>
        <v>8</v>
      </c>
      <c r="T49" s="1">
        <f t="shared" si="14"/>
        <v>16</v>
      </c>
      <c r="V49" s="1" t="str">
        <f t="shared" si="15"/>
        <v>|X45 net profit / inventory                                                                                             |</v>
      </c>
      <c r="W49" s="1" t="str">
        <f t="shared" si="16"/>
        <v>--&gt;        |</v>
      </c>
      <c r="X49" s="1" t="str">
        <f t="shared" si="17"/>
        <v>net_prof_to_inven_ratio                |</v>
      </c>
      <c r="Y49" s="1" t="str">
        <f t="shared" si="18"/>
        <v>|X45 net profit / inventory                                                                                             |--&gt;        |net_prof_to_inven_ratio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216</v>
      </c>
      <c r="G50" s="1" t="str">
        <f t="shared" si="7"/>
        <v xml:space="preserve">'mod_inven_curr_assets_to_st_liab_ratio',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38</v>
      </c>
      <c r="R50" s="1">
        <f t="shared" si="12"/>
        <v>62</v>
      </c>
      <c r="S50" s="1">
        <f t="shared" si="13"/>
        <v>8</v>
      </c>
      <c r="T50" s="1">
        <f t="shared" si="14"/>
        <v>1</v>
      </c>
      <c r="V50" s="1" t="str">
        <f t="shared" si="15"/>
        <v>|X46 (current assets - inventory) / short-term liabilities                                                              |</v>
      </c>
      <c r="W50" s="1" t="str">
        <f t="shared" si="16"/>
        <v>--&gt;        |</v>
      </c>
      <c r="X50" s="1" t="str">
        <f t="shared" si="17"/>
        <v>mod_inven_curr_assets_to_st_liab_ratio |</v>
      </c>
      <c r="Y50" s="1" t="str">
        <f t="shared" si="18"/>
        <v>|X46 (current assets - inventory) / short-term liabilities                                                              |--&gt;        |mod_inven_curr_assets_to_st_liab_ratio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74</v>
      </c>
      <c r="S51" s="1">
        <f t="shared" si="13"/>
        <v>8</v>
      </c>
      <c r="T51" s="1">
        <f t="shared" si="14"/>
        <v>16</v>
      </c>
      <c r="V51" s="1" t="str">
        <f t="shared" si="15"/>
        <v>|X47 (inventory * 365) / cost of products sold                                                                          |</v>
      </c>
      <c r="W51" s="1" t="str">
        <f t="shared" si="16"/>
        <v>--&gt;        |</v>
      </c>
      <c r="X51" s="1" t="str">
        <f t="shared" si="17"/>
        <v>ann_inven_to_cops_ratio                |</v>
      </c>
      <c r="Y51" s="1" t="str">
        <f t="shared" si="18"/>
        <v>|X47 (inventory * 365) / cost of products sold                                                                          |--&gt;        |ann_inven_to_cops_ratio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46</v>
      </c>
      <c r="S52" s="1">
        <f t="shared" si="13"/>
        <v>8</v>
      </c>
      <c r="T52" s="1">
        <f t="shared" si="14"/>
        <v>13</v>
      </c>
      <c r="V52" s="1" t="str">
        <f t="shared" si="15"/>
        <v>|X48 EBITDA (profit on operating activities - depreciation) / total assets                                              |</v>
      </c>
      <c r="W52" s="1" t="str">
        <f t="shared" si="16"/>
        <v>--&gt;        |</v>
      </c>
      <c r="X52" s="1" t="str">
        <f t="shared" si="17"/>
        <v>ebitda_to_tot_assets_ratio             |</v>
      </c>
      <c r="Y52" s="1" t="str">
        <f t="shared" si="18"/>
        <v>|X48 EBITDA (profit on operating activities - depreciation) / total assets                                              |--&gt;        |ebitda_to_tot_assets_ratio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53</v>
      </c>
      <c r="S53" s="1">
        <f t="shared" si="13"/>
        <v>8</v>
      </c>
      <c r="T53" s="1">
        <f t="shared" si="14"/>
        <v>14</v>
      </c>
      <c r="V53" s="1" t="str">
        <f t="shared" si="15"/>
        <v>|X49 EBITDA (profit on operating activities - depreciation) / sales                                                     |</v>
      </c>
      <c r="W53" s="1" t="str">
        <f t="shared" si="16"/>
        <v>--&gt;        |</v>
      </c>
      <c r="X53" s="1" t="str">
        <f t="shared" si="17"/>
        <v>ebitda_to_tot_sales_ratio              |</v>
      </c>
      <c r="Y53" s="1" t="str">
        <f t="shared" si="18"/>
        <v>|X49 EBITDA (profit on operating activities - depreciation) / sales                                                     |--&gt;        |ebitda_to_tot_sales_ratio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81</v>
      </c>
      <c r="S54" s="1">
        <f t="shared" si="13"/>
        <v>8</v>
      </c>
      <c r="T54" s="1">
        <f t="shared" si="14"/>
        <v>10</v>
      </c>
      <c r="V54" s="1" t="str">
        <f t="shared" si="15"/>
        <v>|X50 current assets / total liabilities                                                                                 |</v>
      </c>
      <c r="W54" s="1" t="str">
        <f t="shared" si="16"/>
        <v>--&gt;        |</v>
      </c>
      <c r="X54" s="1" t="str">
        <f t="shared" si="17"/>
        <v>curr_assets_to_tot_liab_ratio          |</v>
      </c>
      <c r="Y54" s="1" t="str">
        <f t="shared" si="18"/>
        <v>|X50 current assets / total liabilities                                                                                 |--&gt;        |curr_assets_to_tot_liab_ratio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78</v>
      </c>
      <c r="S55" s="1">
        <f t="shared" si="13"/>
        <v>8</v>
      </c>
      <c r="T55" s="1">
        <f t="shared" si="14"/>
        <v>12</v>
      </c>
      <c r="V55" s="1" t="str">
        <f t="shared" si="15"/>
        <v>|X51 short-term liabilities / total assets                                                                              |</v>
      </c>
      <c r="W55" s="1" t="str">
        <f t="shared" si="16"/>
        <v>--&gt;        |</v>
      </c>
      <c r="X55" s="1" t="str">
        <f t="shared" si="17"/>
        <v>st_liab_to_tot_assets_ratio            |</v>
      </c>
      <c r="Y55" s="1" t="str">
        <f t="shared" si="18"/>
        <v>|X51 short-term liabilities / total assets                                                                              |--&gt;        |st_liab_to_tot_assets_ratio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60</v>
      </c>
      <c r="S56" s="1">
        <f t="shared" si="13"/>
        <v>8</v>
      </c>
      <c r="T56" s="1">
        <f t="shared" si="14"/>
        <v>14</v>
      </c>
      <c r="V56" s="1" t="str">
        <f t="shared" si="15"/>
        <v>|X52 (short-term liabilities * 365) / cost of products sold)                                                            |</v>
      </c>
      <c r="W56" s="1" t="str">
        <f t="shared" si="16"/>
        <v>--&gt;        |</v>
      </c>
      <c r="X56" s="1" t="str">
        <f t="shared" si="17"/>
        <v>ann_st_liab_to_cops_ratio              |</v>
      </c>
      <c r="Y56" s="1" t="str">
        <f t="shared" si="18"/>
        <v>|X52 (short-term liabilities * 365) / cost of products sold)                                                            |--&gt;        |ann_st_liab_to_cops_ratio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94</v>
      </c>
      <c r="S57" s="1">
        <f t="shared" si="13"/>
        <v>8</v>
      </c>
      <c r="T57" s="1">
        <f t="shared" si="14"/>
        <v>17</v>
      </c>
      <c r="V57" s="1" t="str">
        <f t="shared" si="15"/>
        <v>|X53 equity / fixed assets                                                                                              |</v>
      </c>
      <c r="W57" s="1" t="str">
        <f t="shared" si="16"/>
        <v>--&gt;        |</v>
      </c>
      <c r="X57" s="1" t="str">
        <f t="shared" si="17"/>
        <v>equ_to_fx_assets_ratio                 |</v>
      </c>
      <c r="Y57" s="1" t="str">
        <f t="shared" si="18"/>
        <v>|X53 equity / fixed assets                                                                                              |--&gt;        |equ_to_fx_assets_ratio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84</v>
      </c>
      <c r="S58" s="1">
        <f t="shared" si="13"/>
        <v>8</v>
      </c>
      <c r="T58" s="1">
        <f t="shared" si="14"/>
        <v>14</v>
      </c>
      <c r="V58" s="1" t="str">
        <f t="shared" si="15"/>
        <v>|X54 constant capital / fixed assets                                                                                    |</v>
      </c>
      <c r="W58" s="1" t="str">
        <f t="shared" si="16"/>
        <v>--&gt;        |</v>
      </c>
      <c r="X58" s="1" t="str">
        <f t="shared" si="17"/>
        <v>co_cap_to_fx_assets_ratio              |</v>
      </c>
      <c r="Y58" s="1" t="str">
        <f t="shared" si="18"/>
        <v>|X54 constant capital / fixed assets                                                                                    |--&gt;        |co_cap_to_fx_assets_ratio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100</v>
      </c>
      <c r="S59" s="1">
        <f t="shared" si="13"/>
        <v>8</v>
      </c>
      <c r="T59" s="1">
        <f t="shared" si="14"/>
        <v>31</v>
      </c>
      <c r="V59" s="1" t="str">
        <f t="shared" si="15"/>
        <v>|X55 working capital                                                                                                    |</v>
      </c>
      <c r="W59" s="1" t="str">
        <f t="shared" si="16"/>
        <v>--&gt;        |</v>
      </c>
      <c r="X59" s="1" t="str">
        <f t="shared" si="17"/>
        <v>work_cap                               |</v>
      </c>
      <c r="Y59" s="1" t="str">
        <f t="shared" si="18"/>
        <v>|X55 working capital                                                                                                    |--&gt;        |work_cap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131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76</v>
      </c>
      <c r="S60" s="1">
        <f t="shared" si="13"/>
        <v>8</v>
      </c>
      <c r="T60" s="1">
        <f t="shared" si="14"/>
        <v>10</v>
      </c>
      <c r="V60" s="1" t="str">
        <f t="shared" si="15"/>
        <v>|X56 (sales - cost of products sold) / sales                                                                            |</v>
      </c>
      <c r="W60" s="1" t="str">
        <f t="shared" si="16"/>
        <v>--&gt;        |</v>
      </c>
      <c r="X60" s="1" t="str">
        <f t="shared" si="17"/>
        <v>mod_cops_sales_to_sales_ratio          |</v>
      </c>
      <c r="Y60" s="1" t="str">
        <f t="shared" si="18"/>
        <v>|X56 (sales - cost of products sold) / sales                                                                            |--&gt;        |mod_cops_sales_to_sales_ratio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22</v>
      </c>
      <c r="S61" s="1">
        <f t="shared" si="13"/>
        <v>8</v>
      </c>
      <c r="T61" s="1">
        <f t="shared" si="14"/>
        <v>5</v>
      </c>
      <c r="V61" s="1" t="str">
        <f t="shared" si="15"/>
        <v>|X57 (current assets - inventory - short-term liabilities) / (sales - gross profit - depreciation)                      |</v>
      </c>
      <c r="W61" s="1" t="str">
        <f t="shared" si="16"/>
        <v>--&gt;        |</v>
      </c>
      <c r="X61" s="1" t="str">
        <f t="shared" si="17"/>
        <v>mod_curr_assets_to_mod_sales_ratio     |</v>
      </c>
      <c r="Y61" s="1" t="str">
        <f t="shared" si="18"/>
        <v>|X57 (current assets - inventory - short-term liabilities) / (sales - gross profit - depreciation)                      |--&gt;        |mod_curr_assets_to_mod_sales_ratio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91</v>
      </c>
      <c r="S62" s="1">
        <f t="shared" si="13"/>
        <v>8</v>
      </c>
      <c r="T62" s="1">
        <f t="shared" si="14"/>
        <v>11</v>
      </c>
      <c r="V62" s="1" t="str">
        <f t="shared" si="15"/>
        <v>|X58 total costs /total sales                                                                                           |</v>
      </c>
      <c r="W62" s="1" t="str">
        <f t="shared" si="16"/>
        <v>--&gt;        |</v>
      </c>
      <c r="X62" s="1" t="str">
        <f t="shared" si="17"/>
        <v>tot_costs_to_tot_sales_ratio           |</v>
      </c>
      <c r="Y62" s="1" t="str">
        <f t="shared" si="18"/>
        <v>|X58 total costs /total sales                                                                                           |--&gt;        |tot_costs_to_tot_sales_ratio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85</v>
      </c>
      <c r="S63" s="1">
        <f t="shared" si="13"/>
        <v>8</v>
      </c>
      <c r="T63" s="1">
        <f t="shared" si="14"/>
        <v>19</v>
      </c>
      <c r="V63" s="1" t="str">
        <f t="shared" si="15"/>
        <v>|X59 long-term liabilities / equity                                                                                     |</v>
      </c>
      <c r="W63" s="1" t="str">
        <f t="shared" si="16"/>
        <v>--&gt;        |</v>
      </c>
      <c r="X63" s="1" t="str">
        <f t="shared" si="17"/>
        <v>lt_liab_to_equ_ratio                   |</v>
      </c>
      <c r="Y63" s="1" t="str">
        <f t="shared" si="18"/>
        <v>|X59 long-term liabilities / equity                                                                                     |--&gt;        |lt_liab_to_equ_ratio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217</v>
      </c>
      <c r="G64" s="1" t="str">
        <f t="shared" si="7"/>
        <v xml:space="preserve">'sales_to_inven_ratio',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20</v>
      </c>
      <c r="R64" s="1">
        <f t="shared" si="12"/>
        <v>98</v>
      </c>
      <c r="S64" s="1">
        <f t="shared" si="13"/>
        <v>8</v>
      </c>
      <c r="T64" s="1">
        <f t="shared" si="14"/>
        <v>19</v>
      </c>
      <c r="V64" s="1" t="str">
        <f t="shared" si="15"/>
        <v>|X60 sales / inventory                                                                                                  |</v>
      </c>
      <c r="W64" s="1" t="str">
        <f t="shared" si="16"/>
        <v>--&gt;        |</v>
      </c>
      <c r="X64" s="1" t="str">
        <f t="shared" si="17"/>
        <v>sales_to_inven_ratio                   |</v>
      </c>
      <c r="Y64" s="1" t="str">
        <f t="shared" si="18"/>
        <v>|X60 sales / inventory                                                                                                  |--&gt;        |sales_to_inven_ratio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120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96</v>
      </c>
      <c r="S65" s="1">
        <f t="shared" si="13"/>
        <v>8</v>
      </c>
      <c r="T65" s="1">
        <f t="shared" si="14"/>
        <v>18</v>
      </c>
      <c r="V65" s="1" t="str">
        <f t="shared" si="15"/>
        <v>|X61 sales / receivables                                                                                                |</v>
      </c>
      <c r="W65" s="1" t="str">
        <f t="shared" si="16"/>
        <v>--&gt;        |</v>
      </c>
      <c r="X65" s="1" t="str">
        <f t="shared" si="17"/>
        <v>sales_to_receiv_ratio                  |</v>
      </c>
      <c r="Y65" s="1" t="str">
        <f t="shared" si="18"/>
        <v>|X61 sales / receivables                                                                                                |--&gt;        |sales_to_receiv_ratio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121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78</v>
      </c>
      <c r="S66" s="1">
        <f t="shared" si="13"/>
        <v>8</v>
      </c>
      <c r="T66" s="1">
        <f t="shared" si="14"/>
        <v>13</v>
      </c>
      <c r="V66" s="1" t="str">
        <f t="shared" si="15"/>
        <v>|X62 (short-term liabilities *365) / sales                                                                              |</v>
      </c>
      <c r="W66" s="1" t="str">
        <f t="shared" si="16"/>
        <v>--&gt;        |</v>
      </c>
      <c r="X66" s="1" t="str">
        <f t="shared" si="17"/>
        <v>ann_st_liab_to_sales_ratio             |</v>
      </c>
      <c r="Y66" s="1" t="str">
        <f t="shared" si="18"/>
        <v>|X62 (short-term liabilities *365) / sales                                                                              |--&gt;        |ann_st_liab_to_sales_ratio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122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85</v>
      </c>
      <c r="S67" s="1">
        <f t="shared" si="13"/>
        <v>8</v>
      </c>
      <c r="T67" s="1">
        <f t="shared" si="14"/>
        <v>17</v>
      </c>
      <c r="V67" s="1" t="str">
        <f t="shared" si="15"/>
        <v>|X63 sales / short-term liabilities                                                                                     |</v>
      </c>
      <c r="W67" s="1" t="str">
        <f t="shared" si="16"/>
        <v>--&gt;        |</v>
      </c>
      <c r="X67" s="1" t="str">
        <f t="shared" si="17"/>
        <v>sales_to_st_liab_ratio                 |</v>
      </c>
      <c r="Y67" s="1" t="str">
        <f t="shared" si="18"/>
        <v>|X63 sales / short-term liabilities                                                                                     |--&gt;        |sales_to_st_liab_ratio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123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95</v>
      </c>
      <c r="S68" s="1">
        <f t="shared" si="13"/>
        <v>8</v>
      </c>
      <c r="T68" s="1">
        <f t="shared" si="14"/>
        <v>15</v>
      </c>
      <c r="V68" s="1" t="str">
        <f t="shared" si="15"/>
        <v>|X64 sales / fixed assets                                                                                               |</v>
      </c>
      <c r="W68" s="1" t="str">
        <f t="shared" si="16"/>
        <v>--&gt;        |</v>
      </c>
      <c r="X68" s="1" t="str">
        <f t="shared" si="17"/>
        <v>sales_to_fx_assets_ratio               |</v>
      </c>
      <c r="Y68" s="1" t="str">
        <f t="shared" si="18"/>
        <v>|X64 sales / fixed assets                                                                                               |--&gt;        |sales_to_fx_assets_ratio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114</v>
      </c>
      <c r="S69" s="1">
        <f t="shared" si="13"/>
        <v>8</v>
      </c>
      <c r="T69" s="1">
        <f t="shared" si="14"/>
        <v>34</v>
      </c>
      <c r="V69" s="1" t="str">
        <f t="shared" si="15"/>
        <v>|class                                                                                                                  |</v>
      </c>
      <c r="W69" s="1" t="str">
        <f t="shared" si="16"/>
        <v>--&gt;        |</v>
      </c>
      <c r="X69" s="1" t="str">
        <f t="shared" si="17"/>
        <v>Class                                  |</v>
      </c>
      <c r="Y69" s="1" t="str">
        <f>V69&amp;W69&amp;X69</f>
        <v>|class                                                                                                                  |--&gt;        |Class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opLeftCell="A4" zoomScale="85" zoomScaleNormal="85" workbookViewId="0">
      <selection activeCell="E19" sqref="E19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25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142</v>
      </c>
      <c r="E3" s="1" t="s">
        <v>138</v>
      </c>
      <c r="F3" s="1" t="s">
        <v>139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10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25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|----------------------|-------------------------|----------------------------------------------------------|</v>
      </c>
    </row>
    <row r="5" spans="4:25" x14ac:dyDescent="0.25">
      <c r="D5" s="5">
        <v>1</v>
      </c>
      <c r="E5" s="5" t="s">
        <v>147</v>
      </c>
      <c r="F5" s="5" t="s">
        <v>149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17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|full X data set, no transformations                       |</v>
      </c>
    </row>
    <row r="6" spans="4:25" x14ac:dyDescent="0.25">
      <c r="D6" s="5" t="s">
        <v>143</v>
      </c>
      <c r="E6" s="5" t="s">
        <v>134</v>
      </c>
      <c r="F6" s="5" t="s">
        <v>154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11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|train X, no transformations                               |</v>
      </c>
    </row>
    <row r="7" spans="4:25" x14ac:dyDescent="0.25">
      <c r="D7" s="5" t="s">
        <v>144</v>
      </c>
      <c r="E7" s="5" t="s">
        <v>135</v>
      </c>
      <c r="F7" s="5" t="s">
        <v>151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12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|test X, no transformations                                |</v>
      </c>
    </row>
    <row r="8" spans="4:25" x14ac:dyDescent="0.25">
      <c r="D8" s="5" t="s">
        <v>145</v>
      </c>
      <c r="E8" s="5" t="s">
        <v>136</v>
      </c>
      <c r="F8" s="5" t="s">
        <v>152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8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|train X, near zero variance features (if any) removed     |</v>
      </c>
    </row>
    <row r="9" spans="4:25" x14ac:dyDescent="0.25">
      <c r="D9" s="5" t="s">
        <v>146</v>
      </c>
      <c r="E9" s="5" t="s">
        <v>137</v>
      </c>
      <c r="F9" s="5" t="s">
        <v>153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9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|test X, near zero variance features (if any) removed      |</v>
      </c>
    </row>
    <row r="10" spans="4:25" x14ac:dyDescent="0.25">
      <c r="D10" s="5" t="s">
        <v>199</v>
      </c>
      <c r="E10" s="5" t="s">
        <v>196</v>
      </c>
      <c r="F10" s="5" t="s">
        <v>201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3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|train X, #3a + drop duplicates + drop highly correlated   |</v>
      </c>
    </row>
    <row r="11" spans="4:25" x14ac:dyDescent="0.25">
      <c r="D11" s="5" t="s">
        <v>200</v>
      </c>
      <c r="E11" s="5" t="s">
        <v>198</v>
      </c>
      <c r="F11" s="5" t="s">
        <v>202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4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|train X, #3b + drop highly correlated                     |</v>
      </c>
    </row>
    <row r="12" spans="4:25" x14ac:dyDescent="0.25">
      <c r="D12" s="5" t="s">
        <v>159</v>
      </c>
      <c r="E12" s="5" t="s">
        <v>157</v>
      </c>
      <c r="F12" s="5" t="s">
        <v>204</v>
      </c>
      <c r="G12" s="1" t="str">
        <f t="shared" si="3"/>
        <v xml:space="preserve">'train X, #3c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8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|</v>
      </c>
      <c r="X12" s="1" t="str">
        <f t="shared" si="6"/>
        <v>train X, #3c + remove features w/ null count &gt; N*.15      |</v>
      </c>
      <c r="Y12" s="1" t="str">
        <f t="shared" si="2"/>
        <v>|4a                    |train_x03_tx_df01        |train X, #3c + remove features w/ null count &gt; N*.15      |</v>
      </c>
    </row>
    <row r="13" spans="4:25" x14ac:dyDescent="0.25">
      <c r="D13" s="5" t="s">
        <v>160</v>
      </c>
      <c r="E13" s="5" t="s">
        <v>158</v>
      </c>
      <c r="F13" s="5" t="s">
        <v>205</v>
      </c>
      <c r="G13" s="1" t="str">
        <f t="shared" si="3"/>
        <v xml:space="preserve">'test X, #3d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9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|</v>
      </c>
      <c r="X13" s="1" t="str">
        <f t="shared" si="6"/>
        <v>test X, #3d + remove features w/ null count &gt; N*.15       |</v>
      </c>
      <c r="Y13" s="1" t="str">
        <f t="shared" si="2"/>
        <v>|4b                    |test_x03_tx_df01         |test X, #3d + remove features w/ null count &gt; N*.15       |</v>
      </c>
    </row>
    <row r="14" spans="4:25" x14ac:dyDescent="0.25">
      <c r="D14" s="5" t="s">
        <v>165</v>
      </c>
      <c r="E14" s="5" t="s">
        <v>161</v>
      </c>
      <c r="F14" s="5" t="s">
        <v>163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8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|train X, #4a + missing values imputed                     |</v>
      </c>
    </row>
    <row r="15" spans="4:25" x14ac:dyDescent="0.25">
      <c r="D15" s="5" t="s">
        <v>166</v>
      </c>
      <c r="E15" s="5" t="s">
        <v>162</v>
      </c>
      <c r="F15" s="5" t="s">
        <v>164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9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|test X, #4b + missing values imputed                      |</v>
      </c>
    </row>
    <row r="16" spans="4:25" x14ac:dyDescent="0.25">
      <c r="D16" s="5" t="s">
        <v>173</v>
      </c>
      <c r="E16" s="5" t="s">
        <v>167</v>
      </c>
      <c r="F16" s="5" t="s">
        <v>171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8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|train X, #5a + *z*-score scaling                          |</v>
      </c>
    </row>
    <row r="17" spans="4:25" x14ac:dyDescent="0.25">
      <c r="D17" s="5" t="s">
        <v>174</v>
      </c>
      <c r="E17" s="5" t="s">
        <v>168</v>
      </c>
      <c r="F17" s="5" t="s">
        <v>172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9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|test X, #5b + *z*-score scaling                           |</v>
      </c>
    </row>
    <row r="18" spans="4:25" x14ac:dyDescent="0.25">
      <c r="D18" s="5" t="s">
        <v>187</v>
      </c>
      <c r="E18" s="5" t="s">
        <v>185</v>
      </c>
      <c r="F18" s="5" t="s">
        <v>190</v>
      </c>
      <c r="G18" s="1" t="str">
        <f t="shared" si="3"/>
        <v xml:space="preserve">'train X, #6a + SMOTE rebalancing', </v>
      </c>
      <c r="N18" s="1">
        <f t="shared" si="7"/>
        <v>2</v>
      </c>
      <c r="O18" s="1">
        <f t="shared" si="7"/>
        <v>18</v>
      </c>
      <c r="P18" s="1">
        <f t="shared" si="7"/>
        <v>32</v>
      </c>
      <c r="R18" s="1">
        <f t="shared" si="4"/>
        <v>20</v>
      </c>
      <c r="S18" s="1">
        <f t="shared" si="4"/>
        <v>7</v>
      </c>
      <c r="T18" s="1">
        <f t="shared" si="4"/>
        <v>26</v>
      </c>
      <c r="V18" s="1" t="str">
        <f t="shared" si="5"/>
        <v>|6c                    |</v>
      </c>
      <c r="W18" s="1" t="str">
        <f t="shared" si="6"/>
        <v>train_x03_tx_df03a       |</v>
      </c>
      <c r="X18" s="1" t="str">
        <f t="shared" si="6"/>
        <v>train X, #6a + SMOTE rebalancing                          |</v>
      </c>
      <c r="Y18" s="1" t="str">
        <f t="shared" si="2"/>
        <v>|6c                    |train_x03_tx_df03a       |train X, #6a + SMOTE rebalancing                          |</v>
      </c>
    </row>
    <row r="19" spans="4:25" x14ac:dyDescent="0.25">
      <c r="D19" s="5" t="s">
        <v>177</v>
      </c>
      <c r="E19" s="5" t="s">
        <v>169</v>
      </c>
      <c r="F19" s="5" t="s">
        <v>175</v>
      </c>
      <c r="G19" s="1" t="str">
        <f t="shared" si="3"/>
        <v xml:space="preserve">'train X, #5a + min-max scaling', </v>
      </c>
      <c r="N19" s="1">
        <f t="shared" si="7"/>
        <v>2</v>
      </c>
      <c r="O19" s="1">
        <f t="shared" si="7"/>
        <v>17</v>
      </c>
      <c r="P19" s="1">
        <f t="shared" si="7"/>
        <v>30</v>
      </c>
      <c r="R19" s="1">
        <f t="shared" si="4"/>
        <v>20</v>
      </c>
      <c r="S19" s="1">
        <f t="shared" si="4"/>
        <v>8</v>
      </c>
      <c r="T19" s="1">
        <f t="shared" si="4"/>
        <v>28</v>
      </c>
      <c r="V19" s="1" t="str">
        <f t="shared" si="5"/>
        <v>|7a                    |</v>
      </c>
      <c r="W19" s="1" t="str">
        <f t="shared" si="6"/>
        <v>train_x03_tx_df04        |</v>
      </c>
      <c r="X19" s="1" t="str">
        <f t="shared" si="6"/>
        <v>train X, #5a + min-max scaling                            |</v>
      </c>
      <c r="Y19" s="1" t="str">
        <f t="shared" si="2"/>
        <v>|7a                    |train_x03_tx_df04        |train X, #5a + min-max scaling                            |</v>
      </c>
    </row>
    <row r="20" spans="4:25" x14ac:dyDescent="0.25">
      <c r="D20" s="5" t="s">
        <v>178</v>
      </c>
      <c r="E20" s="5" t="s">
        <v>170</v>
      </c>
      <c r="F20" s="5" t="s">
        <v>176</v>
      </c>
      <c r="G20" s="1" t="str">
        <f t="shared" si="3"/>
        <v xml:space="preserve">'test X, #5b + min-max scaling', </v>
      </c>
      <c r="N20" s="1">
        <f t="shared" si="7"/>
        <v>2</v>
      </c>
      <c r="O20" s="1">
        <f t="shared" si="7"/>
        <v>16</v>
      </c>
      <c r="P20" s="1">
        <f t="shared" si="7"/>
        <v>29</v>
      </c>
      <c r="R20" s="1">
        <f t="shared" si="4"/>
        <v>20</v>
      </c>
      <c r="S20" s="1">
        <f t="shared" si="4"/>
        <v>9</v>
      </c>
      <c r="T20" s="1">
        <f t="shared" si="4"/>
        <v>29</v>
      </c>
      <c r="V20" s="1" t="str">
        <f t="shared" si="5"/>
        <v>|7b                    |</v>
      </c>
      <c r="W20" s="1" t="str">
        <f t="shared" si="6"/>
        <v>test_x03_tx_df04         |</v>
      </c>
      <c r="X20" s="1" t="str">
        <f t="shared" si="6"/>
        <v>test X, #5b + min-max scaling                             |</v>
      </c>
      <c r="Y20" s="1" t="str">
        <f t="shared" si="2"/>
        <v>|7b                    |test_x03_tx_df04         |test X, #5b + min-max scaling                             |</v>
      </c>
    </row>
    <row r="21" spans="4:25" x14ac:dyDescent="0.25">
      <c r="D21" s="5" t="s">
        <v>188</v>
      </c>
      <c r="E21" s="5" t="s">
        <v>186</v>
      </c>
      <c r="F21" s="5" t="s">
        <v>191</v>
      </c>
      <c r="G21" s="1" t="str">
        <f t="shared" si="3"/>
        <v xml:space="preserve">'train X, #7a + SMOTE rebalancing', </v>
      </c>
      <c r="N21" s="1">
        <f t="shared" si="7"/>
        <v>2</v>
      </c>
      <c r="O21" s="1">
        <f t="shared" si="7"/>
        <v>18</v>
      </c>
      <c r="P21" s="1">
        <f t="shared" si="7"/>
        <v>32</v>
      </c>
      <c r="R21" s="1">
        <f t="shared" si="4"/>
        <v>20</v>
      </c>
      <c r="S21" s="1">
        <f t="shared" si="4"/>
        <v>7</v>
      </c>
      <c r="T21" s="1">
        <f t="shared" si="4"/>
        <v>26</v>
      </c>
      <c r="V21" s="1" t="str">
        <f t="shared" si="5"/>
        <v>|7c                    |</v>
      </c>
      <c r="W21" s="1" t="str">
        <f t="shared" si="6"/>
        <v>train_x03_tx_df04a       |</v>
      </c>
      <c r="X21" s="1" t="str">
        <f t="shared" si="6"/>
        <v>train X, #7a + SMOTE rebalancing                          |</v>
      </c>
      <c r="Y21" s="1" t="str">
        <f t="shared" si="2"/>
        <v>|7c                    |train_x03_tx_df04a       |train X, #7a + SMOTE rebalancing                          |</v>
      </c>
    </row>
    <row r="22" spans="4:25" x14ac:dyDescent="0.25">
      <c r="D22" s="5" t="s">
        <v>179</v>
      </c>
      <c r="E22" s="5" t="s">
        <v>212</v>
      </c>
      <c r="F22" s="5" t="s">
        <v>181</v>
      </c>
      <c r="G22" s="1" t="str">
        <f t="shared" si="3"/>
        <v xml:space="preserve">'train X, #5a + skew transformation', </v>
      </c>
      <c r="N22" s="1">
        <f t="shared" si="7"/>
        <v>2</v>
      </c>
      <c r="O22" s="1">
        <f t="shared" si="7"/>
        <v>17</v>
      </c>
      <c r="P22" s="1">
        <f t="shared" si="7"/>
        <v>34</v>
      </c>
      <c r="R22" s="1">
        <f t="shared" si="4"/>
        <v>20</v>
      </c>
      <c r="S22" s="1">
        <f t="shared" si="4"/>
        <v>8</v>
      </c>
      <c r="T22" s="1">
        <f t="shared" si="4"/>
        <v>24</v>
      </c>
      <c r="V22" s="1" t="str">
        <f t="shared" si="5"/>
        <v>|8a                    |</v>
      </c>
      <c r="W22" s="1" t="str">
        <f t="shared" si="6"/>
        <v>train_x03_tx_df05        |</v>
      </c>
      <c r="X22" s="1" t="str">
        <f t="shared" si="6"/>
        <v>train X, #5a + skew transformation                        |</v>
      </c>
      <c r="Y22" s="1" t="str">
        <f t="shared" si="2"/>
        <v>|8a                    |train_x03_tx_df05        |train X, #5a + skew transformation                        |</v>
      </c>
    </row>
    <row r="23" spans="4:25" x14ac:dyDescent="0.25">
      <c r="D23" s="5" t="s">
        <v>180</v>
      </c>
      <c r="E23" s="5" t="s">
        <v>213</v>
      </c>
      <c r="F23" s="5" t="s">
        <v>182</v>
      </c>
      <c r="G23" s="1" t="str">
        <f t="shared" si="3"/>
        <v xml:space="preserve">'test X, #5b + skew transformation', </v>
      </c>
      <c r="N23" s="1">
        <f t="shared" si="7"/>
        <v>2</v>
      </c>
      <c r="O23" s="1">
        <f t="shared" si="7"/>
        <v>16</v>
      </c>
      <c r="P23" s="1">
        <f t="shared" si="7"/>
        <v>33</v>
      </c>
      <c r="R23" s="1">
        <f t="shared" si="4"/>
        <v>20</v>
      </c>
      <c r="S23" s="1">
        <f t="shared" si="4"/>
        <v>9</v>
      </c>
      <c r="T23" s="1">
        <f t="shared" si="4"/>
        <v>25</v>
      </c>
      <c r="V23" s="1" t="str">
        <f t="shared" si="5"/>
        <v>|8b                    |</v>
      </c>
      <c r="W23" s="1" t="str">
        <f t="shared" si="6"/>
        <v>test_x03_tx_df05         |</v>
      </c>
      <c r="X23" s="1" t="str">
        <f t="shared" si="6"/>
        <v>test X, #5b + skew transformation                         |</v>
      </c>
      <c r="Y23" s="1" t="str">
        <f t="shared" si="2"/>
        <v>|8b                    |test_x03_tx_df05         |test X, #5b + skew transformation                         |</v>
      </c>
    </row>
    <row r="24" spans="4:25" x14ac:dyDescent="0.25">
      <c r="D24" s="5" t="s">
        <v>189</v>
      </c>
      <c r="E24" s="5" t="s">
        <v>214</v>
      </c>
      <c r="F24" s="5" t="s">
        <v>192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18</v>
      </c>
      <c r="P24" s="1">
        <f t="shared" si="7"/>
        <v>32</v>
      </c>
      <c r="R24" s="1">
        <f t="shared" si="4"/>
        <v>20</v>
      </c>
      <c r="S24" s="1">
        <f t="shared" si="4"/>
        <v>7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   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      |train X, #8a + SMOTE rebalancing                          |</v>
      </c>
    </row>
    <row r="25" spans="4:25" x14ac:dyDescent="0.25">
      <c r="D25" s="5">
        <v>9</v>
      </c>
      <c r="E25" s="5" t="s">
        <v>148</v>
      </c>
      <c r="F25" s="5" t="s">
        <v>150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17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|full Y data set, no transformations                       |</v>
      </c>
    </row>
    <row r="26" spans="4:25" x14ac:dyDescent="0.25">
      <c r="D26" s="5" t="s">
        <v>183</v>
      </c>
      <c r="E26" s="5" t="s">
        <v>140</v>
      </c>
      <c r="F26" s="5" t="s">
        <v>155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11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|train Y, no transformations                               |</v>
      </c>
    </row>
    <row r="27" spans="4:25" x14ac:dyDescent="0.25">
      <c r="D27" s="5" t="s">
        <v>184</v>
      </c>
      <c r="E27" s="5" t="s">
        <v>197</v>
      </c>
      <c r="F27" s="5" t="s">
        <v>203</v>
      </c>
      <c r="G27" s="1" t="str">
        <f t="shared" si="3"/>
        <v xml:space="preserve">'train Y, #10a + drop duplicates', </v>
      </c>
      <c r="N27" s="1">
        <f t="shared" si="7"/>
        <v>3</v>
      </c>
      <c r="O27" s="1">
        <f t="shared" si="7"/>
        <v>19</v>
      </c>
      <c r="P27" s="1">
        <f t="shared" si="7"/>
        <v>31</v>
      </c>
      <c r="R27" s="1">
        <f t="shared" si="4"/>
        <v>19</v>
      </c>
      <c r="S27" s="1">
        <f t="shared" si="4"/>
        <v>6</v>
      </c>
      <c r="T27" s="1">
        <f t="shared" si="4"/>
        <v>27</v>
      </c>
      <c r="V27" s="1" t="str">
        <f t="shared" si="5"/>
        <v>|10b                   |</v>
      </c>
      <c r="W27" s="1" t="str">
        <f t="shared" si="6"/>
        <v>train_y01_vc01_eda1      |</v>
      </c>
      <c r="X27" s="1" t="str">
        <f t="shared" si="6"/>
        <v>train Y, #10a + drop duplicates                           |</v>
      </c>
      <c r="Y27" s="1" t="str">
        <f t="shared" si="2"/>
        <v>|10b                   |train_y01_vc01_eda1      |train Y, #10a + drop duplicates                           |</v>
      </c>
    </row>
    <row r="28" spans="4:25" x14ac:dyDescent="0.25">
      <c r="D28" s="5" t="s">
        <v>193</v>
      </c>
      <c r="E28" s="5" t="s">
        <v>141</v>
      </c>
      <c r="F28" s="5" t="s">
        <v>156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12</v>
      </c>
      <c r="T28" s="1">
        <f t="shared" si="4"/>
        <v>32</v>
      </c>
      <c r="V28" s="1" t="str">
        <f t="shared" si="5"/>
        <v>|10c                   |</v>
      </c>
      <c r="W28" s="1" t="str">
        <f t="shared" si="6"/>
        <v>test_y01_vc01            |</v>
      </c>
      <c r="X28" s="1" t="str">
        <f t="shared" si="6"/>
        <v>test Y, no transformations                                |</v>
      </c>
      <c r="Y28" s="1" t="str">
        <f t="shared" si="2"/>
        <v>|10c                   |test_y01_vc01            |test Y, no transformations                                |</v>
      </c>
    </row>
    <row r="29" spans="4:25" x14ac:dyDescent="0.25">
      <c r="D29" s="5" t="s">
        <v>194</v>
      </c>
      <c r="E29" s="5" t="s">
        <v>210</v>
      </c>
      <c r="F29" s="5" t="s">
        <v>207</v>
      </c>
      <c r="G29" s="1" t="str">
        <f t="shared" si="3"/>
        <v xml:space="preserve">'train Y, #6a/#10b + SMOTE rebalancing', </v>
      </c>
      <c r="N29" s="1">
        <f t="shared" si="7"/>
        <v>3</v>
      </c>
      <c r="O29" s="1">
        <f t="shared" si="7"/>
        <v>20</v>
      </c>
      <c r="P29" s="1">
        <f t="shared" si="7"/>
        <v>37</v>
      </c>
      <c r="R29" s="1">
        <f t="shared" si="4"/>
        <v>19</v>
      </c>
      <c r="S29" s="1">
        <f t="shared" si="4"/>
        <v>5</v>
      </c>
      <c r="T29" s="1">
        <f t="shared" si="4"/>
        <v>21</v>
      </c>
      <c r="V29" s="1" t="str">
        <f t="shared" si="5"/>
        <v>|10d                   |</v>
      </c>
      <c r="W29" s="1" t="str">
        <f t="shared" si="6"/>
        <v>train_y01_vc01_eda1a     |</v>
      </c>
      <c r="X29" s="1" t="str">
        <f t="shared" si="6"/>
        <v>train Y, #6a/#10b + SMOTE rebalancing                     |</v>
      </c>
      <c r="Y29" s="1" t="str">
        <f t="shared" si="2"/>
        <v>|10d                   |train_y01_vc01_eda1a     |train Y, #6a/#10b + SMOTE rebalancing                     |</v>
      </c>
    </row>
    <row r="30" spans="4:25" x14ac:dyDescent="0.25">
      <c r="D30" s="5" t="s">
        <v>195</v>
      </c>
      <c r="E30" s="5" t="s">
        <v>211</v>
      </c>
      <c r="F30" s="5" t="s">
        <v>208</v>
      </c>
      <c r="G30" s="1" t="str">
        <f t="shared" si="3"/>
        <v xml:space="preserve">'train Y, #7a/#10b + SMOTE rebalancing', </v>
      </c>
      <c r="N30" s="1">
        <f t="shared" si="7"/>
        <v>3</v>
      </c>
      <c r="O30" s="1">
        <f t="shared" si="7"/>
        <v>20</v>
      </c>
      <c r="P30" s="1">
        <f t="shared" si="7"/>
        <v>37</v>
      </c>
      <c r="R30" s="1">
        <f t="shared" si="4"/>
        <v>19</v>
      </c>
      <c r="S30" s="1">
        <f t="shared" si="4"/>
        <v>5</v>
      </c>
      <c r="T30" s="1">
        <f t="shared" si="4"/>
        <v>21</v>
      </c>
      <c r="V30" s="1" t="str">
        <f t="shared" si="5"/>
        <v>|10e                   |</v>
      </c>
      <c r="W30" s="1" t="str">
        <f t="shared" si="6"/>
        <v>train_y01_vc01_eda1b     |</v>
      </c>
      <c r="X30" s="1" t="str">
        <f t="shared" si="6"/>
        <v>train Y, #7a/#10b + SMOTE rebalancing                     |</v>
      </c>
      <c r="Y30" s="1" t="str">
        <f t="shared" si="2"/>
        <v>|10e                   |train_y01_vc01_eda1b     |train Y, #7a/#10b + SMOTE rebalancing                     |</v>
      </c>
    </row>
    <row r="31" spans="4:25" x14ac:dyDescent="0.25">
      <c r="D31" s="5" t="s">
        <v>206</v>
      </c>
      <c r="E31" s="5" t="s">
        <v>215</v>
      </c>
      <c r="F31" s="5" t="s">
        <v>209</v>
      </c>
      <c r="G31" s="1" t="str">
        <f t="shared" si="3"/>
        <v xml:space="preserve">'train Y, #8a/#10b + SMOTE rebalancing', </v>
      </c>
      <c r="N31" s="1">
        <f t="shared" si="7"/>
        <v>3</v>
      </c>
      <c r="O31" s="1">
        <f t="shared" si="7"/>
        <v>20</v>
      </c>
      <c r="P31" s="1">
        <f t="shared" si="7"/>
        <v>37</v>
      </c>
      <c r="R31" s="1">
        <f t="shared" si="4"/>
        <v>19</v>
      </c>
      <c r="S31" s="1">
        <f t="shared" si="4"/>
        <v>5</v>
      </c>
      <c r="T31" s="1">
        <f t="shared" si="4"/>
        <v>21</v>
      </c>
      <c r="V31" s="1" t="str">
        <f t="shared" si="5"/>
        <v>|10f                   |</v>
      </c>
      <c r="W31" s="1" t="str">
        <f t="shared" si="6"/>
        <v>train_y01_vc01_eda1c     |</v>
      </c>
      <c r="X31" s="1" t="str">
        <f t="shared" si="6"/>
        <v>train Y, #8a/#10b + SMOTE rebalancing                     |</v>
      </c>
      <c r="Y31" s="1" t="str">
        <f t="shared" si="2"/>
        <v>|10f                   |train_y01_vc01_eda1c     |train Y, #8a/#10b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25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25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25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25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25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25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25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25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25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25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25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25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25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25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25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25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25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25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25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25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25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25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25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25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|                                                          |</v>
      </c>
    </row>
  </sheetData>
  <sortState xmlns:xlrd2="http://schemas.microsoft.com/office/spreadsheetml/2017/richdata2" ref="D18:F24">
    <sortCondition ref="D18:D2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2022-10-16T06:30:54Z</dcterms:modified>
</cp:coreProperties>
</file>