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ads505_business_proj\ref_docs\"/>
    </mc:Choice>
  </mc:AlternateContent>
  <xr:revisionPtr revIDLastSave="0" documentId="13_ncr:1_{5F245FFF-A795-4ECB-A7A0-7791665935E1}" xr6:coauthVersionLast="47" xr6:coauthVersionMax="47" xr10:uidLastSave="{00000000-0000-0000-0000-000000000000}"/>
  <bookViews>
    <workbookView xWindow="28680" yWindow="-120" windowWidth="29040" windowHeight="15840" xr2:uid="{9E5FB942-D815-48B7-87F6-15AD5525091B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9" i="3" l="1"/>
  <c r="W69" i="3"/>
  <c r="V69" i="3"/>
  <c r="X68" i="3"/>
  <c r="W68" i="3"/>
  <c r="V68" i="3"/>
  <c r="X67" i="3"/>
  <c r="W67" i="3"/>
  <c r="V67" i="3"/>
  <c r="X66" i="3"/>
  <c r="W66" i="3"/>
  <c r="V66" i="3"/>
  <c r="X65" i="3"/>
  <c r="W65" i="3"/>
  <c r="V65" i="3"/>
  <c r="X64" i="3"/>
  <c r="W64" i="3"/>
  <c r="V64" i="3"/>
  <c r="X63" i="3"/>
  <c r="W63" i="3"/>
  <c r="V63" i="3"/>
  <c r="X62" i="3"/>
  <c r="W62" i="3"/>
  <c r="V62" i="3"/>
  <c r="X61" i="3"/>
  <c r="W61" i="3"/>
  <c r="V61" i="3"/>
  <c r="X60" i="3"/>
  <c r="W60" i="3"/>
  <c r="V60" i="3"/>
  <c r="X59" i="3"/>
  <c r="W59" i="3"/>
  <c r="V59" i="3"/>
  <c r="X58" i="3"/>
  <c r="W58" i="3"/>
  <c r="V58" i="3"/>
  <c r="X57" i="3"/>
  <c r="W57" i="3"/>
  <c r="V57" i="3"/>
  <c r="X56" i="3"/>
  <c r="W56" i="3"/>
  <c r="V56" i="3"/>
  <c r="X55" i="3"/>
  <c r="W55" i="3"/>
  <c r="V55" i="3"/>
  <c r="X54" i="3"/>
  <c r="W54" i="3"/>
  <c r="V54" i="3"/>
  <c r="X53" i="3"/>
  <c r="W53" i="3"/>
  <c r="V53" i="3"/>
  <c r="X52" i="3"/>
  <c r="W52" i="3"/>
  <c r="V52" i="3"/>
  <c r="X51" i="3"/>
  <c r="W51" i="3"/>
  <c r="V51" i="3"/>
  <c r="X50" i="3"/>
  <c r="W50" i="3"/>
  <c r="V50" i="3"/>
  <c r="X49" i="3"/>
  <c r="W49" i="3"/>
  <c r="V49" i="3"/>
  <c r="X48" i="3"/>
  <c r="W48" i="3"/>
  <c r="V48" i="3"/>
  <c r="X47" i="3"/>
  <c r="W47" i="3"/>
  <c r="V47" i="3"/>
  <c r="X46" i="3"/>
  <c r="W46" i="3"/>
  <c r="V46" i="3"/>
  <c r="X45" i="3"/>
  <c r="W45" i="3"/>
  <c r="V45" i="3"/>
  <c r="X44" i="3"/>
  <c r="W44" i="3"/>
  <c r="V44" i="3"/>
  <c r="X43" i="3"/>
  <c r="W43" i="3"/>
  <c r="V43" i="3"/>
  <c r="X42" i="3"/>
  <c r="W42" i="3"/>
  <c r="V42" i="3"/>
  <c r="X41" i="3"/>
  <c r="W41" i="3"/>
  <c r="V41" i="3"/>
  <c r="X40" i="3"/>
  <c r="W40" i="3"/>
  <c r="V40" i="3"/>
  <c r="X39" i="3"/>
  <c r="W39" i="3"/>
  <c r="V39" i="3"/>
  <c r="X38" i="3"/>
  <c r="W38" i="3"/>
  <c r="V38" i="3"/>
  <c r="X37" i="3"/>
  <c r="W37" i="3"/>
  <c r="V37" i="3"/>
  <c r="X36" i="3"/>
  <c r="W36" i="3"/>
  <c r="V36" i="3"/>
  <c r="X35" i="3"/>
  <c r="W35" i="3"/>
  <c r="V35" i="3"/>
  <c r="X34" i="3"/>
  <c r="W34" i="3"/>
  <c r="V34" i="3"/>
  <c r="X33" i="3"/>
  <c r="W33" i="3"/>
  <c r="V33" i="3"/>
  <c r="X32" i="3"/>
  <c r="W32" i="3"/>
  <c r="V32" i="3"/>
  <c r="X31" i="3"/>
  <c r="W31" i="3"/>
  <c r="V31" i="3"/>
  <c r="X30" i="3"/>
  <c r="W30" i="3"/>
  <c r="V30" i="3"/>
  <c r="X29" i="3"/>
  <c r="W29" i="3"/>
  <c r="V29" i="3"/>
  <c r="X28" i="3"/>
  <c r="W28" i="3"/>
  <c r="V28" i="3"/>
  <c r="X27" i="3"/>
  <c r="W27" i="3"/>
  <c r="V27" i="3"/>
  <c r="X26" i="3"/>
  <c r="W26" i="3"/>
  <c r="V26" i="3"/>
  <c r="X25" i="3"/>
  <c r="W25" i="3"/>
  <c r="V25" i="3"/>
  <c r="X24" i="3"/>
  <c r="W24" i="3"/>
  <c r="V24" i="3"/>
  <c r="X23" i="3"/>
  <c r="W23" i="3"/>
  <c r="V23" i="3"/>
  <c r="X22" i="3"/>
  <c r="W22" i="3"/>
  <c r="V22" i="3"/>
  <c r="X21" i="3"/>
  <c r="W21" i="3"/>
  <c r="V21" i="3"/>
  <c r="X20" i="3"/>
  <c r="W20" i="3"/>
  <c r="V20" i="3"/>
  <c r="X19" i="3"/>
  <c r="W19" i="3"/>
  <c r="V19" i="3"/>
  <c r="X18" i="3"/>
  <c r="W18" i="3"/>
  <c r="V18" i="3"/>
  <c r="X17" i="3"/>
  <c r="W17" i="3"/>
  <c r="V17" i="3"/>
  <c r="X16" i="3"/>
  <c r="W16" i="3"/>
  <c r="V16" i="3"/>
  <c r="X15" i="3"/>
  <c r="W15" i="3"/>
  <c r="V15" i="3"/>
  <c r="X14" i="3"/>
  <c r="W14" i="3"/>
  <c r="V14" i="3"/>
  <c r="X13" i="3"/>
  <c r="W13" i="3"/>
  <c r="V13" i="3"/>
  <c r="X12" i="3"/>
  <c r="W12" i="3"/>
  <c r="V12" i="3"/>
  <c r="X11" i="3"/>
  <c r="W11" i="3"/>
  <c r="V11" i="3"/>
  <c r="X10" i="3"/>
  <c r="W10" i="3"/>
  <c r="V10" i="3"/>
  <c r="X9" i="3"/>
  <c r="W9" i="3"/>
  <c r="V9" i="3"/>
  <c r="X8" i="3"/>
  <c r="W8" i="3"/>
  <c r="V8" i="3"/>
  <c r="X7" i="3"/>
  <c r="W7" i="3"/>
  <c r="V7" i="3"/>
  <c r="X6" i="3"/>
  <c r="W6" i="3"/>
  <c r="V6" i="3"/>
  <c r="X5" i="3"/>
  <c r="W5" i="3"/>
  <c r="V5" i="3"/>
  <c r="X3" i="3"/>
  <c r="W3" i="3"/>
  <c r="V3" i="3"/>
  <c r="P2" i="3" a="1"/>
  <c r="P2" i="3" s="1"/>
  <c r="O2" i="3" a="1"/>
  <c r="O2" i="3" s="1"/>
  <c r="N2" i="3" a="1"/>
  <c r="N2" i="3" s="1"/>
  <c r="P69" i="3"/>
  <c r="O69" i="3"/>
  <c r="N69" i="3"/>
  <c r="L69" i="3"/>
  <c r="G69" i="3"/>
  <c r="P68" i="3"/>
  <c r="O68" i="3"/>
  <c r="N68" i="3"/>
  <c r="L68" i="3"/>
  <c r="G68" i="3"/>
  <c r="P67" i="3"/>
  <c r="O67" i="3"/>
  <c r="N67" i="3"/>
  <c r="L67" i="3"/>
  <c r="G67" i="3"/>
  <c r="P66" i="3"/>
  <c r="O66" i="3"/>
  <c r="N66" i="3"/>
  <c r="L66" i="3"/>
  <c r="G66" i="3"/>
  <c r="P65" i="3"/>
  <c r="O65" i="3"/>
  <c r="N65" i="3"/>
  <c r="L65" i="3"/>
  <c r="G65" i="3"/>
  <c r="P64" i="3"/>
  <c r="O64" i="3"/>
  <c r="N64" i="3"/>
  <c r="L64" i="3"/>
  <c r="G64" i="3"/>
  <c r="P63" i="3"/>
  <c r="O63" i="3"/>
  <c r="N63" i="3"/>
  <c r="L63" i="3"/>
  <c r="G63" i="3"/>
  <c r="P62" i="3"/>
  <c r="O62" i="3"/>
  <c r="N62" i="3"/>
  <c r="L62" i="3"/>
  <c r="G62" i="3"/>
  <c r="P61" i="3"/>
  <c r="O61" i="3"/>
  <c r="N61" i="3"/>
  <c r="L61" i="3"/>
  <c r="G61" i="3"/>
  <c r="P60" i="3"/>
  <c r="O60" i="3"/>
  <c r="N60" i="3"/>
  <c r="L60" i="3"/>
  <c r="G60" i="3"/>
  <c r="P59" i="3"/>
  <c r="O59" i="3"/>
  <c r="N59" i="3"/>
  <c r="L59" i="3"/>
  <c r="G59" i="3"/>
  <c r="P58" i="3"/>
  <c r="O58" i="3"/>
  <c r="N58" i="3"/>
  <c r="L58" i="3"/>
  <c r="G58" i="3"/>
  <c r="P57" i="3"/>
  <c r="O57" i="3"/>
  <c r="N57" i="3"/>
  <c r="L57" i="3"/>
  <c r="G57" i="3"/>
  <c r="P56" i="3"/>
  <c r="O56" i="3"/>
  <c r="N56" i="3"/>
  <c r="L56" i="3"/>
  <c r="G56" i="3"/>
  <c r="P55" i="3"/>
  <c r="O55" i="3"/>
  <c r="N55" i="3"/>
  <c r="L55" i="3"/>
  <c r="G55" i="3"/>
  <c r="P54" i="3"/>
  <c r="O54" i="3"/>
  <c r="N54" i="3"/>
  <c r="L54" i="3"/>
  <c r="G54" i="3"/>
  <c r="P53" i="3"/>
  <c r="O53" i="3"/>
  <c r="N53" i="3"/>
  <c r="L53" i="3"/>
  <c r="G53" i="3"/>
  <c r="P52" i="3"/>
  <c r="O52" i="3"/>
  <c r="N52" i="3"/>
  <c r="L52" i="3"/>
  <c r="G52" i="3"/>
  <c r="P51" i="3"/>
  <c r="O51" i="3"/>
  <c r="N51" i="3"/>
  <c r="L51" i="3"/>
  <c r="G51" i="3"/>
  <c r="P50" i="3"/>
  <c r="O50" i="3"/>
  <c r="N50" i="3"/>
  <c r="L50" i="3"/>
  <c r="G50" i="3"/>
  <c r="P49" i="3"/>
  <c r="O49" i="3"/>
  <c r="N49" i="3"/>
  <c r="L49" i="3"/>
  <c r="G49" i="3"/>
  <c r="P48" i="3"/>
  <c r="O48" i="3"/>
  <c r="N48" i="3"/>
  <c r="L48" i="3"/>
  <c r="G48" i="3"/>
  <c r="P47" i="3"/>
  <c r="O47" i="3"/>
  <c r="N47" i="3"/>
  <c r="L47" i="3"/>
  <c r="G47" i="3"/>
  <c r="P46" i="3"/>
  <c r="O46" i="3"/>
  <c r="N46" i="3"/>
  <c r="L46" i="3"/>
  <c r="G46" i="3"/>
  <c r="P45" i="3"/>
  <c r="O45" i="3"/>
  <c r="N45" i="3"/>
  <c r="L45" i="3"/>
  <c r="G45" i="3"/>
  <c r="P44" i="3"/>
  <c r="O44" i="3"/>
  <c r="N44" i="3"/>
  <c r="L44" i="3"/>
  <c r="G44" i="3"/>
  <c r="P43" i="3"/>
  <c r="O43" i="3"/>
  <c r="N43" i="3"/>
  <c r="L43" i="3"/>
  <c r="G43" i="3"/>
  <c r="P42" i="3"/>
  <c r="O42" i="3"/>
  <c r="N42" i="3"/>
  <c r="L42" i="3"/>
  <c r="G42" i="3"/>
  <c r="P41" i="3"/>
  <c r="O41" i="3"/>
  <c r="N41" i="3"/>
  <c r="L41" i="3"/>
  <c r="G41" i="3"/>
  <c r="P40" i="3"/>
  <c r="O40" i="3"/>
  <c r="N40" i="3"/>
  <c r="L40" i="3"/>
  <c r="G40" i="3"/>
  <c r="P39" i="3"/>
  <c r="O39" i="3"/>
  <c r="N39" i="3"/>
  <c r="L39" i="3"/>
  <c r="G39" i="3"/>
  <c r="P38" i="3"/>
  <c r="O38" i="3"/>
  <c r="N38" i="3"/>
  <c r="L38" i="3"/>
  <c r="G38" i="3"/>
  <c r="P37" i="3"/>
  <c r="O37" i="3"/>
  <c r="N37" i="3"/>
  <c r="L37" i="3"/>
  <c r="G37" i="3"/>
  <c r="P36" i="3"/>
  <c r="O36" i="3"/>
  <c r="N36" i="3"/>
  <c r="L36" i="3"/>
  <c r="G36" i="3"/>
  <c r="P35" i="3"/>
  <c r="O35" i="3"/>
  <c r="N35" i="3"/>
  <c r="L35" i="3"/>
  <c r="G35" i="3"/>
  <c r="P34" i="3"/>
  <c r="O34" i="3"/>
  <c r="N34" i="3"/>
  <c r="L34" i="3"/>
  <c r="G34" i="3"/>
  <c r="P33" i="3"/>
  <c r="O33" i="3"/>
  <c r="N33" i="3"/>
  <c r="L33" i="3"/>
  <c r="G33" i="3"/>
  <c r="P32" i="3"/>
  <c r="O32" i="3"/>
  <c r="N32" i="3"/>
  <c r="L32" i="3"/>
  <c r="G32" i="3"/>
  <c r="P31" i="3"/>
  <c r="O31" i="3"/>
  <c r="N31" i="3"/>
  <c r="L31" i="3"/>
  <c r="G31" i="3"/>
  <c r="P30" i="3"/>
  <c r="O30" i="3"/>
  <c r="N30" i="3"/>
  <c r="L30" i="3"/>
  <c r="G30" i="3"/>
  <c r="P29" i="3"/>
  <c r="O29" i="3"/>
  <c r="N29" i="3"/>
  <c r="L29" i="3"/>
  <c r="G29" i="3"/>
  <c r="P28" i="3"/>
  <c r="O28" i="3"/>
  <c r="N28" i="3"/>
  <c r="L28" i="3"/>
  <c r="G28" i="3"/>
  <c r="P27" i="3"/>
  <c r="O27" i="3"/>
  <c r="N27" i="3"/>
  <c r="L27" i="3"/>
  <c r="G27" i="3"/>
  <c r="P26" i="3"/>
  <c r="O26" i="3"/>
  <c r="N26" i="3"/>
  <c r="L26" i="3"/>
  <c r="G26" i="3"/>
  <c r="P25" i="3"/>
  <c r="O25" i="3"/>
  <c r="N25" i="3"/>
  <c r="L25" i="3"/>
  <c r="G25" i="3"/>
  <c r="P24" i="3"/>
  <c r="O24" i="3"/>
  <c r="N24" i="3"/>
  <c r="L24" i="3"/>
  <c r="G24" i="3"/>
  <c r="P23" i="3"/>
  <c r="O23" i="3"/>
  <c r="N23" i="3"/>
  <c r="L23" i="3"/>
  <c r="G23" i="3"/>
  <c r="P22" i="3"/>
  <c r="O22" i="3"/>
  <c r="N22" i="3"/>
  <c r="L22" i="3"/>
  <c r="G22" i="3"/>
  <c r="P21" i="3"/>
  <c r="O21" i="3"/>
  <c r="N21" i="3"/>
  <c r="L21" i="3"/>
  <c r="G21" i="3"/>
  <c r="P20" i="3"/>
  <c r="O20" i="3"/>
  <c r="N20" i="3"/>
  <c r="L20" i="3"/>
  <c r="G20" i="3"/>
  <c r="P19" i="3"/>
  <c r="O19" i="3"/>
  <c r="N19" i="3"/>
  <c r="L19" i="3"/>
  <c r="G19" i="3"/>
  <c r="P18" i="3"/>
  <c r="O18" i="3"/>
  <c r="N18" i="3"/>
  <c r="L18" i="3"/>
  <c r="G18" i="3"/>
  <c r="P17" i="3"/>
  <c r="O17" i="3"/>
  <c r="N17" i="3"/>
  <c r="L17" i="3"/>
  <c r="G17" i="3"/>
  <c r="P16" i="3"/>
  <c r="O16" i="3"/>
  <c r="N16" i="3"/>
  <c r="L16" i="3"/>
  <c r="G16" i="3"/>
  <c r="P15" i="3"/>
  <c r="O15" i="3"/>
  <c r="N15" i="3"/>
  <c r="L15" i="3"/>
  <c r="G15" i="3"/>
  <c r="P14" i="3"/>
  <c r="O14" i="3"/>
  <c r="N14" i="3"/>
  <c r="L14" i="3"/>
  <c r="G14" i="3"/>
  <c r="P13" i="3"/>
  <c r="O13" i="3"/>
  <c r="N13" i="3"/>
  <c r="L13" i="3"/>
  <c r="G13" i="3"/>
  <c r="P12" i="3"/>
  <c r="O12" i="3"/>
  <c r="N12" i="3"/>
  <c r="L12" i="3"/>
  <c r="G12" i="3"/>
  <c r="P11" i="3"/>
  <c r="O11" i="3"/>
  <c r="N11" i="3"/>
  <c r="L11" i="3"/>
  <c r="G11" i="3"/>
  <c r="P10" i="3"/>
  <c r="O10" i="3"/>
  <c r="N10" i="3"/>
  <c r="L10" i="3"/>
  <c r="G10" i="3"/>
  <c r="P9" i="3"/>
  <c r="O9" i="3"/>
  <c r="N9" i="3"/>
  <c r="L9" i="3"/>
  <c r="G9" i="3"/>
  <c r="P8" i="3"/>
  <c r="O8" i="3"/>
  <c r="N8" i="3"/>
  <c r="L8" i="3"/>
  <c r="G8" i="3"/>
  <c r="P7" i="3"/>
  <c r="O7" i="3"/>
  <c r="N7" i="3"/>
  <c r="L7" i="3"/>
  <c r="G7" i="3"/>
  <c r="P6" i="3"/>
  <c r="O6" i="3"/>
  <c r="N6" i="3"/>
  <c r="L6" i="3"/>
  <c r="G6" i="3"/>
  <c r="P5" i="3"/>
  <c r="O5" i="3"/>
  <c r="N5" i="3"/>
  <c r="L5" i="3"/>
  <c r="G5" i="3"/>
  <c r="P4" i="3"/>
  <c r="O4" i="3"/>
  <c r="N4" i="3"/>
  <c r="P3" i="3"/>
  <c r="O3" i="3"/>
  <c r="N3" i="3"/>
  <c r="P2" i="1" a="1"/>
  <c r="P2" i="1" s="1"/>
  <c r="O2" i="1" a="1"/>
  <c r="O2" i="1" s="1"/>
  <c r="N2" i="1" a="1"/>
  <c r="N2" i="1" s="1"/>
  <c r="G22" i="2"/>
  <c r="G21" i="2"/>
  <c r="G20" i="2"/>
  <c r="G19" i="2"/>
  <c r="G18" i="2"/>
  <c r="G17" i="2"/>
  <c r="G16" i="2"/>
  <c r="G15" i="2"/>
  <c r="G14" i="2"/>
  <c r="G13" i="2"/>
  <c r="G1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5" i="1"/>
  <c r="P55" i="2"/>
  <c r="O55" i="2"/>
  <c r="N55" i="2"/>
  <c r="G55" i="2"/>
  <c r="P54" i="2"/>
  <c r="O54" i="2"/>
  <c r="N54" i="2"/>
  <c r="G54" i="2"/>
  <c r="P53" i="2"/>
  <c r="O53" i="2"/>
  <c r="N53" i="2"/>
  <c r="G53" i="2"/>
  <c r="P52" i="2"/>
  <c r="O52" i="2"/>
  <c r="N52" i="2"/>
  <c r="G52" i="2"/>
  <c r="P51" i="2"/>
  <c r="O51" i="2"/>
  <c r="N51" i="2"/>
  <c r="G51" i="2"/>
  <c r="P50" i="2"/>
  <c r="O50" i="2"/>
  <c r="N50" i="2"/>
  <c r="G50" i="2"/>
  <c r="P49" i="2"/>
  <c r="O49" i="2"/>
  <c r="N49" i="2"/>
  <c r="G49" i="2"/>
  <c r="P48" i="2"/>
  <c r="O48" i="2"/>
  <c r="N48" i="2"/>
  <c r="G48" i="2"/>
  <c r="P47" i="2"/>
  <c r="O47" i="2"/>
  <c r="N47" i="2"/>
  <c r="G47" i="2"/>
  <c r="P46" i="2"/>
  <c r="O46" i="2"/>
  <c r="N46" i="2"/>
  <c r="G46" i="2"/>
  <c r="P45" i="2"/>
  <c r="O45" i="2"/>
  <c r="N45" i="2"/>
  <c r="G45" i="2"/>
  <c r="P44" i="2"/>
  <c r="O44" i="2"/>
  <c r="N44" i="2"/>
  <c r="G44" i="2"/>
  <c r="P43" i="2"/>
  <c r="O43" i="2"/>
  <c r="N43" i="2"/>
  <c r="G43" i="2"/>
  <c r="P42" i="2"/>
  <c r="O42" i="2"/>
  <c r="N42" i="2"/>
  <c r="G42" i="2"/>
  <c r="P41" i="2"/>
  <c r="O41" i="2"/>
  <c r="N41" i="2"/>
  <c r="G41" i="2"/>
  <c r="P40" i="2"/>
  <c r="O40" i="2"/>
  <c r="N40" i="2"/>
  <c r="G40" i="2"/>
  <c r="P39" i="2"/>
  <c r="O39" i="2"/>
  <c r="N39" i="2"/>
  <c r="G39" i="2"/>
  <c r="P38" i="2"/>
  <c r="O38" i="2"/>
  <c r="N38" i="2"/>
  <c r="G38" i="2"/>
  <c r="P37" i="2"/>
  <c r="O37" i="2"/>
  <c r="N37" i="2"/>
  <c r="G37" i="2"/>
  <c r="P36" i="2"/>
  <c r="O36" i="2"/>
  <c r="N36" i="2"/>
  <c r="G36" i="2"/>
  <c r="P35" i="2"/>
  <c r="O35" i="2"/>
  <c r="N35" i="2"/>
  <c r="G35" i="2"/>
  <c r="P34" i="2"/>
  <c r="O34" i="2"/>
  <c r="N34" i="2"/>
  <c r="G34" i="2"/>
  <c r="P33" i="2"/>
  <c r="O33" i="2"/>
  <c r="N33" i="2"/>
  <c r="G33" i="2"/>
  <c r="P32" i="2"/>
  <c r="O32" i="2"/>
  <c r="N32" i="2"/>
  <c r="G32" i="2"/>
  <c r="P31" i="2"/>
  <c r="O31" i="2"/>
  <c r="N31" i="2"/>
  <c r="G31" i="2"/>
  <c r="P30" i="2"/>
  <c r="O30" i="2"/>
  <c r="N30" i="2"/>
  <c r="G30" i="2"/>
  <c r="P29" i="2"/>
  <c r="O29" i="2"/>
  <c r="N29" i="2"/>
  <c r="G29" i="2"/>
  <c r="P28" i="2"/>
  <c r="O28" i="2"/>
  <c r="N28" i="2"/>
  <c r="G28" i="2"/>
  <c r="P27" i="2"/>
  <c r="O27" i="2"/>
  <c r="N27" i="2"/>
  <c r="G27" i="2"/>
  <c r="P26" i="2"/>
  <c r="O26" i="2"/>
  <c r="N26" i="2"/>
  <c r="G26" i="2"/>
  <c r="P25" i="2"/>
  <c r="O25" i="2"/>
  <c r="N25" i="2"/>
  <c r="G25" i="2"/>
  <c r="P24" i="2"/>
  <c r="O24" i="2"/>
  <c r="N24" i="2"/>
  <c r="G24" i="2"/>
  <c r="P23" i="2"/>
  <c r="O23" i="2"/>
  <c r="N23" i="2"/>
  <c r="G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G11" i="2"/>
  <c r="P10" i="2"/>
  <c r="O10" i="2"/>
  <c r="N10" i="2"/>
  <c r="G10" i="2"/>
  <c r="P9" i="2"/>
  <c r="O9" i="2"/>
  <c r="N9" i="2"/>
  <c r="G9" i="2"/>
  <c r="P8" i="2"/>
  <c r="O8" i="2"/>
  <c r="N8" i="2"/>
  <c r="G8" i="2"/>
  <c r="P7" i="2"/>
  <c r="O7" i="2"/>
  <c r="N7" i="2"/>
  <c r="G7" i="2"/>
  <c r="P6" i="2"/>
  <c r="O6" i="2"/>
  <c r="N6" i="2"/>
  <c r="G6" i="2"/>
  <c r="P5" i="2"/>
  <c r="O5" i="2"/>
  <c r="N5" i="2"/>
  <c r="G5" i="2"/>
  <c r="P4" i="2"/>
  <c r="O4" i="2"/>
  <c r="N4" i="2"/>
  <c r="P3" i="2"/>
  <c r="O3" i="2"/>
  <c r="N3" i="2"/>
  <c r="G6" i="1"/>
  <c r="N6" i="1"/>
  <c r="O6" i="1"/>
  <c r="P6" i="1"/>
  <c r="G7" i="1"/>
  <c r="N7" i="1"/>
  <c r="O7" i="1"/>
  <c r="P7" i="1"/>
  <c r="G8" i="1"/>
  <c r="N8" i="1"/>
  <c r="O8" i="1"/>
  <c r="P8" i="1"/>
  <c r="G9" i="1"/>
  <c r="N9" i="1"/>
  <c r="O9" i="1"/>
  <c r="P9" i="1"/>
  <c r="G10" i="1"/>
  <c r="N10" i="1"/>
  <c r="O10" i="1"/>
  <c r="P10" i="1"/>
  <c r="G11" i="1"/>
  <c r="N11" i="1"/>
  <c r="O11" i="1"/>
  <c r="P11" i="1"/>
  <c r="G12" i="1"/>
  <c r="N12" i="1"/>
  <c r="O12" i="1"/>
  <c r="P12" i="1"/>
  <c r="G13" i="1"/>
  <c r="N13" i="1"/>
  <c r="O13" i="1"/>
  <c r="P13" i="1"/>
  <c r="G14" i="1"/>
  <c r="N14" i="1"/>
  <c r="O14" i="1"/>
  <c r="P14" i="1"/>
  <c r="G15" i="1"/>
  <c r="N15" i="1"/>
  <c r="O15" i="1"/>
  <c r="P15" i="1"/>
  <c r="G16" i="1"/>
  <c r="N16" i="1"/>
  <c r="O16" i="1"/>
  <c r="P16" i="1"/>
  <c r="G17" i="1"/>
  <c r="N17" i="1"/>
  <c r="O17" i="1"/>
  <c r="P17" i="1"/>
  <c r="G18" i="1"/>
  <c r="N18" i="1"/>
  <c r="O18" i="1"/>
  <c r="P18" i="1"/>
  <c r="G19" i="1"/>
  <c r="N19" i="1"/>
  <c r="O19" i="1"/>
  <c r="P19" i="1"/>
  <c r="G20" i="1"/>
  <c r="N20" i="1"/>
  <c r="O20" i="1"/>
  <c r="P20" i="1"/>
  <c r="G21" i="1"/>
  <c r="N21" i="1"/>
  <c r="O21" i="1"/>
  <c r="P21" i="1"/>
  <c r="G22" i="1"/>
  <c r="N22" i="1"/>
  <c r="O22" i="1"/>
  <c r="P22" i="1"/>
  <c r="G23" i="1"/>
  <c r="N23" i="1"/>
  <c r="O23" i="1"/>
  <c r="P23" i="1"/>
  <c r="G24" i="1"/>
  <c r="N24" i="1"/>
  <c r="O24" i="1"/>
  <c r="P24" i="1"/>
  <c r="G25" i="1"/>
  <c r="N25" i="1"/>
  <c r="O25" i="1"/>
  <c r="P25" i="1"/>
  <c r="G26" i="1"/>
  <c r="N26" i="1"/>
  <c r="O26" i="1"/>
  <c r="P26" i="1"/>
  <c r="G27" i="1"/>
  <c r="N27" i="1"/>
  <c r="O27" i="1"/>
  <c r="P27" i="1"/>
  <c r="G28" i="1"/>
  <c r="N28" i="1"/>
  <c r="O28" i="1"/>
  <c r="P28" i="1"/>
  <c r="G29" i="1"/>
  <c r="N29" i="1"/>
  <c r="O29" i="1"/>
  <c r="P29" i="1"/>
  <c r="G30" i="1"/>
  <c r="N30" i="1"/>
  <c r="O30" i="1"/>
  <c r="P30" i="1"/>
  <c r="G31" i="1"/>
  <c r="N31" i="1"/>
  <c r="O31" i="1"/>
  <c r="P31" i="1"/>
  <c r="G32" i="1"/>
  <c r="N32" i="1"/>
  <c r="O32" i="1"/>
  <c r="P32" i="1"/>
  <c r="G33" i="1"/>
  <c r="N33" i="1"/>
  <c r="O33" i="1"/>
  <c r="P33" i="1"/>
  <c r="G34" i="1"/>
  <c r="N34" i="1"/>
  <c r="O34" i="1"/>
  <c r="P34" i="1"/>
  <c r="G35" i="1"/>
  <c r="N35" i="1"/>
  <c r="O35" i="1"/>
  <c r="P35" i="1"/>
  <c r="G36" i="1"/>
  <c r="N36" i="1"/>
  <c r="O36" i="1"/>
  <c r="P36" i="1"/>
  <c r="G37" i="1"/>
  <c r="N37" i="1"/>
  <c r="O37" i="1"/>
  <c r="P37" i="1"/>
  <c r="G38" i="1"/>
  <c r="N38" i="1"/>
  <c r="O38" i="1"/>
  <c r="P38" i="1"/>
  <c r="G39" i="1"/>
  <c r="N39" i="1"/>
  <c r="O39" i="1"/>
  <c r="P39" i="1"/>
  <c r="G40" i="1"/>
  <c r="N40" i="1"/>
  <c r="O40" i="1"/>
  <c r="P40" i="1"/>
  <c r="G41" i="1"/>
  <c r="N41" i="1"/>
  <c r="O41" i="1"/>
  <c r="P41" i="1"/>
  <c r="G42" i="1"/>
  <c r="N42" i="1"/>
  <c r="O42" i="1"/>
  <c r="P42" i="1"/>
  <c r="G43" i="1"/>
  <c r="N43" i="1"/>
  <c r="O43" i="1"/>
  <c r="P43" i="1"/>
  <c r="G44" i="1"/>
  <c r="N44" i="1"/>
  <c r="O44" i="1"/>
  <c r="P44" i="1"/>
  <c r="G45" i="1"/>
  <c r="N45" i="1"/>
  <c r="O45" i="1"/>
  <c r="P45" i="1"/>
  <c r="G46" i="1"/>
  <c r="N46" i="1"/>
  <c r="O46" i="1"/>
  <c r="P46" i="1"/>
  <c r="G47" i="1"/>
  <c r="N47" i="1"/>
  <c r="O47" i="1"/>
  <c r="P47" i="1"/>
  <c r="G48" i="1"/>
  <c r="N48" i="1"/>
  <c r="O48" i="1"/>
  <c r="P48" i="1"/>
  <c r="G49" i="1"/>
  <c r="N49" i="1"/>
  <c r="O49" i="1"/>
  <c r="P49" i="1"/>
  <c r="G50" i="1"/>
  <c r="N50" i="1"/>
  <c r="O50" i="1"/>
  <c r="P50" i="1"/>
  <c r="G51" i="1"/>
  <c r="N51" i="1"/>
  <c r="O51" i="1"/>
  <c r="P51" i="1"/>
  <c r="G52" i="1"/>
  <c r="N52" i="1"/>
  <c r="O52" i="1"/>
  <c r="P52" i="1"/>
  <c r="G53" i="1"/>
  <c r="N53" i="1"/>
  <c r="O53" i="1"/>
  <c r="P53" i="1"/>
  <c r="G54" i="1"/>
  <c r="N54" i="1"/>
  <c r="O54" i="1"/>
  <c r="P54" i="1"/>
  <c r="G55" i="1"/>
  <c r="N55" i="1"/>
  <c r="O55" i="1"/>
  <c r="P55" i="1"/>
  <c r="G56" i="1"/>
  <c r="N56" i="1"/>
  <c r="O56" i="1"/>
  <c r="P56" i="1"/>
  <c r="G57" i="1"/>
  <c r="N57" i="1"/>
  <c r="O57" i="1"/>
  <c r="P57" i="1"/>
  <c r="G58" i="1"/>
  <c r="N58" i="1"/>
  <c r="O58" i="1"/>
  <c r="P58" i="1"/>
  <c r="G59" i="1"/>
  <c r="N59" i="1"/>
  <c r="O59" i="1"/>
  <c r="P59" i="1"/>
  <c r="G60" i="1"/>
  <c r="N60" i="1"/>
  <c r="O60" i="1"/>
  <c r="P60" i="1"/>
  <c r="G61" i="1"/>
  <c r="N61" i="1"/>
  <c r="O61" i="1"/>
  <c r="P61" i="1"/>
  <c r="G62" i="1"/>
  <c r="N62" i="1"/>
  <c r="O62" i="1"/>
  <c r="P62" i="1"/>
  <c r="G63" i="1"/>
  <c r="N63" i="1"/>
  <c r="O63" i="1"/>
  <c r="P63" i="1"/>
  <c r="G64" i="1"/>
  <c r="N64" i="1"/>
  <c r="O64" i="1"/>
  <c r="P64" i="1"/>
  <c r="G65" i="1"/>
  <c r="N65" i="1"/>
  <c r="O65" i="1"/>
  <c r="P65" i="1"/>
  <c r="G66" i="1"/>
  <c r="N66" i="1"/>
  <c r="O66" i="1"/>
  <c r="P66" i="1"/>
  <c r="G67" i="1"/>
  <c r="N67" i="1"/>
  <c r="O67" i="1"/>
  <c r="P67" i="1"/>
  <c r="G68" i="1"/>
  <c r="N68" i="1"/>
  <c r="O68" i="1"/>
  <c r="P68" i="1"/>
  <c r="G69" i="1"/>
  <c r="N69" i="1"/>
  <c r="O69" i="1"/>
  <c r="P69" i="1"/>
  <c r="N3" i="1"/>
  <c r="O3" i="1"/>
  <c r="P3" i="1"/>
  <c r="N4" i="1"/>
  <c r="O4" i="1"/>
  <c r="P4" i="1"/>
  <c r="N5" i="1"/>
  <c r="T68" i="3" l="1"/>
  <c r="T66" i="3"/>
  <c r="T64" i="3"/>
  <c r="T62" i="3"/>
  <c r="T60" i="3"/>
  <c r="T58" i="3"/>
  <c r="T56" i="3"/>
  <c r="T54" i="3"/>
  <c r="T52" i="3"/>
  <c r="T50" i="3"/>
  <c r="T48" i="3"/>
  <c r="T46" i="3"/>
  <c r="T44" i="3"/>
  <c r="T42" i="3"/>
  <c r="T40" i="3"/>
  <c r="T38" i="3"/>
  <c r="T36" i="3"/>
  <c r="T34" i="3"/>
  <c r="T32" i="3"/>
  <c r="T30" i="3"/>
  <c r="T28" i="3"/>
  <c r="T26" i="3"/>
  <c r="T24" i="3"/>
  <c r="T22" i="3"/>
  <c r="T20" i="3"/>
  <c r="T18" i="3"/>
  <c r="T16" i="3"/>
  <c r="T14" i="3"/>
  <c r="T12" i="3"/>
  <c r="T10" i="3"/>
  <c r="T8" i="3"/>
  <c r="T6" i="3"/>
  <c r="T4" i="3"/>
  <c r="T3" i="3"/>
  <c r="T69" i="3"/>
  <c r="T67" i="3"/>
  <c r="T65" i="3"/>
  <c r="T63" i="3"/>
  <c r="T61" i="3"/>
  <c r="T59" i="3"/>
  <c r="T57" i="3"/>
  <c r="T55" i="3"/>
  <c r="T53" i="3"/>
  <c r="T51" i="3"/>
  <c r="T49" i="3"/>
  <c r="T47" i="3"/>
  <c r="T45" i="3"/>
  <c r="T43" i="3"/>
  <c r="T41" i="3"/>
  <c r="T39" i="3"/>
  <c r="T37" i="3"/>
  <c r="T35" i="3"/>
  <c r="T33" i="3"/>
  <c r="T31" i="3"/>
  <c r="T29" i="3"/>
  <c r="T27" i="3"/>
  <c r="T25" i="3"/>
  <c r="T23" i="3"/>
  <c r="T21" i="3"/>
  <c r="T19" i="3"/>
  <c r="T17" i="3"/>
  <c r="T15" i="3"/>
  <c r="T13" i="3"/>
  <c r="T11" i="3"/>
  <c r="T9" i="3"/>
  <c r="T7" i="3"/>
  <c r="T5" i="3"/>
  <c r="X4" i="3"/>
  <c r="S3" i="3"/>
  <c r="S68" i="3"/>
  <c r="S66" i="3"/>
  <c r="S64" i="3"/>
  <c r="S62" i="3"/>
  <c r="S60" i="3"/>
  <c r="S58" i="3"/>
  <c r="S56" i="3"/>
  <c r="S54" i="3"/>
  <c r="S52" i="3"/>
  <c r="S50" i="3"/>
  <c r="S48" i="3"/>
  <c r="S46" i="3"/>
  <c r="S44" i="3"/>
  <c r="S42" i="3"/>
  <c r="S40" i="3"/>
  <c r="S38" i="3"/>
  <c r="S36" i="3"/>
  <c r="S34" i="3"/>
  <c r="S32" i="3"/>
  <c r="S30" i="3"/>
  <c r="S28" i="3"/>
  <c r="S26" i="3"/>
  <c r="S24" i="3"/>
  <c r="S22" i="3"/>
  <c r="S20" i="3"/>
  <c r="S18" i="3"/>
  <c r="S16" i="3"/>
  <c r="S14" i="3"/>
  <c r="S12" i="3"/>
  <c r="S10" i="3"/>
  <c r="S8" i="3"/>
  <c r="S6" i="3"/>
  <c r="S4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11" i="3"/>
  <c r="S9" i="3"/>
  <c r="S7" i="3"/>
  <c r="S5" i="3"/>
  <c r="W4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30" i="3"/>
  <c r="R28" i="3"/>
  <c r="R26" i="3"/>
  <c r="R24" i="3"/>
  <c r="R22" i="3"/>
  <c r="R20" i="3"/>
  <c r="R18" i="3"/>
  <c r="R16" i="3"/>
  <c r="R14" i="3"/>
  <c r="R12" i="3"/>
  <c r="R10" i="3"/>
  <c r="R8" i="3"/>
  <c r="R6" i="3"/>
  <c r="R4" i="3"/>
  <c r="V4" i="3"/>
  <c r="R3" i="3"/>
  <c r="R69" i="3"/>
  <c r="R67" i="3"/>
  <c r="R65" i="3"/>
  <c r="R63" i="3"/>
  <c r="R61" i="3"/>
  <c r="R59" i="3"/>
  <c r="R57" i="3"/>
  <c r="R55" i="3"/>
  <c r="R53" i="3"/>
  <c r="R51" i="3"/>
  <c r="R49" i="3"/>
  <c r="R47" i="3"/>
  <c r="R45" i="3"/>
  <c r="R43" i="3"/>
  <c r="R41" i="3"/>
  <c r="R39" i="3"/>
  <c r="R37" i="3"/>
  <c r="R35" i="3"/>
  <c r="R33" i="3"/>
  <c r="R31" i="3"/>
  <c r="R29" i="3"/>
  <c r="R27" i="3"/>
  <c r="R25" i="3"/>
  <c r="R23" i="3"/>
  <c r="R21" i="3"/>
  <c r="R19" i="3"/>
  <c r="R17" i="3"/>
  <c r="R15" i="3"/>
  <c r="R13" i="3"/>
  <c r="R11" i="3"/>
  <c r="R9" i="3"/>
  <c r="R7" i="3"/>
  <c r="R5" i="3"/>
  <c r="O2" i="2" a="1"/>
  <c r="O2" i="2" s="1"/>
  <c r="S18" i="2" s="1"/>
  <c r="W18" i="2" s="1"/>
  <c r="P2" i="2" a="1"/>
  <c r="P2" i="2" s="1"/>
  <c r="T35" i="2" s="1"/>
  <c r="X35" i="2" s="1"/>
  <c r="N2" i="2" a="1"/>
  <c r="N2" i="2" s="1"/>
  <c r="R41" i="2" s="1"/>
  <c r="V41" i="2" s="1"/>
  <c r="R58" i="1"/>
  <c r="V58" i="1" s="1"/>
  <c r="G5" i="1"/>
  <c r="P5" i="1"/>
  <c r="T68" i="1" s="1"/>
  <c r="X68" i="1" s="1"/>
  <c r="O5" i="1"/>
  <c r="Y13" i="3" l="1"/>
  <c r="Y29" i="3"/>
  <c r="Y45" i="3"/>
  <c r="Y61" i="3"/>
  <c r="Y22" i="3"/>
  <c r="Y38" i="3"/>
  <c r="Y54" i="3"/>
  <c r="Y24" i="3"/>
  <c r="Y40" i="3"/>
  <c r="Y56" i="3"/>
  <c r="Y17" i="3"/>
  <c r="Y33" i="3"/>
  <c r="Y49" i="3"/>
  <c r="Y65" i="3"/>
  <c r="Y10" i="3"/>
  <c r="Y26" i="3"/>
  <c r="Y42" i="3"/>
  <c r="Y58" i="3"/>
  <c r="Y21" i="3"/>
  <c r="Y37" i="3"/>
  <c r="Y53" i="3"/>
  <c r="Y69" i="3"/>
  <c r="Y14" i="3"/>
  <c r="Y30" i="3"/>
  <c r="Y46" i="3"/>
  <c r="Y62" i="3"/>
  <c r="Y18" i="3"/>
  <c r="Y34" i="3"/>
  <c r="Y50" i="3"/>
  <c r="Y66" i="3"/>
  <c r="Y8" i="3"/>
  <c r="Y25" i="3"/>
  <c r="Y57" i="3"/>
  <c r="Y9" i="3"/>
  <c r="Y41" i="3"/>
  <c r="Y6" i="3"/>
  <c r="Y5" i="3"/>
  <c r="Y15" i="3"/>
  <c r="Y31" i="3"/>
  <c r="Y47" i="3"/>
  <c r="Y63" i="3"/>
  <c r="Y19" i="3"/>
  <c r="Y35" i="3"/>
  <c r="Y51" i="3"/>
  <c r="Y67" i="3"/>
  <c r="Y12" i="3"/>
  <c r="Y28" i="3"/>
  <c r="Y44" i="3"/>
  <c r="Y60" i="3"/>
  <c r="Y7" i="3"/>
  <c r="Y23" i="3"/>
  <c r="Y39" i="3"/>
  <c r="Y55" i="3"/>
  <c r="Y3" i="3"/>
  <c r="Y16" i="3"/>
  <c r="Y32" i="3"/>
  <c r="Y48" i="3"/>
  <c r="Y64" i="3"/>
  <c r="Y4" i="3"/>
  <c r="Y11" i="3"/>
  <c r="Y27" i="3"/>
  <c r="Y43" i="3"/>
  <c r="Y59" i="3"/>
  <c r="Y20" i="3"/>
  <c r="Y36" i="3"/>
  <c r="Y52" i="3"/>
  <c r="Y68" i="3"/>
  <c r="S36" i="2"/>
  <c r="W36" i="2" s="1"/>
  <c r="S32" i="2"/>
  <c r="W32" i="2" s="1"/>
  <c r="S17" i="2"/>
  <c r="W17" i="2" s="1"/>
  <c r="S41" i="2"/>
  <c r="W41" i="2" s="1"/>
  <c r="S15" i="2"/>
  <c r="W15" i="2" s="1"/>
  <c r="S49" i="2"/>
  <c r="W49" i="2" s="1"/>
  <c r="S23" i="2"/>
  <c r="W23" i="2" s="1"/>
  <c r="S21" i="2"/>
  <c r="W21" i="2" s="1"/>
  <c r="S7" i="2"/>
  <c r="W7" i="2" s="1"/>
  <c r="S29" i="2"/>
  <c r="W29" i="2" s="1"/>
  <c r="S43" i="2"/>
  <c r="W43" i="2" s="1"/>
  <c r="S38" i="2"/>
  <c r="W38" i="2" s="1"/>
  <c r="S20" i="2"/>
  <c r="W20" i="2" s="1"/>
  <c r="S33" i="2"/>
  <c r="W33" i="2" s="1"/>
  <c r="S40" i="2"/>
  <c r="W40" i="2" s="1"/>
  <c r="S44" i="2"/>
  <c r="W44" i="2" s="1"/>
  <c r="S48" i="2"/>
  <c r="W48" i="2" s="1"/>
  <c r="S30" i="2"/>
  <c r="W30" i="2" s="1"/>
  <c r="S52" i="2"/>
  <c r="W52" i="2" s="1"/>
  <c r="S6" i="2"/>
  <c r="W6" i="2" s="1"/>
  <c r="S8" i="2"/>
  <c r="W8" i="2" s="1"/>
  <c r="S3" i="2"/>
  <c r="W3" i="2" s="1"/>
  <c r="S31" i="2"/>
  <c r="W31" i="2" s="1"/>
  <c r="S26" i="2"/>
  <c r="W26" i="2" s="1"/>
  <c r="S12" i="2"/>
  <c r="W12" i="2" s="1"/>
  <c r="S37" i="2"/>
  <c r="W37" i="2" s="1"/>
  <c r="S51" i="2"/>
  <c r="W51" i="2" s="1"/>
  <c r="S46" i="2"/>
  <c r="W46" i="2" s="1"/>
  <c r="S54" i="2"/>
  <c r="W54" i="2" s="1"/>
  <c r="S5" i="2"/>
  <c r="W5" i="2" s="1"/>
  <c r="S19" i="2"/>
  <c r="W19" i="2" s="1"/>
  <c r="S27" i="2"/>
  <c r="W27" i="2" s="1"/>
  <c r="S22" i="2"/>
  <c r="W22" i="2" s="1"/>
  <c r="S11" i="2"/>
  <c r="W11" i="2" s="1"/>
  <c r="S13" i="2"/>
  <c r="W13" i="2" s="1"/>
  <c r="S39" i="2"/>
  <c r="W39" i="2" s="1"/>
  <c r="S34" i="2"/>
  <c r="W34" i="2" s="1"/>
  <c r="S16" i="2"/>
  <c r="W16" i="2" s="1"/>
  <c r="S45" i="2"/>
  <c r="W45" i="2" s="1"/>
  <c r="S4" i="2"/>
  <c r="W4" i="2"/>
  <c r="S47" i="2"/>
  <c r="W47" i="2" s="1"/>
  <c r="S42" i="2"/>
  <c r="W42" i="2" s="1"/>
  <c r="S35" i="2"/>
  <c r="W35" i="2" s="1"/>
  <c r="S53" i="2"/>
  <c r="W53" i="2" s="1"/>
  <c r="S9" i="2"/>
  <c r="W9" i="2" s="1"/>
  <c r="S55" i="2"/>
  <c r="W55" i="2" s="1"/>
  <c r="S50" i="2"/>
  <c r="W50" i="2" s="1"/>
  <c r="S14" i="2"/>
  <c r="W14" i="2" s="1"/>
  <c r="S25" i="2"/>
  <c r="W25" i="2" s="1"/>
  <c r="S28" i="2"/>
  <c r="W28" i="2" s="1"/>
  <c r="S10" i="2"/>
  <c r="W10" i="2" s="1"/>
  <c r="S24" i="2"/>
  <c r="W24" i="2" s="1"/>
  <c r="T25" i="2"/>
  <c r="X25" i="2" s="1"/>
  <c r="T5" i="2"/>
  <c r="X5" i="2" s="1"/>
  <c r="T26" i="2"/>
  <c r="X26" i="2" s="1"/>
  <c r="T51" i="2"/>
  <c r="X51" i="2" s="1"/>
  <c r="T14" i="2"/>
  <c r="X14" i="2" s="1"/>
  <c r="T33" i="2"/>
  <c r="X33" i="2" s="1"/>
  <c r="T10" i="2"/>
  <c r="X10" i="2" s="1"/>
  <c r="T34" i="2"/>
  <c r="X34" i="2" s="1"/>
  <c r="T7" i="2"/>
  <c r="X7" i="2" s="1"/>
  <c r="T20" i="2"/>
  <c r="X20" i="2" s="1"/>
  <c r="T8" i="2"/>
  <c r="X8" i="2" s="1"/>
  <c r="T21" i="2"/>
  <c r="X21" i="2" s="1"/>
  <c r="T43" i="2"/>
  <c r="X43" i="2" s="1"/>
  <c r="T9" i="2"/>
  <c r="X9" i="2" s="1"/>
  <c r="T17" i="2"/>
  <c r="X17" i="2" s="1"/>
  <c r="T13" i="2"/>
  <c r="X13" i="2" s="1"/>
  <c r="T55" i="2"/>
  <c r="X55" i="2" s="1"/>
  <c r="T48" i="2"/>
  <c r="X48" i="2" s="1"/>
  <c r="T18" i="2"/>
  <c r="X18" i="2" s="1"/>
  <c r="T37" i="2"/>
  <c r="X37" i="2" s="1"/>
  <c r="T41" i="2"/>
  <c r="X41" i="2" s="1"/>
  <c r="T42" i="2"/>
  <c r="X42" i="2" s="1"/>
  <c r="T12" i="2"/>
  <c r="X12" i="2" s="1"/>
  <c r="T4" i="2"/>
  <c r="T40" i="2"/>
  <c r="X40" i="2" s="1"/>
  <c r="T24" i="2"/>
  <c r="X24" i="2" s="1"/>
  <c r="T49" i="2"/>
  <c r="X49" i="2" s="1"/>
  <c r="T28" i="2"/>
  <c r="X28" i="2" s="1"/>
  <c r="T19" i="2"/>
  <c r="X19" i="2" s="1"/>
  <c r="T50" i="2"/>
  <c r="X50" i="2" s="1"/>
  <c r="T16" i="2"/>
  <c r="X16" i="2" s="1"/>
  <c r="T30" i="2"/>
  <c r="X30" i="2" s="1"/>
  <c r="T6" i="2"/>
  <c r="X6" i="2" s="1"/>
  <c r="T53" i="2"/>
  <c r="X53" i="2" s="1"/>
  <c r="T36" i="2"/>
  <c r="X36" i="2" s="1"/>
  <c r="T23" i="2"/>
  <c r="X23" i="2" s="1"/>
  <c r="T29" i="2"/>
  <c r="X29" i="2" s="1"/>
  <c r="T22" i="2"/>
  <c r="X22" i="2" s="1"/>
  <c r="T54" i="2"/>
  <c r="X54" i="2" s="1"/>
  <c r="T47" i="2"/>
  <c r="X47" i="2" s="1"/>
  <c r="T38" i="2"/>
  <c r="X38" i="2" s="1"/>
  <c r="T11" i="2"/>
  <c r="X11" i="2" s="1"/>
  <c r="T3" i="2"/>
  <c r="X3" i="2" s="1"/>
  <c r="T44" i="2"/>
  <c r="X44" i="2" s="1"/>
  <c r="T31" i="2"/>
  <c r="X31" i="2" s="1"/>
  <c r="T45" i="2"/>
  <c r="X45" i="2" s="1"/>
  <c r="T27" i="2"/>
  <c r="X27" i="2" s="1"/>
  <c r="X4" i="2"/>
  <c r="T46" i="2"/>
  <c r="X46" i="2" s="1"/>
  <c r="T52" i="2"/>
  <c r="X52" i="2" s="1"/>
  <c r="T39" i="2"/>
  <c r="X39" i="2" s="1"/>
  <c r="T15" i="2"/>
  <c r="X15" i="2" s="1"/>
  <c r="T32" i="2"/>
  <c r="X32" i="2" s="1"/>
  <c r="R46" i="2"/>
  <c r="V46" i="2" s="1"/>
  <c r="R53" i="2"/>
  <c r="V53" i="2" s="1"/>
  <c r="R35" i="2"/>
  <c r="V35" i="2" s="1"/>
  <c r="R27" i="2"/>
  <c r="V27" i="2" s="1"/>
  <c r="R43" i="2"/>
  <c r="V43" i="2" s="1"/>
  <c r="R4" i="2"/>
  <c r="R14" i="2"/>
  <c r="V14" i="2" s="1"/>
  <c r="R15" i="2"/>
  <c r="V15" i="2" s="1"/>
  <c r="R18" i="2"/>
  <c r="V18" i="2" s="1"/>
  <c r="R28" i="2"/>
  <c r="V28" i="2" s="1"/>
  <c r="V4" i="2"/>
  <c r="R47" i="2"/>
  <c r="V47" i="2" s="1"/>
  <c r="R21" i="2"/>
  <c r="V21" i="2" s="1"/>
  <c r="R40" i="2"/>
  <c r="V40" i="2" s="1"/>
  <c r="R20" i="2"/>
  <c r="V20" i="2" s="1"/>
  <c r="R22" i="2"/>
  <c r="V22" i="2" s="1"/>
  <c r="R13" i="2"/>
  <c r="V13" i="2" s="1"/>
  <c r="R11" i="2"/>
  <c r="V11" i="2" s="1"/>
  <c r="R39" i="2"/>
  <c r="V39" i="2" s="1"/>
  <c r="R17" i="2"/>
  <c r="V17" i="2" s="1"/>
  <c r="R12" i="2"/>
  <c r="V12" i="2" s="1"/>
  <c r="R36" i="2"/>
  <c r="V36" i="2" s="1"/>
  <c r="R5" i="2"/>
  <c r="V5" i="2" s="1"/>
  <c r="R55" i="2"/>
  <c r="V55" i="2" s="1"/>
  <c r="R26" i="2"/>
  <c r="V26" i="2" s="1"/>
  <c r="R29" i="2"/>
  <c r="V29" i="2" s="1"/>
  <c r="R3" i="2"/>
  <c r="V3" i="2" s="1"/>
  <c r="R48" i="2"/>
  <c r="V48" i="2" s="1"/>
  <c r="R25" i="2"/>
  <c r="V25" i="2" s="1"/>
  <c r="R19" i="2"/>
  <c r="V19" i="2" s="1"/>
  <c r="R49" i="2"/>
  <c r="V49" i="2" s="1"/>
  <c r="R6" i="2"/>
  <c r="V6" i="2" s="1"/>
  <c r="R31" i="2"/>
  <c r="V31" i="2" s="1"/>
  <c r="R44" i="2"/>
  <c r="V44" i="2" s="1"/>
  <c r="R7" i="2"/>
  <c r="V7" i="2" s="1"/>
  <c r="R37" i="2"/>
  <c r="V37" i="2" s="1"/>
  <c r="R30" i="2"/>
  <c r="V30" i="2" s="1"/>
  <c r="R33" i="2"/>
  <c r="V33" i="2" s="1"/>
  <c r="R8" i="2"/>
  <c r="V8" i="2" s="1"/>
  <c r="R50" i="2"/>
  <c r="V50" i="2" s="1"/>
  <c r="R54" i="2"/>
  <c r="V54" i="2" s="1"/>
  <c r="R23" i="2"/>
  <c r="V23" i="2" s="1"/>
  <c r="R24" i="2"/>
  <c r="V24" i="2" s="1"/>
  <c r="R32" i="2"/>
  <c r="V32" i="2" s="1"/>
  <c r="R16" i="2"/>
  <c r="V16" i="2" s="1"/>
  <c r="R10" i="2"/>
  <c r="V10" i="2" s="1"/>
  <c r="R34" i="2"/>
  <c r="V34" i="2" s="1"/>
  <c r="R51" i="2"/>
  <c r="V51" i="2" s="1"/>
  <c r="R52" i="2"/>
  <c r="V52" i="2" s="1"/>
  <c r="R9" i="2"/>
  <c r="V9" i="2" s="1"/>
  <c r="R42" i="2"/>
  <c r="V42" i="2" s="1"/>
  <c r="R45" i="2"/>
  <c r="V45" i="2" s="1"/>
  <c r="R38" i="2"/>
  <c r="V38" i="2" s="1"/>
  <c r="R66" i="1"/>
  <c r="V66" i="1" s="1"/>
  <c r="R15" i="1"/>
  <c r="V15" i="1" s="1"/>
  <c r="R62" i="1"/>
  <c r="V62" i="1" s="1"/>
  <c r="R46" i="1"/>
  <c r="V46" i="1" s="1"/>
  <c r="R31" i="1"/>
  <c r="V31" i="1" s="1"/>
  <c r="R23" i="1"/>
  <c r="V23" i="1" s="1"/>
  <c r="R64" i="1"/>
  <c r="V64" i="1" s="1"/>
  <c r="R42" i="1"/>
  <c r="V42" i="1" s="1"/>
  <c r="R32" i="1"/>
  <c r="V32" i="1" s="1"/>
  <c r="R44" i="1"/>
  <c r="V44" i="1" s="1"/>
  <c r="R39" i="1"/>
  <c r="V39" i="1" s="1"/>
  <c r="R28" i="1"/>
  <c r="V28" i="1" s="1"/>
  <c r="R51" i="1"/>
  <c r="V51" i="1" s="1"/>
  <c r="R53" i="1"/>
  <c r="V53" i="1" s="1"/>
  <c r="R7" i="1"/>
  <c r="V7" i="1" s="1"/>
  <c r="R49" i="1"/>
  <c r="V49" i="1" s="1"/>
  <c r="R50" i="1"/>
  <c r="V50" i="1" s="1"/>
  <c r="R38" i="1"/>
  <c r="V38" i="1" s="1"/>
  <c r="R5" i="1"/>
  <c r="V5" i="1" s="1"/>
  <c r="R34" i="1"/>
  <c r="V34" i="1" s="1"/>
  <c r="R67" i="1"/>
  <c r="V67" i="1" s="1"/>
  <c r="R65" i="1"/>
  <c r="V65" i="1" s="1"/>
  <c r="R20" i="1"/>
  <c r="V20" i="1" s="1"/>
  <c r="R43" i="1"/>
  <c r="V43" i="1" s="1"/>
  <c r="R45" i="1"/>
  <c r="V45" i="1" s="1"/>
  <c r="R48" i="1"/>
  <c r="V48" i="1" s="1"/>
  <c r="R40" i="1"/>
  <c r="V40" i="1" s="1"/>
  <c r="R30" i="1"/>
  <c r="V30" i="1" s="1"/>
  <c r="R69" i="1"/>
  <c r="V69" i="1" s="1"/>
  <c r="R47" i="1"/>
  <c r="V47" i="1" s="1"/>
  <c r="R12" i="1"/>
  <c r="V12" i="1" s="1"/>
  <c r="R35" i="1"/>
  <c r="V35" i="1" s="1"/>
  <c r="R37" i="1"/>
  <c r="V37" i="1" s="1"/>
  <c r="R3" i="1"/>
  <c r="V3" i="1" s="1"/>
  <c r="R68" i="1"/>
  <c r="V68" i="1" s="1"/>
  <c r="R22" i="1"/>
  <c r="V22" i="1" s="1"/>
  <c r="R24" i="1"/>
  <c r="V24" i="1" s="1"/>
  <c r="R26" i="1"/>
  <c r="V26" i="1" s="1"/>
  <c r="R4" i="1"/>
  <c r="R55" i="1"/>
  <c r="V55" i="1" s="1"/>
  <c r="R60" i="1"/>
  <c r="V60" i="1" s="1"/>
  <c r="R17" i="1"/>
  <c r="V17" i="1" s="1"/>
  <c r="R14" i="1"/>
  <c r="V14" i="1" s="1"/>
  <c r="R19" i="1"/>
  <c r="V19" i="1" s="1"/>
  <c r="R16" i="1"/>
  <c r="V16" i="1" s="1"/>
  <c r="R21" i="1"/>
  <c r="V21" i="1" s="1"/>
  <c r="R18" i="1"/>
  <c r="V18" i="1" s="1"/>
  <c r="R33" i="1"/>
  <c r="V33" i="1" s="1"/>
  <c r="R25" i="1"/>
  <c r="V25" i="1" s="1"/>
  <c r="R27" i="1"/>
  <c r="V27" i="1" s="1"/>
  <c r="R29" i="1"/>
  <c r="V29" i="1" s="1"/>
  <c r="V4" i="1"/>
  <c r="R41" i="1"/>
  <c r="V41" i="1" s="1"/>
  <c r="R52" i="1"/>
  <c r="V52" i="1" s="1"/>
  <c r="R9" i="1"/>
  <c r="V9" i="1" s="1"/>
  <c r="R6" i="1"/>
  <c r="V6" i="1" s="1"/>
  <c r="R11" i="1"/>
  <c r="V11" i="1" s="1"/>
  <c r="R8" i="1"/>
  <c r="V8" i="1" s="1"/>
  <c r="R13" i="1"/>
  <c r="V13" i="1" s="1"/>
  <c r="R10" i="1"/>
  <c r="V10" i="1" s="1"/>
  <c r="R57" i="1"/>
  <c r="V57" i="1" s="1"/>
  <c r="R63" i="1"/>
  <c r="V63" i="1" s="1"/>
  <c r="R36" i="1"/>
  <c r="V36" i="1" s="1"/>
  <c r="R54" i="1"/>
  <c r="V54" i="1" s="1"/>
  <c r="R59" i="1"/>
  <c r="V59" i="1" s="1"/>
  <c r="R56" i="1"/>
  <c r="V56" i="1" s="1"/>
  <c r="R61" i="1"/>
  <c r="V61" i="1" s="1"/>
  <c r="S63" i="1"/>
  <c r="W63" i="1" s="1"/>
  <c r="S66" i="1"/>
  <c r="W66" i="1" s="1"/>
  <c r="S69" i="1"/>
  <c r="W69" i="1" s="1"/>
  <c r="S64" i="1"/>
  <c r="W64" i="1" s="1"/>
  <c r="S67" i="1"/>
  <c r="W67" i="1" s="1"/>
  <c r="S41" i="1"/>
  <c r="W41" i="1" s="1"/>
  <c r="S30" i="1"/>
  <c r="W30" i="1" s="1"/>
  <c r="S28" i="1"/>
  <c r="W28" i="1" s="1"/>
  <c r="S48" i="1"/>
  <c r="W48" i="1" s="1"/>
  <c r="S55" i="1"/>
  <c r="W55" i="1" s="1"/>
  <c r="S61" i="1"/>
  <c r="W61" i="1" s="1"/>
  <c r="S33" i="1"/>
  <c r="W33" i="1" s="1"/>
  <c r="S7" i="1"/>
  <c r="W7" i="1" s="1"/>
  <c r="S10" i="1"/>
  <c r="W10" i="1" s="1"/>
  <c r="S13" i="1"/>
  <c r="W13" i="1" s="1"/>
  <c r="S8" i="1"/>
  <c r="W8" i="1" s="1"/>
  <c r="S11" i="1"/>
  <c r="W11" i="1" s="1"/>
  <c r="S6" i="1"/>
  <c r="W6" i="1" s="1"/>
  <c r="S49" i="1"/>
  <c r="W49" i="1" s="1"/>
  <c r="S62" i="1"/>
  <c r="W62" i="1" s="1"/>
  <c r="S65" i="1"/>
  <c r="W65" i="1" s="1"/>
  <c r="S5" i="1"/>
  <c r="W5" i="1" s="1"/>
  <c r="S25" i="1"/>
  <c r="W25" i="1" s="1"/>
  <c r="S56" i="1"/>
  <c r="W56" i="1" s="1"/>
  <c r="S15" i="1"/>
  <c r="W15" i="1" s="1"/>
  <c r="S18" i="1"/>
  <c r="W18" i="1" s="1"/>
  <c r="S21" i="1"/>
  <c r="W21" i="1" s="1"/>
  <c r="S16" i="1"/>
  <c r="W16" i="1" s="1"/>
  <c r="S19" i="1"/>
  <c r="W19" i="1" s="1"/>
  <c r="S14" i="1"/>
  <c r="W14" i="1" s="1"/>
  <c r="S57" i="1"/>
  <c r="W57" i="1" s="1"/>
  <c r="S44" i="1"/>
  <c r="W44" i="1" s="1"/>
  <c r="W4" i="1"/>
  <c r="S22" i="1"/>
  <c r="W22" i="1" s="1"/>
  <c r="S3" i="1"/>
  <c r="W3" i="1" s="1"/>
  <c r="S50" i="1"/>
  <c r="W50" i="1" s="1"/>
  <c r="S53" i="1"/>
  <c r="W53" i="1" s="1"/>
  <c r="S12" i="1"/>
  <c r="W12" i="1" s="1"/>
  <c r="S23" i="1"/>
  <c r="W23" i="1" s="1"/>
  <c r="S26" i="1"/>
  <c r="W26" i="1" s="1"/>
  <c r="S29" i="1"/>
  <c r="W29" i="1" s="1"/>
  <c r="S24" i="1"/>
  <c r="W24" i="1" s="1"/>
  <c r="S27" i="1"/>
  <c r="W27" i="1" s="1"/>
  <c r="S54" i="1"/>
  <c r="W54" i="1" s="1"/>
  <c r="S51" i="1"/>
  <c r="W51" i="1" s="1"/>
  <c r="S52" i="1"/>
  <c r="W52" i="1" s="1"/>
  <c r="S31" i="1"/>
  <c r="W31" i="1" s="1"/>
  <c r="S34" i="1"/>
  <c r="W34" i="1" s="1"/>
  <c r="S37" i="1"/>
  <c r="W37" i="1" s="1"/>
  <c r="S32" i="1"/>
  <c r="W32" i="1" s="1"/>
  <c r="S35" i="1"/>
  <c r="W35" i="1" s="1"/>
  <c r="S9" i="1"/>
  <c r="W9" i="1" s="1"/>
  <c r="S20" i="1"/>
  <c r="W20" i="1" s="1"/>
  <c r="S36" i="1"/>
  <c r="W36" i="1" s="1"/>
  <c r="S4" i="1"/>
  <c r="S58" i="1"/>
  <c r="W58" i="1" s="1"/>
  <c r="S59" i="1"/>
  <c r="W59" i="1" s="1"/>
  <c r="S60" i="1"/>
  <c r="W60" i="1" s="1"/>
  <c r="S39" i="1"/>
  <c r="W39" i="1" s="1"/>
  <c r="S42" i="1"/>
  <c r="W42" i="1" s="1"/>
  <c r="S45" i="1"/>
  <c r="W45" i="1" s="1"/>
  <c r="S40" i="1"/>
  <c r="W40" i="1" s="1"/>
  <c r="S43" i="1"/>
  <c r="W43" i="1" s="1"/>
  <c r="S17" i="1"/>
  <c r="W17" i="1" s="1"/>
  <c r="S38" i="1"/>
  <c r="W38" i="1" s="1"/>
  <c r="S68" i="1"/>
  <c r="W68" i="1" s="1"/>
  <c r="S47" i="1"/>
  <c r="W47" i="1" s="1"/>
  <c r="S46" i="1"/>
  <c r="W46" i="1" s="1"/>
  <c r="T3" i="1"/>
  <c r="X3" i="1" s="1"/>
  <c r="T65" i="1"/>
  <c r="X65" i="1" s="1"/>
  <c r="Y65" i="1" s="1"/>
  <c r="T49" i="1"/>
  <c r="X49" i="1" s="1"/>
  <c r="T14" i="1"/>
  <c r="X14" i="1" s="1"/>
  <c r="T40" i="1"/>
  <c r="X40" i="1" s="1"/>
  <c r="T45" i="1"/>
  <c r="X45" i="1" s="1"/>
  <c r="T42" i="1"/>
  <c r="X42" i="1" s="1"/>
  <c r="T39" i="1"/>
  <c r="X39" i="1" s="1"/>
  <c r="T44" i="1"/>
  <c r="X44" i="1" s="1"/>
  <c r="Y44" i="1" s="1"/>
  <c r="T35" i="1"/>
  <c r="X35" i="1" s="1"/>
  <c r="T30" i="1"/>
  <c r="X30" i="1" s="1"/>
  <c r="Y30" i="1" s="1"/>
  <c r="T61" i="1"/>
  <c r="X61" i="1" s="1"/>
  <c r="Y61" i="1" s="1"/>
  <c r="T55" i="1"/>
  <c r="X55" i="1" s="1"/>
  <c r="T67" i="1"/>
  <c r="X67" i="1" s="1"/>
  <c r="T5" i="1"/>
  <c r="X5" i="1" s="1"/>
  <c r="T4" i="1"/>
  <c r="T43" i="1"/>
  <c r="X43" i="1" s="1"/>
  <c r="T25" i="1"/>
  <c r="X25" i="1" s="1"/>
  <c r="T6" i="1"/>
  <c r="X6" i="1" s="1"/>
  <c r="T32" i="1"/>
  <c r="X32" i="1" s="1"/>
  <c r="T37" i="1"/>
  <c r="X37" i="1" s="1"/>
  <c r="T34" i="1"/>
  <c r="X34" i="1" s="1"/>
  <c r="T31" i="1"/>
  <c r="X31" i="1" s="1"/>
  <c r="T36" i="1"/>
  <c r="X36" i="1" s="1"/>
  <c r="T48" i="1"/>
  <c r="X48" i="1" s="1"/>
  <c r="T33" i="1"/>
  <c r="X33" i="1" s="1"/>
  <c r="T62" i="1"/>
  <c r="X62" i="1" s="1"/>
  <c r="T27" i="1"/>
  <c r="X27" i="1" s="1"/>
  <c r="Y27" i="1" s="1"/>
  <c r="T24" i="1"/>
  <c r="X24" i="1" s="1"/>
  <c r="Y24" i="1" s="1"/>
  <c r="T29" i="1"/>
  <c r="X29" i="1" s="1"/>
  <c r="T26" i="1"/>
  <c r="X26" i="1" s="1"/>
  <c r="T23" i="1"/>
  <c r="X23" i="1" s="1"/>
  <c r="T28" i="1"/>
  <c r="X28" i="1" s="1"/>
  <c r="Y28" i="1" s="1"/>
  <c r="T59" i="1"/>
  <c r="X59" i="1" s="1"/>
  <c r="T53" i="1"/>
  <c r="X53" i="1" s="1"/>
  <c r="T50" i="1"/>
  <c r="X50" i="1" s="1"/>
  <c r="T47" i="1"/>
  <c r="X47" i="1" s="1"/>
  <c r="T52" i="1"/>
  <c r="X52" i="1" s="1"/>
  <c r="T51" i="1"/>
  <c r="X51" i="1" s="1"/>
  <c r="T54" i="1"/>
  <c r="X54" i="1" s="1"/>
  <c r="Y54" i="1" s="1"/>
  <c r="T19" i="1"/>
  <c r="X19" i="1" s="1"/>
  <c r="Y19" i="1" s="1"/>
  <c r="T16" i="1"/>
  <c r="X16" i="1" s="1"/>
  <c r="T21" i="1"/>
  <c r="X21" i="1" s="1"/>
  <c r="T18" i="1"/>
  <c r="X18" i="1" s="1"/>
  <c r="Y18" i="1" s="1"/>
  <c r="T15" i="1"/>
  <c r="X15" i="1" s="1"/>
  <c r="Y15" i="1" s="1"/>
  <c r="T20" i="1"/>
  <c r="X20" i="1" s="1"/>
  <c r="T22" i="1"/>
  <c r="X22" i="1" s="1"/>
  <c r="X4" i="1"/>
  <c r="T41" i="1"/>
  <c r="X41" i="1" s="1"/>
  <c r="T46" i="1"/>
  <c r="X46" i="1" s="1"/>
  <c r="T11" i="1"/>
  <c r="X11" i="1" s="1"/>
  <c r="T8" i="1"/>
  <c r="X8" i="1" s="1"/>
  <c r="Y8" i="1" s="1"/>
  <c r="T13" i="1"/>
  <c r="X13" i="1" s="1"/>
  <c r="T10" i="1"/>
  <c r="X10" i="1" s="1"/>
  <c r="T7" i="1"/>
  <c r="X7" i="1" s="1"/>
  <c r="Y7" i="1" s="1"/>
  <c r="T12" i="1"/>
  <c r="X12" i="1" s="1"/>
  <c r="T17" i="1"/>
  <c r="X17" i="1" s="1"/>
  <c r="T56" i="1"/>
  <c r="X56" i="1" s="1"/>
  <c r="Y56" i="1" s="1"/>
  <c r="T58" i="1"/>
  <c r="X58" i="1" s="1"/>
  <c r="T60" i="1"/>
  <c r="X60" i="1" s="1"/>
  <c r="T57" i="1"/>
  <c r="X57" i="1" s="1"/>
  <c r="Y57" i="1" s="1"/>
  <c r="T9" i="1"/>
  <c r="X9" i="1" s="1"/>
  <c r="T38" i="1"/>
  <c r="X38" i="1" s="1"/>
  <c r="T64" i="1"/>
  <c r="X64" i="1" s="1"/>
  <c r="Y64" i="1" s="1"/>
  <c r="T69" i="1"/>
  <c r="X69" i="1" s="1"/>
  <c r="T66" i="1"/>
  <c r="X66" i="1" s="1"/>
  <c r="Y66" i="1" s="1"/>
  <c r="T63" i="1"/>
  <c r="X63" i="1" s="1"/>
  <c r="Y68" i="1" l="1"/>
  <c r="Y37" i="1"/>
  <c r="Y14" i="2"/>
  <c r="Y21" i="2"/>
  <c r="Y34" i="2"/>
  <c r="Y26" i="2"/>
  <c r="Y42" i="2"/>
  <c r="Y23" i="2"/>
  <c r="Y10" i="2"/>
  <c r="Y5" i="2"/>
  <c r="Y28" i="2"/>
  <c r="Y18" i="2"/>
  <c r="Y36" i="2"/>
  <c r="Y9" i="2"/>
  <c r="Y44" i="2"/>
  <c r="Y25" i="2"/>
  <c r="Y17" i="2"/>
  <c r="Y51" i="2"/>
  <c r="Y35" i="2"/>
  <c r="Y22" i="2"/>
  <c r="Y29" i="2"/>
  <c r="Y33" i="2"/>
  <c r="Y4" i="2"/>
  <c r="Y3" i="2"/>
  <c r="Y7" i="2"/>
  <c r="Y31" i="2"/>
  <c r="Y40" i="2"/>
  <c r="Y47" i="2"/>
  <c r="Y55" i="2"/>
  <c r="Y39" i="2"/>
  <c r="Y13" i="2"/>
  <c r="Y50" i="2"/>
  <c r="Y48" i="2"/>
  <c r="Y16" i="2"/>
  <c r="Y8" i="2"/>
  <c r="Y11" i="2"/>
  <c r="Y24" i="2"/>
  <c r="Y41" i="2"/>
  <c r="Y19" i="2"/>
  <c r="Y20" i="2"/>
  <c r="Y46" i="2"/>
  <c r="Y12" i="2"/>
  <c r="Y6" i="2"/>
  <c r="Y49" i="2"/>
  <c r="Y32" i="2"/>
  <c r="Y45" i="2"/>
  <c r="Y37" i="2"/>
  <c r="Y15" i="2"/>
  <c r="Y27" i="2"/>
  <c r="Y52" i="2"/>
  <c r="Y30" i="2"/>
  <c r="Y43" i="2"/>
  <c r="Y38" i="2"/>
  <c r="Y54" i="2"/>
  <c r="Y53" i="2"/>
  <c r="Y55" i="1"/>
  <c r="Y38" i="1"/>
  <c r="Y22" i="1"/>
  <c r="Y42" i="1"/>
  <c r="Y29" i="1"/>
  <c r="Y50" i="1"/>
  <c r="Y32" i="1"/>
  <c r="Y60" i="1"/>
  <c r="Y63" i="1"/>
  <c r="Y62" i="1"/>
  <c r="Y6" i="1"/>
  <c r="Y46" i="1"/>
  <c r="Y59" i="1"/>
  <c r="Y35" i="1"/>
  <c r="Y16" i="1"/>
  <c r="Y33" i="1"/>
  <c r="Y48" i="1"/>
  <c r="Y51" i="1"/>
  <c r="Y3" i="1"/>
  <c r="Y4" i="1"/>
  <c r="Y39" i="1"/>
  <c r="Y41" i="1"/>
  <c r="Y26" i="1"/>
  <c r="Y9" i="1"/>
  <c r="Y20" i="1"/>
  <c r="Y34" i="1"/>
  <c r="Y67" i="1"/>
  <c r="Y45" i="1"/>
  <c r="Y47" i="1"/>
  <c r="Y58" i="1"/>
  <c r="Y11" i="1"/>
  <c r="Y21" i="1"/>
  <c r="Y53" i="1"/>
  <c r="Y49" i="1"/>
  <c r="Y31" i="1"/>
  <c r="Y23" i="1"/>
  <c r="Y17" i="1"/>
  <c r="Y43" i="1"/>
  <c r="Y13" i="1"/>
  <c r="Y40" i="1"/>
  <c r="Y25" i="1"/>
  <c r="Y36" i="1"/>
  <c r="Y52" i="1"/>
  <c r="Y12" i="1"/>
  <c r="Y14" i="1"/>
  <c r="Y5" i="1"/>
  <c r="Y10" i="1"/>
  <c r="Y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<sst xmlns="http://schemas.openxmlformats.org/spreadsheetml/2006/main" count="496" uniqueCount="218">
  <si>
    <t>X1 net profit / total assets</t>
  </si>
  <si>
    <t>X2 total liabilities / total assets</t>
  </si>
  <si>
    <t>X3 working capital / total assets</t>
  </si>
  <si>
    <t>X4 current assets / short-term liabilities</t>
  </si>
  <si>
    <t>X5 [(cash + short-term securities + receivables - short-term liabilities) / (operating expenses - depreciation)] * 365</t>
  </si>
  <si>
    <t>X6 retained earnings / total assets</t>
  </si>
  <si>
    <t>X7 EBIT / total assets</t>
  </si>
  <si>
    <t>X8 book value of equity / total liabilities</t>
  </si>
  <si>
    <t>X9 sales / total assets</t>
  </si>
  <si>
    <t>X10 equity / total assets</t>
  </si>
  <si>
    <t>X11 (gross profit + extraordinary items + financial expenses) / total assets</t>
  </si>
  <si>
    <t>X12 gross profit / short-term liabilities</t>
  </si>
  <si>
    <t>X13 (gross profit + depreciation) / sales</t>
  </si>
  <si>
    <t>X14 (gross profit + interest) / total assets</t>
  </si>
  <si>
    <t>X15 (total liabilities * 365) / (gross profit + depreciation)</t>
  </si>
  <si>
    <t>X16 (gross profit + depreciation) / total liabilities</t>
  </si>
  <si>
    <t>X17 total assets / total liabilities</t>
  </si>
  <si>
    <t>X18 gross profit / total assets</t>
  </si>
  <si>
    <t>X19 gross profit / sales</t>
  </si>
  <si>
    <t>X20 (inventory * 365) / sales</t>
  </si>
  <si>
    <t>X21 sales (n) / sales (n-1)</t>
  </si>
  <si>
    <t>X22 profit on operating activities / total assets</t>
  </si>
  <si>
    <t>X23 net profit / sales</t>
  </si>
  <si>
    <t>X24 gross profit (in 3 years) / total assets</t>
  </si>
  <si>
    <t>X25 (equity - share capital) / total assets</t>
  </si>
  <si>
    <t>X26 (net profit + depreciation) / total liabilities</t>
  </si>
  <si>
    <t>X27 profit on operating activities / financial expenses</t>
  </si>
  <si>
    <t>X28 working capital / fixed assets</t>
  </si>
  <si>
    <t>X29 logarithm of total assets</t>
  </si>
  <si>
    <t>X30 (total liabilities - cash) / sales</t>
  </si>
  <si>
    <t>X31 (gross profit + interest) / sales</t>
  </si>
  <si>
    <t>X32 (current liabilities * 365) / cost of products sold</t>
  </si>
  <si>
    <t>X33 operating expenses / short-term liabilities</t>
  </si>
  <si>
    <t>X34 operating expenses / total liabilities</t>
  </si>
  <si>
    <t>X35 profit on sales / total assets</t>
  </si>
  <si>
    <t>X36 total sales / total assets</t>
  </si>
  <si>
    <t>X37 (current assets - inventories) / long-term liabilities</t>
  </si>
  <si>
    <t>X38 constant capital / total assets</t>
  </si>
  <si>
    <t>X39 profit on sales / sales</t>
  </si>
  <si>
    <t>X40 (current assets - inventory - receivables) / short-term liabilities</t>
  </si>
  <si>
    <t>X41 total liabilities / ((profit on operating activities + depreciation) * (12/365))</t>
  </si>
  <si>
    <t>X42 profit on operating activities / sales</t>
  </si>
  <si>
    <t>X43 rotation receivables + inventory turnover in days</t>
  </si>
  <si>
    <t>X44 (receivables * 365) / sales</t>
  </si>
  <si>
    <t>X45 net profit / inventory</t>
  </si>
  <si>
    <t>X46 (current assets - inventory) / short-term liabilities</t>
  </si>
  <si>
    <t>X47 (inventory * 365) / cost of products sold</t>
  </si>
  <si>
    <t>X48 EBITDA (profit on operating activities - depreciation) / total assets</t>
  </si>
  <si>
    <t>X49 EBITDA (profit on operating activities - depreciation) / sales</t>
  </si>
  <si>
    <t>X50 current assets / total liabilities</t>
  </si>
  <si>
    <t>X51 short-term liabilities / total assets</t>
  </si>
  <si>
    <t>X52 (short-term liabilities * 365) / cost of products sold)</t>
  </si>
  <si>
    <t>X53 equity / fixed assets</t>
  </si>
  <si>
    <t>X54 constant capital / fixed assets</t>
  </si>
  <si>
    <t>X55 working capital</t>
  </si>
  <si>
    <t>X56 (sales - cost of products sold) / sales</t>
  </si>
  <si>
    <t>X57 (current assets - inventory - short-term liabilities) / (sales - gross profit - depreciation)</t>
  </si>
  <si>
    <t>X58 total costs /total sales</t>
  </si>
  <si>
    <t>X59 long-term liabilities / equity</t>
  </si>
  <si>
    <t>X60 sales / inventory</t>
  </si>
  <si>
    <t>X61 sales / receivables</t>
  </si>
  <si>
    <t>X62 (short-term liabilities *365) / sales</t>
  </si>
  <si>
    <t>X63 sales / short-term liabilities</t>
  </si>
  <si>
    <t>X64 sales / fixed assets</t>
  </si>
  <si>
    <t>class</t>
  </si>
  <si>
    <t>--&gt;</t>
  </si>
  <si>
    <t>-</t>
  </si>
  <si>
    <t xml:space="preserve"> </t>
  </si>
  <si>
    <t>Original Feature Name</t>
  </si>
  <si>
    <t>New Feature Name</t>
  </si>
  <si>
    <t>Changed To</t>
  </si>
  <si>
    <t>Class</t>
  </si>
  <si>
    <t>ebit_to_tot_assets_ratio</t>
  </si>
  <si>
    <t>work_cap_to_tot_assets_ratio</t>
  </si>
  <si>
    <t>curr_assets_to_st_liab_ratio</t>
  </si>
  <si>
    <t>tot_liab_to_tot_assets_ratio</t>
  </si>
  <si>
    <t>sales_to_tot_assets_ratio</t>
  </si>
  <si>
    <t>grss_prof_to_sales_ratio</t>
  </si>
  <si>
    <t>grss_prof_to_tot_assets_ratio</t>
  </si>
  <si>
    <t>ops_prof_to_sales_ratio</t>
  </si>
  <si>
    <t>net_prof_to_sales_ratio</t>
  </si>
  <si>
    <t>ops_prof_to_tot_assets_ratio</t>
  </si>
  <si>
    <t>tot_assets_to_tot_liab_ratio</t>
  </si>
  <si>
    <t>grss_prof_to_st_liab_ratio</t>
  </si>
  <si>
    <t>sales_to_mod_sales_ratio</t>
  </si>
  <si>
    <t>grss_prof3_to_tot_assets_ratio</t>
  </si>
  <si>
    <t>mod_equ_to_tot_assets_ratio</t>
  </si>
  <si>
    <t>equ_to_tot_assets_ratio</t>
  </si>
  <si>
    <t>work_cap_to_fx_assets_ratio</t>
  </si>
  <si>
    <t>tot_assets_log</t>
  </si>
  <si>
    <t>ops_exp_to_st_liab_ratio</t>
  </si>
  <si>
    <t>ops_exp_to_tot_liab_ratio</t>
  </si>
  <si>
    <t>sales_prof_to_tot_assets_ratio</t>
  </si>
  <si>
    <t>tot_sales_to_tot_assets_ratio</t>
  </si>
  <si>
    <t>mod_curr_assets_to_lt_liab_ratio</t>
  </si>
  <si>
    <t>co_cap_to_tot_assets_ratio</t>
  </si>
  <si>
    <t>mod_rot_receiv</t>
  </si>
  <si>
    <t>net_prof_to_inven_ratio</t>
  </si>
  <si>
    <t>book_equ_to_tot_liab_ratio</t>
  </si>
  <si>
    <t>ret_earn_to_tot_assets_ratio</t>
  </si>
  <si>
    <t>ann_tot_liab_to_mod_grss_prof_ratio</t>
  </si>
  <si>
    <t>equ_to_ann_ops_exp_ratio</t>
  </si>
  <si>
    <t>ann_inven_to_sales_ratio</t>
  </si>
  <si>
    <t>ops_prof_to_fin_exp_ratio</t>
  </si>
  <si>
    <t>ann_curr_liab_to_cops_ratio</t>
  </si>
  <si>
    <t>sales_prof_to_sales_ratio</t>
  </si>
  <si>
    <t>tot_liab_to_mth_mod_ops_prof</t>
  </si>
  <si>
    <t>ann_receiv_to_sales_ratio</t>
  </si>
  <si>
    <t>ann_inven_to_cops_ratio</t>
  </si>
  <si>
    <t>ebitda_to_tot_assets_ratio</t>
  </si>
  <si>
    <t>ebitda_to_tot_sales_ratio</t>
  </si>
  <si>
    <t>curr_assets_to_tot_liab_ratio</t>
  </si>
  <si>
    <t>st_liab_to_tot_assets_ratio</t>
  </si>
  <si>
    <t>ann_st_liab_to_cops_ratio</t>
  </si>
  <si>
    <t>equ_to_fx_assets_ratio</t>
  </si>
  <si>
    <t>co_cap_to_fx_assets_ratio</t>
  </si>
  <si>
    <t>work_cap</t>
  </si>
  <si>
    <t>mod_curr_assets_to_mod_sales_ratio</t>
  </si>
  <si>
    <t>tot_costs_to_tot_sales_ratio</t>
  </si>
  <si>
    <t>lt_liab_to_equ_ratio</t>
  </si>
  <si>
    <t>sales_to_receiv_ratio</t>
  </si>
  <si>
    <t>ann_st_liab_to_sales_ratio</t>
  </si>
  <si>
    <t>sales_to_st_liab_ratio</t>
  </si>
  <si>
    <t>sales_to_fx_assets_ratio</t>
  </si>
  <si>
    <t>mod_ir_curr_assets_to_st_liab_ratio</t>
  </si>
  <si>
    <t>mod_dep_grss_prof_to_sales_ratio</t>
  </si>
  <si>
    <t>mod_int_grss_prof_to_sales_ratio</t>
  </si>
  <si>
    <t>mod_ef_grss_prof_to_tot_assets_ratio</t>
  </si>
  <si>
    <t>mod_int_grss_prof_to_tot_assets_ratio</t>
  </si>
  <si>
    <t>mod_dep_grss_prof_to_tot_liab_ratio</t>
  </si>
  <si>
    <t>mod_dep_net_prof_to_tot_liab_ratio</t>
  </si>
  <si>
    <t>mod_cops_sales_to_sales_ratio</t>
  </si>
  <si>
    <t>mod_csh_tot_liab_to_sales_ratio</t>
  </si>
  <si>
    <t>net_prof_to_tot_assets_ratio</t>
  </si>
  <si>
    <t>train_x01_df01</t>
  </si>
  <si>
    <t>test_x01_df01</t>
  </si>
  <si>
    <t>train_x02_tx_df01</t>
  </si>
  <si>
    <t>test_x02_tx_df01</t>
  </si>
  <si>
    <t>Data Frame Name</t>
  </si>
  <si>
    <t>Comments</t>
  </si>
  <si>
    <t>train_y01_vc01</t>
  </si>
  <si>
    <t>test_y01_vc01</t>
  </si>
  <si>
    <t>Feature Set (X / Y)</t>
  </si>
  <si>
    <t>2a</t>
  </si>
  <si>
    <t>2b</t>
  </si>
  <si>
    <t>3a</t>
  </si>
  <si>
    <t>3b</t>
  </si>
  <si>
    <t>x01_df01</t>
  </si>
  <si>
    <t>y01_df01</t>
  </si>
  <si>
    <t>full X data set, no transformations</t>
  </si>
  <si>
    <t>full Y data set, no transformations</t>
  </si>
  <si>
    <t>test X, no transformations</t>
  </si>
  <si>
    <t>train X, near zero variance features (if any) removed</t>
  </si>
  <si>
    <t>test X, near zero variance features (if any) removed</t>
  </si>
  <si>
    <t>train X, no transformations</t>
  </si>
  <si>
    <t>train Y, no transformations</t>
  </si>
  <si>
    <t>test Y, no transformations</t>
  </si>
  <si>
    <t>train_x03_tx_df01</t>
  </si>
  <si>
    <t>test_x03_tx_df01</t>
  </si>
  <si>
    <t>4a</t>
  </si>
  <si>
    <t>4b</t>
  </si>
  <si>
    <t>train_x03_tx_df02</t>
  </si>
  <si>
    <t>test_x03_tx_df02</t>
  </si>
  <si>
    <t>train X, #4a + missing values imputed</t>
  </si>
  <si>
    <t>test X, #4b + missing values imputed</t>
  </si>
  <si>
    <t>5a</t>
  </si>
  <si>
    <t>5b</t>
  </si>
  <si>
    <t>train_x03_tx_df03</t>
  </si>
  <si>
    <t>test_x03_tx_df03</t>
  </si>
  <si>
    <t>train_x03_tx_df04</t>
  </si>
  <si>
    <t>test_x03_tx_df04</t>
  </si>
  <si>
    <t>train X, #5a + *z*-score scaling</t>
  </si>
  <si>
    <t>test X, #5b + *z*-score scaling</t>
  </si>
  <si>
    <t>6a</t>
  </si>
  <si>
    <t>6b</t>
  </si>
  <si>
    <t>train X, #5a + min-max scaling</t>
  </si>
  <si>
    <t>test X, #5b + min-max scaling</t>
  </si>
  <si>
    <t>7a</t>
  </si>
  <si>
    <t>7b</t>
  </si>
  <si>
    <t>8a</t>
  </si>
  <si>
    <t>8b</t>
  </si>
  <si>
    <t>train X, #5a + skew transformation</t>
  </si>
  <si>
    <t>test X, #5b + skew transformation</t>
  </si>
  <si>
    <t>10a</t>
  </si>
  <si>
    <t>10b</t>
  </si>
  <si>
    <t>train_x03_tx_df03a</t>
  </si>
  <si>
    <t>train_x03_tx_df04a</t>
  </si>
  <si>
    <t>6c</t>
  </si>
  <si>
    <t>7c</t>
  </si>
  <si>
    <t>8c</t>
  </si>
  <si>
    <t>train X, #6a + SMOTE rebalancing</t>
  </si>
  <si>
    <t>train X, #7a + SMOTE rebalancing</t>
  </si>
  <si>
    <t>train X, #8a + SMOTE rebalancing</t>
  </si>
  <si>
    <t>10c</t>
  </si>
  <si>
    <t>10d</t>
  </si>
  <si>
    <t>10e</t>
  </si>
  <si>
    <t>train_x02_tx_df01_eda1</t>
  </si>
  <si>
    <t>train_y01_vc01_eda1</t>
  </si>
  <si>
    <t>test_x02_tx_df01_eda1</t>
  </si>
  <si>
    <t>3c</t>
  </si>
  <si>
    <t>3d</t>
  </si>
  <si>
    <t>train X, #3a + drop duplicates + drop highly correlated</t>
  </si>
  <si>
    <t>train X, #3b + drop highly correlated</t>
  </si>
  <si>
    <t>train Y, #10a + drop duplicates</t>
  </si>
  <si>
    <t>train X, #3c + remove features w/ null count &gt; N*.15</t>
  </si>
  <si>
    <t>test X, #3d + remove features w/ null count &gt; N*.15</t>
  </si>
  <si>
    <t>10f</t>
  </si>
  <si>
    <t>train Y, #6a/#10b + SMOTE rebalancing</t>
  </si>
  <si>
    <t>train Y, #7a/#10b + SMOTE rebalancing</t>
  </si>
  <si>
    <t>train Y, #8a/#10b + SMOTE rebalancing</t>
  </si>
  <si>
    <t>train_y01_vc01_eda1a</t>
  </si>
  <si>
    <t>train_y01_vc01_eda1b</t>
  </si>
  <si>
    <t>train_x03_tx_df05</t>
  </si>
  <si>
    <t>test_x03_tx_df05</t>
  </si>
  <si>
    <t>train_x03_tx_df05a</t>
  </si>
  <si>
    <t>train_y01_vc01_eda1c</t>
  </si>
  <si>
    <t>mod_inven_curr_assets_to_st_liab_ratio</t>
  </si>
  <si>
    <t>sales_to_inven_ratio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</si>
</sst>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12365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ED9-FC4B-4260-8514-5BDDAAD51DA2}">
  <dimension ref="C1:Y69"/>
  <sheetViews>
    <sheetView tabSelected="1" topLeftCell="W40" zoomScale="85" zoomScaleNormal="85" workbookViewId="0">
      <selection activeCell="Y62" sqref="Y62"/>
    </sheetView>
  </sheetViews>
  <sheetFormatPr defaultRowHeight="15" x14ac:dyDescent="0.25"/>
  <cols>
    <col min="1" max="3" width="9.140625" style="1"/>
    <col min="4" max="4" width="97" style="1" bestFit="1" customWidth="1"/>
    <col min="5" max="5" width="14.28515625" style="1" bestFit="1" customWidth="1"/>
    <col min="6" max="6" width="50.1406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3:25" x14ac:dyDescent="0.25">
      <c r="V1" s="4" t="s">
        <v>66</v>
      </c>
      <c r="W1" s="4" t="s">
        <v>66</v>
      </c>
      <c r="X1" s="4" t="s">
        <v>66</v>
      </c>
    </row>
    <row r="2" spans="3:25" x14ac:dyDescent="0.25">
      <c r="N2" s="1" cm="1">
        <f t="array" ref="N2">MAX(N3:N69+1)</f>
        <v>119</v>
      </c>
      <c r="O2" s="1" cm="1">
        <f t="array" ref="O2">MAX(O3:O69+1)</f>
        <v>11</v>
      </c>
      <c r="P2" s="1" cm="1">
        <f t="array" ref="P2">MAX(P3:P69+1)</f>
        <v>39</v>
      </c>
      <c r="V2" s="4" t="s">
        <v>67</v>
      </c>
      <c r="W2" s="4" t="s">
        <v>67</v>
      </c>
      <c r="X2" s="4" t="s">
        <v>67</v>
      </c>
    </row>
    <row r="3" spans="3:25" x14ac:dyDescent="0.25">
      <c r="D3" s="1" t="s">
        <v>68</v>
      </c>
      <c r="E3" s="1" t="s">
        <v>70</v>
      </c>
      <c r="F3" s="1" t="s">
        <v>69</v>
      </c>
      <c r="N3" s="1">
        <f t="shared" ref="N3:P5" si="0">LEN(D3)</f>
        <v>21</v>
      </c>
      <c r="O3" s="1">
        <f t="shared" si="0"/>
        <v>10</v>
      </c>
      <c r="P3" s="1">
        <f t="shared" si="0"/>
        <v>16</v>
      </c>
      <c r="R3" s="1">
        <f>N$2-N3</f>
        <v>98</v>
      </c>
      <c r="S3" s="1">
        <f t="shared" ref="S3" si="1">O$2-O3</f>
        <v>1</v>
      </c>
      <c r="T3" s="1">
        <f t="shared" ref="T3" si="2">P$2-P3</f>
        <v>23</v>
      </c>
      <c r="V3" s="1" t="str">
        <f>"|"&amp;D3&amp;REPT(V$2,R3)&amp;"|"</f>
        <v>|Original Feature Name                                                                                                  |</v>
      </c>
      <c r="W3" s="1" t="str">
        <f>E3&amp;REPT(W$2,S3)&amp;"|"</f>
        <v>Changed To |</v>
      </c>
      <c r="X3" s="1" t="str">
        <f>F3&amp;REPT(X$2,T3)&amp;"|"</f>
        <v>New Feature Name                       |</v>
      </c>
      <c r="Y3" s="1" t="str">
        <f>V3&amp;W3&amp;X3</f>
        <v>|Original Feature Name                                                                                                  |Changed To |New Feature Name                       |</v>
      </c>
    </row>
    <row r="4" spans="3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119</v>
      </c>
      <c r="S4" s="1">
        <f t="shared" ref="S4" si="3">O$2-O4</f>
        <v>11</v>
      </c>
      <c r="T4" s="1">
        <f t="shared" ref="T4" si="4">P$2-P4</f>
        <v>39</v>
      </c>
      <c r="V4" s="1" t="str">
        <f>"|"&amp;REPT(V$1,N$2)&amp;"|"</f>
        <v>|-----------------------------------------------------------------------------------------------------------------------|</v>
      </c>
      <c r="W4" s="1" t="str">
        <f>REPT(W$1,O2)&amp;"|"</f>
        <v>-----------|</v>
      </c>
      <c r="X4" s="1" t="str">
        <f>REPT(X$1,P2)&amp;"|"</f>
        <v>---------------------------------------|</v>
      </c>
      <c r="Y4" s="1" t="str">
        <f t="shared" ref="Y4:Y5" si="5">V4&amp;W4&amp;X4</f>
        <v>|-----------------------------------------------------------------------------------------------------------------------|-----------|---------------------------------------|</v>
      </c>
    </row>
    <row r="5" spans="3:25" x14ac:dyDescent="0.25">
      <c r="C5" s="1">
        <v>1</v>
      </c>
      <c r="D5" s="2" t="s">
        <v>0</v>
      </c>
      <c r="E5" s="3" t="s">
        <v>65</v>
      </c>
      <c r="F5" s="4" t="s">
        <v>133</v>
      </c>
      <c r="G5" s="1" t="str">
        <f>"'"&amp;IF(F5="",D5,F5)&amp;"', "</f>
        <v xml:space="preserve">'net_prof_to_tot_assets_ratio', </v>
      </c>
      <c r="L5" s="1">
        <f>IF(F5=F4,1,0)</f>
        <v>0</v>
      </c>
      <c r="N5" s="1">
        <f t="shared" si="0"/>
        <v>28</v>
      </c>
      <c r="O5" s="1">
        <f t="shared" si="0"/>
        <v>3</v>
      </c>
      <c r="P5" s="1">
        <f t="shared" si="0"/>
        <v>28</v>
      </c>
      <c r="R5" s="1">
        <f>N$2-N5</f>
        <v>91</v>
      </c>
      <c r="S5" s="1">
        <f t="shared" ref="S5:T5" si="6">O$2-O5</f>
        <v>8</v>
      </c>
      <c r="T5" s="1">
        <f t="shared" si="6"/>
        <v>11</v>
      </c>
      <c r="V5" s="1" t="str">
        <f>"|"&amp;D5&amp;REPT(V$2,R5)&amp;"|"</f>
        <v>|X1 net profit / total assets                                                                                           |</v>
      </c>
      <c r="W5" s="1" t="str">
        <f>E5&amp;REPT(W$2,S5)&amp;"|"</f>
        <v>--&gt;        |</v>
      </c>
      <c r="X5" s="1" t="str">
        <f>F5&amp;REPT(X$2,T5)&amp;"|"</f>
        <v>net_prof_to_tot_assets_ratio           |</v>
      </c>
      <c r="Y5" s="1" t="str">
        <f t="shared" si="5"/>
        <v>|X1 net profit / total assets                                                                                           |--&gt;        |net_prof_to_tot_assets_ratio           |</v>
      </c>
    </row>
    <row r="6" spans="3:25" x14ac:dyDescent="0.25">
      <c r="C6" s="1">
        <v>2</v>
      </c>
      <c r="D6" s="2" t="s">
        <v>1</v>
      </c>
      <c r="E6" s="3" t="s">
        <v>65</v>
      </c>
      <c r="F6" s="4" t="s">
        <v>75</v>
      </c>
      <c r="G6" s="1" t="str">
        <f t="shared" ref="G6:G69" si="7">"'"&amp;IF(F6="",D6,F6)&amp;"', "</f>
        <v xml:space="preserve">'tot_liab_to_tot_assets_ratio', </v>
      </c>
      <c r="L6" s="1">
        <f t="shared" ref="L6:L69" si="8">IF(F6=F5,1,0)</f>
        <v>0</v>
      </c>
      <c r="N6" s="1">
        <f t="shared" ref="N6:N69" si="9">LEN(D6)</f>
        <v>35</v>
      </c>
      <c r="O6" s="1">
        <f t="shared" ref="O6:O69" si="10">LEN(E6)</f>
        <v>3</v>
      </c>
      <c r="P6" s="1">
        <f t="shared" ref="P6:P69" si="11">LEN(F6)</f>
        <v>28</v>
      </c>
      <c r="R6" s="1">
        <f t="shared" ref="R6:R69" si="12">N$2-N6</f>
        <v>84</v>
      </c>
      <c r="S6" s="1">
        <f t="shared" ref="S6:S69" si="13">O$2-O6</f>
        <v>8</v>
      </c>
      <c r="T6" s="1">
        <f t="shared" ref="T6:T69" si="14">P$2-P6</f>
        <v>11</v>
      </c>
      <c r="V6" s="1" t="str">
        <f t="shared" ref="V6:V69" si="15">"|"&amp;D6&amp;REPT(V$2,R6)&amp;"|"</f>
        <v>|X2 total liabilities / total assets                                                                                    |</v>
      </c>
      <c r="W6" s="1" t="str">
        <f t="shared" ref="W6:W69" si="16">E6&amp;REPT(W$2,S6)&amp;"|"</f>
        <v>--&gt;        |</v>
      </c>
      <c r="X6" s="1" t="str">
        <f t="shared" ref="X6:X69" si="17">F6&amp;REPT(X$2,T6)&amp;"|"</f>
        <v>tot_liab_to_tot_assets_ratio           |</v>
      </c>
      <c r="Y6" s="1" t="str">
        <f t="shared" ref="Y6:Y68" si="18">V6&amp;W6&amp;X6</f>
        <v>|X2 total liabilities / total assets                                                                                    |--&gt;        |tot_liab_to_tot_assets_ratio           |</v>
      </c>
    </row>
    <row r="7" spans="3:25" x14ac:dyDescent="0.25">
      <c r="C7" s="1">
        <v>3</v>
      </c>
      <c r="D7" s="2" t="s">
        <v>2</v>
      </c>
      <c r="E7" s="3" t="s">
        <v>65</v>
      </c>
      <c r="F7" s="4" t="s">
        <v>73</v>
      </c>
      <c r="G7" s="1" t="str">
        <f t="shared" si="7"/>
        <v xml:space="preserve">'work_cap_to_tot_assets_ratio', </v>
      </c>
      <c r="L7" s="1">
        <f t="shared" si="8"/>
        <v>0</v>
      </c>
      <c r="N7" s="1">
        <f t="shared" si="9"/>
        <v>33</v>
      </c>
      <c r="O7" s="1">
        <f t="shared" si="10"/>
        <v>3</v>
      </c>
      <c r="P7" s="1">
        <f t="shared" si="11"/>
        <v>28</v>
      </c>
      <c r="R7" s="1">
        <f t="shared" si="12"/>
        <v>86</v>
      </c>
      <c r="S7" s="1">
        <f t="shared" si="13"/>
        <v>8</v>
      </c>
      <c r="T7" s="1">
        <f t="shared" si="14"/>
        <v>11</v>
      </c>
      <c r="V7" s="1" t="str">
        <f t="shared" si="15"/>
        <v>|X3 working capital / total assets                                                                                      |</v>
      </c>
      <c r="W7" s="1" t="str">
        <f t="shared" si="16"/>
        <v>--&gt;        |</v>
      </c>
      <c r="X7" s="1" t="str">
        <f t="shared" si="17"/>
        <v>work_cap_to_tot_assets_ratio           |</v>
      </c>
      <c r="Y7" s="1" t="str">
        <f t="shared" si="18"/>
        <v>|X3 working capital / total assets                                                                                      |--&gt;        |work_cap_to_tot_assets_ratio           |</v>
      </c>
    </row>
    <row r="8" spans="3:25" x14ac:dyDescent="0.25">
      <c r="C8" s="1">
        <v>4</v>
      </c>
      <c r="D8" s="2" t="s">
        <v>3</v>
      </c>
      <c r="E8" s="3" t="s">
        <v>65</v>
      </c>
      <c r="F8" s="4" t="s">
        <v>74</v>
      </c>
      <c r="G8" s="1" t="str">
        <f t="shared" si="7"/>
        <v xml:space="preserve">'curr_assets_to_st_liab_ratio', </v>
      </c>
      <c r="L8" s="1">
        <f t="shared" si="8"/>
        <v>0</v>
      </c>
      <c r="N8" s="1">
        <f t="shared" si="9"/>
        <v>42</v>
      </c>
      <c r="O8" s="1">
        <f t="shared" si="10"/>
        <v>3</v>
      </c>
      <c r="P8" s="1">
        <f t="shared" si="11"/>
        <v>28</v>
      </c>
      <c r="R8" s="1">
        <f t="shared" si="12"/>
        <v>77</v>
      </c>
      <c r="S8" s="1">
        <f t="shared" si="13"/>
        <v>8</v>
      </c>
      <c r="T8" s="1">
        <f t="shared" si="14"/>
        <v>11</v>
      </c>
      <c r="V8" s="1" t="str">
        <f t="shared" si="15"/>
        <v>|X4 current assets / short-term liabilities                                                                             |</v>
      </c>
      <c r="W8" s="1" t="str">
        <f t="shared" si="16"/>
        <v>--&gt;        |</v>
      </c>
      <c r="X8" s="1" t="str">
        <f t="shared" si="17"/>
        <v>curr_assets_to_st_liab_ratio           |</v>
      </c>
      <c r="Y8" s="1" t="str">
        <f t="shared" si="18"/>
        <v>|X4 current assets / short-term liabilities                                                                             |--&gt;        |curr_assets_to_st_liab_ratio           |</v>
      </c>
    </row>
    <row r="9" spans="3:25" x14ac:dyDescent="0.25">
      <c r="C9" s="1">
        <v>5</v>
      </c>
      <c r="D9" s="2" t="s">
        <v>4</v>
      </c>
      <c r="E9" s="3" t="s">
        <v>65</v>
      </c>
      <c r="F9" s="4" t="s">
        <v>101</v>
      </c>
      <c r="G9" s="1" t="str">
        <f t="shared" si="7"/>
        <v xml:space="preserve">'equ_to_ann_ops_exp_ratio', </v>
      </c>
      <c r="L9" s="1">
        <f t="shared" si="8"/>
        <v>0</v>
      </c>
      <c r="N9" s="1">
        <f t="shared" si="9"/>
        <v>118</v>
      </c>
      <c r="O9" s="1">
        <f t="shared" si="10"/>
        <v>3</v>
      </c>
      <c r="P9" s="1">
        <f t="shared" si="11"/>
        <v>24</v>
      </c>
      <c r="R9" s="1">
        <f t="shared" si="12"/>
        <v>1</v>
      </c>
      <c r="S9" s="1">
        <f t="shared" si="13"/>
        <v>8</v>
      </c>
      <c r="T9" s="1">
        <f t="shared" si="14"/>
        <v>15</v>
      </c>
      <c r="V9" s="1" t="str">
        <f t="shared" si="15"/>
        <v>|X5 [(cash + short-term securities + receivables - short-term liabilities) / (operating expenses - depreciation)] * 365 |</v>
      </c>
      <c r="W9" s="1" t="str">
        <f t="shared" si="16"/>
        <v>--&gt;        |</v>
      </c>
      <c r="X9" s="1" t="str">
        <f t="shared" si="17"/>
        <v>equ_to_ann_ops_exp_ratio               |</v>
      </c>
      <c r="Y9" s="1" t="str">
        <f t="shared" si="18"/>
        <v>|X5 [(cash + short-term securities + receivables - short-term liabilities) / (operating expenses - depreciation)] * 365 |--&gt;        |equ_to_ann_ops_exp_ratio               |</v>
      </c>
    </row>
    <row r="10" spans="3:25" x14ac:dyDescent="0.25">
      <c r="C10" s="1">
        <v>6</v>
      </c>
      <c r="D10" s="2" t="s">
        <v>5</v>
      </c>
      <c r="E10" s="3" t="s">
        <v>65</v>
      </c>
      <c r="F10" s="4" t="s">
        <v>99</v>
      </c>
      <c r="G10" s="1" t="str">
        <f t="shared" si="7"/>
        <v xml:space="preserve">'ret_earn_to_tot_assets_ratio', </v>
      </c>
      <c r="L10" s="1">
        <f t="shared" si="8"/>
        <v>0</v>
      </c>
      <c r="N10" s="1">
        <f t="shared" si="9"/>
        <v>35</v>
      </c>
      <c r="O10" s="1">
        <f t="shared" si="10"/>
        <v>3</v>
      </c>
      <c r="P10" s="1">
        <f t="shared" si="11"/>
        <v>28</v>
      </c>
      <c r="R10" s="1">
        <f t="shared" si="12"/>
        <v>84</v>
      </c>
      <c r="S10" s="1">
        <f t="shared" si="13"/>
        <v>8</v>
      </c>
      <c r="T10" s="1">
        <f t="shared" si="14"/>
        <v>11</v>
      </c>
      <c r="V10" s="1" t="str">
        <f t="shared" si="15"/>
        <v>|X6 retained earnings / total assets                                                                                    |</v>
      </c>
      <c r="W10" s="1" t="str">
        <f t="shared" si="16"/>
        <v>--&gt;        |</v>
      </c>
      <c r="X10" s="1" t="str">
        <f t="shared" si="17"/>
        <v>ret_earn_to_tot_assets_ratio           |</v>
      </c>
      <c r="Y10" s="1" t="str">
        <f t="shared" si="18"/>
        <v>|X6 retained earnings / total assets                                                                                    |--&gt;        |ret_earn_to_tot_assets_ratio           |</v>
      </c>
    </row>
    <row r="11" spans="3:25" x14ac:dyDescent="0.25">
      <c r="C11" s="1">
        <v>7</v>
      </c>
      <c r="D11" s="2" t="s">
        <v>6</v>
      </c>
      <c r="E11" s="3" t="s">
        <v>65</v>
      </c>
      <c r="F11" s="4" t="s">
        <v>72</v>
      </c>
      <c r="G11" s="1" t="str">
        <f t="shared" si="7"/>
        <v xml:space="preserve">'ebit_to_tot_assets_ratio', </v>
      </c>
      <c r="L11" s="1">
        <f t="shared" si="8"/>
        <v>0</v>
      </c>
      <c r="N11" s="1">
        <f t="shared" si="9"/>
        <v>22</v>
      </c>
      <c r="O11" s="1">
        <f t="shared" si="10"/>
        <v>3</v>
      </c>
      <c r="P11" s="1">
        <f t="shared" si="11"/>
        <v>24</v>
      </c>
      <c r="R11" s="1">
        <f t="shared" si="12"/>
        <v>97</v>
      </c>
      <c r="S11" s="1">
        <f t="shared" si="13"/>
        <v>8</v>
      </c>
      <c r="T11" s="1">
        <f t="shared" si="14"/>
        <v>15</v>
      </c>
      <c r="V11" s="1" t="str">
        <f t="shared" si="15"/>
        <v>|X7 EBIT / total assets                                                                                                 |</v>
      </c>
      <c r="W11" s="1" t="str">
        <f t="shared" si="16"/>
        <v>--&gt;        |</v>
      </c>
      <c r="X11" s="1" t="str">
        <f t="shared" si="17"/>
        <v>ebit_to_tot_assets_ratio               |</v>
      </c>
      <c r="Y11" s="1" t="str">
        <f t="shared" si="18"/>
        <v>|X7 EBIT / total assets                                                                                                 |--&gt;        |ebit_to_tot_assets_ratio               |</v>
      </c>
    </row>
    <row r="12" spans="3:25" x14ac:dyDescent="0.25">
      <c r="C12" s="1">
        <v>8</v>
      </c>
      <c r="D12" s="2" t="s">
        <v>7</v>
      </c>
      <c r="E12" s="3" t="s">
        <v>65</v>
      </c>
      <c r="F12" s="4" t="s">
        <v>98</v>
      </c>
      <c r="G12" s="1" t="str">
        <f t="shared" si="7"/>
        <v xml:space="preserve">'book_equ_to_tot_liab_ratio', </v>
      </c>
      <c r="L12" s="1">
        <f t="shared" si="8"/>
        <v>0</v>
      </c>
      <c r="N12" s="1">
        <f t="shared" si="9"/>
        <v>43</v>
      </c>
      <c r="O12" s="1">
        <f t="shared" si="10"/>
        <v>3</v>
      </c>
      <c r="P12" s="1">
        <f t="shared" si="11"/>
        <v>26</v>
      </c>
      <c r="R12" s="1">
        <f t="shared" si="12"/>
        <v>76</v>
      </c>
      <c r="S12" s="1">
        <f t="shared" si="13"/>
        <v>8</v>
      </c>
      <c r="T12" s="1">
        <f t="shared" si="14"/>
        <v>13</v>
      </c>
      <c r="V12" s="1" t="str">
        <f t="shared" si="15"/>
        <v>|X8 book value of equity / total liabilities                                                                            |</v>
      </c>
      <c r="W12" s="1" t="str">
        <f t="shared" si="16"/>
        <v>--&gt;        |</v>
      </c>
      <c r="X12" s="1" t="str">
        <f t="shared" si="17"/>
        <v>book_equ_to_tot_liab_ratio             |</v>
      </c>
      <c r="Y12" s="1" t="str">
        <f t="shared" si="18"/>
        <v>|X8 book value of equity / total liabilities                                                                            |--&gt;        |book_equ_to_tot_liab_ratio             |</v>
      </c>
    </row>
    <row r="13" spans="3:25" x14ac:dyDescent="0.25">
      <c r="C13" s="1">
        <v>9</v>
      </c>
      <c r="D13" s="2" t="s">
        <v>8</v>
      </c>
      <c r="E13" s="3" t="s">
        <v>65</v>
      </c>
      <c r="F13" s="4" t="s">
        <v>76</v>
      </c>
      <c r="G13" s="1" t="str">
        <f t="shared" si="7"/>
        <v xml:space="preserve">'sales_to_tot_assets_ratio', </v>
      </c>
      <c r="L13" s="1">
        <f t="shared" si="8"/>
        <v>0</v>
      </c>
      <c r="N13" s="1">
        <f t="shared" si="9"/>
        <v>23</v>
      </c>
      <c r="O13" s="1">
        <f t="shared" si="10"/>
        <v>3</v>
      </c>
      <c r="P13" s="1">
        <f t="shared" si="11"/>
        <v>25</v>
      </c>
      <c r="R13" s="1">
        <f t="shared" si="12"/>
        <v>96</v>
      </c>
      <c r="S13" s="1">
        <f t="shared" si="13"/>
        <v>8</v>
      </c>
      <c r="T13" s="1">
        <f t="shared" si="14"/>
        <v>14</v>
      </c>
      <c r="V13" s="1" t="str">
        <f t="shared" si="15"/>
        <v>|X9 sales / total assets                                                                                                |</v>
      </c>
      <c r="W13" s="1" t="str">
        <f t="shared" si="16"/>
        <v>--&gt;        |</v>
      </c>
      <c r="X13" s="1" t="str">
        <f t="shared" si="17"/>
        <v>sales_to_tot_assets_ratio              |</v>
      </c>
      <c r="Y13" s="1" t="str">
        <f t="shared" si="18"/>
        <v>|X9 sales / total assets                                                                                                |--&gt;        |sales_to_tot_assets_ratio              |</v>
      </c>
    </row>
    <row r="14" spans="3:25" x14ac:dyDescent="0.25">
      <c r="C14" s="1">
        <v>10</v>
      </c>
      <c r="D14" s="2" t="s">
        <v>9</v>
      </c>
      <c r="E14" s="3" t="s">
        <v>65</v>
      </c>
      <c r="F14" s="4" t="s">
        <v>87</v>
      </c>
      <c r="G14" s="1" t="str">
        <f t="shared" si="7"/>
        <v xml:space="preserve">'equ_to_tot_assets_ratio', </v>
      </c>
      <c r="L14" s="1">
        <f t="shared" si="8"/>
        <v>0</v>
      </c>
      <c r="N14" s="1">
        <f t="shared" si="9"/>
        <v>25</v>
      </c>
      <c r="O14" s="1">
        <f t="shared" si="10"/>
        <v>3</v>
      </c>
      <c r="P14" s="1">
        <f t="shared" si="11"/>
        <v>23</v>
      </c>
      <c r="R14" s="1">
        <f t="shared" si="12"/>
        <v>94</v>
      </c>
      <c r="S14" s="1">
        <f t="shared" si="13"/>
        <v>8</v>
      </c>
      <c r="T14" s="1">
        <f t="shared" si="14"/>
        <v>16</v>
      </c>
      <c r="V14" s="1" t="str">
        <f t="shared" si="15"/>
        <v>|X10 equity / total assets                                                                                              |</v>
      </c>
      <c r="W14" s="1" t="str">
        <f t="shared" si="16"/>
        <v>--&gt;        |</v>
      </c>
      <c r="X14" s="1" t="str">
        <f t="shared" si="17"/>
        <v>equ_to_tot_assets_ratio                |</v>
      </c>
      <c r="Y14" s="1" t="str">
        <f t="shared" si="18"/>
        <v>|X10 equity / total assets                                                                                              |--&gt;        |equ_to_tot_assets_ratio                |</v>
      </c>
    </row>
    <row r="15" spans="3:25" x14ac:dyDescent="0.25">
      <c r="C15" s="1">
        <v>11</v>
      </c>
      <c r="D15" s="2" t="s">
        <v>10</v>
      </c>
      <c r="E15" s="3" t="s">
        <v>65</v>
      </c>
      <c r="F15" s="4" t="s">
        <v>127</v>
      </c>
      <c r="G15" s="1" t="str">
        <f t="shared" si="7"/>
        <v xml:space="preserve">'mod_ef_grss_prof_to_tot_assets_ratio', </v>
      </c>
      <c r="L15" s="1">
        <f t="shared" si="8"/>
        <v>0</v>
      </c>
      <c r="N15" s="1">
        <f t="shared" si="9"/>
        <v>76</v>
      </c>
      <c r="O15" s="1">
        <f t="shared" si="10"/>
        <v>3</v>
      </c>
      <c r="P15" s="1">
        <f t="shared" si="11"/>
        <v>36</v>
      </c>
      <c r="R15" s="1">
        <f t="shared" si="12"/>
        <v>43</v>
      </c>
      <c r="S15" s="1">
        <f t="shared" si="13"/>
        <v>8</v>
      </c>
      <c r="T15" s="1">
        <f t="shared" si="14"/>
        <v>3</v>
      </c>
      <c r="V15" s="1" t="str">
        <f t="shared" si="15"/>
        <v>|X11 (gross profit + extraordinary items + financial expenses) / total assets                                           |</v>
      </c>
      <c r="W15" s="1" t="str">
        <f t="shared" si="16"/>
        <v>--&gt;        |</v>
      </c>
      <c r="X15" s="1" t="str">
        <f t="shared" si="17"/>
        <v>mod_ef_grss_prof_to_tot_assets_ratio   |</v>
      </c>
      <c r="Y15" s="1" t="str">
        <f t="shared" si="18"/>
        <v>|X11 (gross profit + extraordinary items + financial expenses) / total assets                                           |--&gt;        |mod_ef_grss_prof_to_tot_assets_ratio   |</v>
      </c>
    </row>
    <row r="16" spans="3:25" x14ac:dyDescent="0.25">
      <c r="C16" s="1">
        <v>12</v>
      </c>
      <c r="D16" s="2" t="s">
        <v>11</v>
      </c>
      <c r="E16" s="3" t="s">
        <v>65</v>
      </c>
      <c r="F16" s="4" t="s">
        <v>83</v>
      </c>
      <c r="G16" s="1" t="str">
        <f t="shared" si="7"/>
        <v xml:space="preserve">'grss_prof_to_st_liab_ratio', </v>
      </c>
      <c r="L16" s="1">
        <f t="shared" si="8"/>
        <v>0</v>
      </c>
      <c r="N16" s="1">
        <f t="shared" si="9"/>
        <v>41</v>
      </c>
      <c r="O16" s="1">
        <f t="shared" si="10"/>
        <v>3</v>
      </c>
      <c r="P16" s="1">
        <f t="shared" si="11"/>
        <v>26</v>
      </c>
      <c r="R16" s="1">
        <f t="shared" si="12"/>
        <v>78</v>
      </c>
      <c r="S16" s="1">
        <f t="shared" si="13"/>
        <v>8</v>
      </c>
      <c r="T16" s="1">
        <f t="shared" si="14"/>
        <v>13</v>
      </c>
      <c r="V16" s="1" t="str">
        <f t="shared" si="15"/>
        <v>|X12 gross profit / short-term liabilities                                                                              |</v>
      </c>
      <c r="W16" s="1" t="str">
        <f t="shared" si="16"/>
        <v>--&gt;        |</v>
      </c>
      <c r="X16" s="1" t="str">
        <f t="shared" si="17"/>
        <v>grss_prof_to_st_liab_ratio             |</v>
      </c>
      <c r="Y16" s="1" t="str">
        <f t="shared" si="18"/>
        <v>|X12 gross profit / short-term liabilities                                                                              |--&gt;        |grss_prof_to_st_liab_ratio             |</v>
      </c>
    </row>
    <row r="17" spans="3:25" x14ac:dyDescent="0.25">
      <c r="C17" s="1">
        <v>13</v>
      </c>
      <c r="D17" s="2" t="s">
        <v>12</v>
      </c>
      <c r="E17" s="3" t="s">
        <v>65</v>
      </c>
      <c r="F17" s="4" t="s">
        <v>125</v>
      </c>
      <c r="G17" s="1" t="str">
        <f t="shared" si="7"/>
        <v xml:space="preserve">'mod_dep_grss_prof_to_sales_ratio', </v>
      </c>
      <c r="L17" s="1">
        <f t="shared" si="8"/>
        <v>0</v>
      </c>
      <c r="N17" s="1">
        <f t="shared" si="9"/>
        <v>41</v>
      </c>
      <c r="O17" s="1">
        <f t="shared" si="10"/>
        <v>3</v>
      </c>
      <c r="P17" s="1">
        <f t="shared" si="11"/>
        <v>32</v>
      </c>
      <c r="R17" s="1">
        <f t="shared" si="12"/>
        <v>78</v>
      </c>
      <c r="S17" s="1">
        <f t="shared" si="13"/>
        <v>8</v>
      </c>
      <c r="T17" s="1">
        <f t="shared" si="14"/>
        <v>7</v>
      </c>
      <c r="V17" s="1" t="str">
        <f t="shared" si="15"/>
        <v>|X13 (gross profit + depreciation) / sales                                                                              |</v>
      </c>
      <c r="W17" s="1" t="str">
        <f t="shared" si="16"/>
        <v>--&gt;        |</v>
      </c>
      <c r="X17" s="1" t="str">
        <f t="shared" si="17"/>
        <v>mod_dep_grss_prof_to_sales_ratio       |</v>
      </c>
      <c r="Y17" s="1" t="str">
        <f t="shared" si="18"/>
        <v>|X13 (gross profit + depreciation) / sales                                                                              |--&gt;        |mod_dep_grss_prof_to_sales_ratio       |</v>
      </c>
    </row>
    <row r="18" spans="3:25" x14ac:dyDescent="0.25">
      <c r="C18" s="1">
        <v>14</v>
      </c>
      <c r="D18" s="2" t="s">
        <v>13</v>
      </c>
      <c r="E18" s="3" t="s">
        <v>65</v>
      </c>
      <c r="F18" s="4" t="s">
        <v>128</v>
      </c>
      <c r="G18" s="1" t="str">
        <f t="shared" si="7"/>
        <v xml:space="preserve">'mod_int_grss_prof_to_tot_assets_ratio', </v>
      </c>
      <c r="L18" s="1">
        <f t="shared" si="8"/>
        <v>0</v>
      </c>
      <c r="N18" s="1">
        <f t="shared" si="9"/>
        <v>44</v>
      </c>
      <c r="O18" s="1">
        <f t="shared" si="10"/>
        <v>3</v>
      </c>
      <c r="P18" s="1">
        <f t="shared" si="11"/>
        <v>37</v>
      </c>
      <c r="R18" s="1">
        <f t="shared" si="12"/>
        <v>75</v>
      </c>
      <c r="S18" s="1">
        <f t="shared" si="13"/>
        <v>8</v>
      </c>
      <c r="T18" s="1">
        <f t="shared" si="14"/>
        <v>2</v>
      </c>
      <c r="V18" s="1" t="str">
        <f t="shared" si="15"/>
        <v>|X14 (gross profit + interest) / total assets                                                                           |</v>
      </c>
      <c r="W18" s="1" t="str">
        <f t="shared" si="16"/>
        <v>--&gt;        |</v>
      </c>
      <c r="X18" s="1" t="str">
        <f t="shared" si="17"/>
        <v>mod_int_grss_prof_to_tot_assets_ratio  |</v>
      </c>
      <c r="Y18" s="1" t="str">
        <f t="shared" si="18"/>
        <v>|X14 (gross profit + interest) / total assets                                                                           |--&gt;        |mod_int_grss_prof_to_tot_assets_ratio  |</v>
      </c>
    </row>
    <row r="19" spans="3:25" x14ac:dyDescent="0.25">
      <c r="C19" s="1">
        <v>15</v>
      </c>
      <c r="D19" s="2" t="s">
        <v>14</v>
      </c>
      <c r="E19" s="3" t="s">
        <v>65</v>
      </c>
      <c r="F19" s="4" t="s">
        <v>100</v>
      </c>
      <c r="G19" s="1" t="str">
        <f t="shared" si="7"/>
        <v xml:space="preserve">'ann_tot_liab_to_mod_grss_prof_ratio', </v>
      </c>
      <c r="L19" s="1">
        <f t="shared" si="8"/>
        <v>0</v>
      </c>
      <c r="N19" s="1">
        <f t="shared" si="9"/>
        <v>61</v>
      </c>
      <c r="O19" s="1">
        <f t="shared" si="10"/>
        <v>3</v>
      </c>
      <c r="P19" s="1">
        <f t="shared" si="11"/>
        <v>35</v>
      </c>
      <c r="R19" s="1">
        <f t="shared" si="12"/>
        <v>58</v>
      </c>
      <c r="S19" s="1">
        <f t="shared" si="13"/>
        <v>8</v>
      </c>
      <c r="T19" s="1">
        <f t="shared" si="14"/>
        <v>4</v>
      </c>
      <c r="V19" s="1" t="str">
        <f t="shared" si="15"/>
        <v>|X15 (total liabilities * 365) / (gross profit + depreciation)                                                          |</v>
      </c>
      <c r="W19" s="1" t="str">
        <f t="shared" si="16"/>
        <v>--&gt;        |</v>
      </c>
      <c r="X19" s="1" t="str">
        <f t="shared" si="17"/>
        <v>ann_tot_liab_to_mod_grss_prof_ratio    |</v>
      </c>
      <c r="Y19" s="1" t="str">
        <f t="shared" si="18"/>
        <v>|X15 (total liabilities * 365) / (gross profit + depreciation)                                                          |--&gt;        |ann_tot_liab_to_mod_grss_prof_ratio    |</v>
      </c>
    </row>
    <row r="20" spans="3:25" x14ac:dyDescent="0.25">
      <c r="C20" s="1">
        <v>16</v>
      </c>
      <c r="D20" s="2" t="s">
        <v>15</v>
      </c>
      <c r="E20" s="3" t="s">
        <v>65</v>
      </c>
      <c r="F20" s="4" t="s">
        <v>129</v>
      </c>
      <c r="G20" s="1" t="str">
        <f t="shared" si="7"/>
        <v xml:space="preserve">'mod_dep_grss_prof_to_tot_liab_ratio', </v>
      </c>
      <c r="L20" s="1">
        <f t="shared" si="8"/>
        <v>0</v>
      </c>
      <c r="N20" s="1">
        <f t="shared" si="9"/>
        <v>53</v>
      </c>
      <c r="O20" s="1">
        <f t="shared" si="10"/>
        <v>3</v>
      </c>
      <c r="P20" s="1">
        <f t="shared" si="11"/>
        <v>35</v>
      </c>
      <c r="R20" s="1">
        <f t="shared" si="12"/>
        <v>66</v>
      </c>
      <c r="S20" s="1">
        <f t="shared" si="13"/>
        <v>8</v>
      </c>
      <c r="T20" s="1">
        <f t="shared" si="14"/>
        <v>4</v>
      </c>
      <c r="V20" s="1" t="str">
        <f t="shared" si="15"/>
        <v>|X16 (gross profit + depreciation) / total liabilities                                                                  |</v>
      </c>
      <c r="W20" s="1" t="str">
        <f t="shared" si="16"/>
        <v>--&gt;        |</v>
      </c>
      <c r="X20" s="1" t="str">
        <f t="shared" si="17"/>
        <v>mod_dep_grss_prof_to_tot_liab_ratio    |</v>
      </c>
      <c r="Y20" s="1" t="str">
        <f t="shared" si="18"/>
        <v>|X16 (gross profit + depreciation) / total liabilities                                                                  |--&gt;        |mod_dep_grss_prof_to_tot_liab_ratio    |</v>
      </c>
    </row>
    <row r="21" spans="3:25" x14ac:dyDescent="0.25">
      <c r="C21" s="1">
        <v>17</v>
      </c>
      <c r="D21" s="2" t="s">
        <v>16</v>
      </c>
      <c r="E21" s="3" t="s">
        <v>65</v>
      </c>
      <c r="F21" s="4" t="s">
        <v>82</v>
      </c>
      <c r="G21" s="1" t="str">
        <f t="shared" si="7"/>
        <v xml:space="preserve">'tot_assets_to_tot_liab_ratio', </v>
      </c>
      <c r="L21" s="1">
        <f t="shared" si="8"/>
        <v>0</v>
      </c>
      <c r="N21" s="1">
        <f t="shared" si="9"/>
        <v>36</v>
      </c>
      <c r="O21" s="1">
        <f t="shared" si="10"/>
        <v>3</v>
      </c>
      <c r="P21" s="1">
        <f t="shared" si="11"/>
        <v>28</v>
      </c>
      <c r="R21" s="1">
        <f t="shared" si="12"/>
        <v>83</v>
      </c>
      <c r="S21" s="1">
        <f t="shared" si="13"/>
        <v>8</v>
      </c>
      <c r="T21" s="1">
        <f t="shared" si="14"/>
        <v>11</v>
      </c>
      <c r="V21" s="1" t="str">
        <f t="shared" si="15"/>
        <v>|X17 total assets / total liabilities                                                                                   |</v>
      </c>
      <c r="W21" s="1" t="str">
        <f t="shared" si="16"/>
        <v>--&gt;        |</v>
      </c>
      <c r="X21" s="1" t="str">
        <f t="shared" si="17"/>
        <v>tot_assets_to_tot_liab_ratio           |</v>
      </c>
      <c r="Y21" s="1" t="str">
        <f t="shared" si="18"/>
        <v>|X17 total assets / total liabilities                                                                                   |--&gt;        |tot_assets_to_tot_liab_ratio           |</v>
      </c>
    </row>
    <row r="22" spans="3:25" x14ac:dyDescent="0.25">
      <c r="C22" s="1">
        <v>18</v>
      </c>
      <c r="D22" s="2" t="s">
        <v>17</v>
      </c>
      <c r="E22" s="3" t="s">
        <v>65</v>
      </c>
      <c r="F22" s="4" t="s">
        <v>78</v>
      </c>
      <c r="G22" s="1" t="str">
        <f t="shared" si="7"/>
        <v xml:space="preserve">'grss_prof_to_tot_assets_ratio', </v>
      </c>
      <c r="L22" s="1">
        <f t="shared" si="8"/>
        <v>0</v>
      </c>
      <c r="N22" s="1">
        <f t="shared" si="9"/>
        <v>31</v>
      </c>
      <c r="O22" s="1">
        <f t="shared" si="10"/>
        <v>3</v>
      </c>
      <c r="P22" s="1">
        <f t="shared" si="11"/>
        <v>29</v>
      </c>
      <c r="R22" s="1">
        <f t="shared" si="12"/>
        <v>88</v>
      </c>
      <c r="S22" s="1">
        <f t="shared" si="13"/>
        <v>8</v>
      </c>
      <c r="T22" s="1">
        <f t="shared" si="14"/>
        <v>10</v>
      </c>
      <c r="V22" s="1" t="str">
        <f t="shared" si="15"/>
        <v>|X18 gross profit / total assets                                                                                        |</v>
      </c>
      <c r="W22" s="1" t="str">
        <f t="shared" si="16"/>
        <v>--&gt;        |</v>
      </c>
      <c r="X22" s="1" t="str">
        <f t="shared" si="17"/>
        <v>grss_prof_to_tot_assets_ratio          |</v>
      </c>
      <c r="Y22" s="1" t="str">
        <f t="shared" si="18"/>
        <v>|X18 gross profit / total assets                                                                                        |--&gt;        |grss_prof_to_tot_assets_ratio          |</v>
      </c>
    </row>
    <row r="23" spans="3:25" x14ac:dyDescent="0.25">
      <c r="C23" s="1">
        <v>19</v>
      </c>
      <c r="D23" s="2" t="s">
        <v>18</v>
      </c>
      <c r="E23" s="3" t="s">
        <v>65</v>
      </c>
      <c r="F23" s="4" t="s">
        <v>77</v>
      </c>
      <c r="G23" s="1" t="str">
        <f t="shared" si="7"/>
        <v xml:space="preserve">'grss_prof_to_sales_ratio', </v>
      </c>
      <c r="L23" s="1">
        <f t="shared" si="8"/>
        <v>0</v>
      </c>
      <c r="N23" s="1">
        <f t="shared" si="9"/>
        <v>24</v>
      </c>
      <c r="O23" s="1">
        <f t="shared" si="10"/>
        <v>3</v>
      </c>
      <c r="P23" s="1">
        <f t="shared" si="11"/>
        <v>24</v>
      </c>
      <c r="R23" s="1">
        <f t="shared" si="12"/>
        <v>95</v>
      </c>
      <c r="S23" s="1">
        <f t="shared" si="13"/>
        <v>8</v>
      </c>
      <c r="T23" s="1">
        <f t="shared" si="14"/>
        <v>15</v>
      </c>
      <c r="V23" s="1" t="str">
        <f t="shared" si="15"/>
        <v>|X19 gross profit / sales                                                                                               |</v>
      </c>
      <c r="W23" s="1" t="str">
        <f t="shared" si="16"/>
        <v>--&gt;        |</v>
      </c>
      <c r="X23" s="1" t="str">
        <f t="shared" si="17"/>
        <v>grss_prof_to_sales_ratio               |</v>
      </c>
      <c r="Y23" s="1" t="str">
        <f t="shared" si="18"/>
        <v>|X19 gross profit / sales                                                                                               |--&gt;        |grss_prof_to_sales_ratio               |</v>
      </c>
    </row>
    <row r="24" spans="3:25" x14ac:dyDescent="0.25">
      <c r="C24" s="1">
        <v>20</v>
      </c>
      <c r="D24" s="2" t="s">
        <v>19</v>
      </c>
      <c r="E24" s="3" t="s">
        <v>65</v>
      </c>
      <c r="F24" s="4" t="s">
        <v>102</v>
      </c>
      <c r="G24" s="1" t="str">
        <f t="shared" si="7"/>
        <v xml:space="preserve">'ann_inven_to_sales_ratio', </v>
      </c>
      <c r="L24" s="1">
        <f t="shared" si="8"/>
        <v>0</v>
      </c>
      <c r="N24" s="1">
        <f t="shared" si="9"/>
        <v>29</v>
      </c>
      <c r="O24" s="1">
        <f t="shared" si="10"/>
        <v>3</v>
      </c>
      <c r="P24" s="1">
        <f t="shared" si="11"/>
        <v>24</v>
      </c>
      <c r="R24" s="1">
        <f t="shared" si="12"/>
        <v>90</v>
      </c>
      <c r="S24" s="1">
        <f t="shared" si="13"/>
        <v>8</v>
      </c>
      <c r="T24" s="1">
        <f t="shared" si="14"/>
        <v>15</v>
      </c>
      <c r="V24" s="1" t="str">
        <f t="shared" si="15"/>
        <v>|X20 (inventory * 365) / sales                                                                                          |</v>
      </c>
      <c r="W24" s="1" t="str">
        <f t="shared" si="16"/>
        <v>--&gt;        |</v>
      </c>
      <c r="X24" s="1" t="str">
        <f t="shared" si="17"/>
        <v>ann_inven_to_sales_ratio               |</v>
      </c>
      <c r="Y24" s="1" t="str">
        <f t="shared" si="18"/>
        <v>|X20 (inventory * 365) / sales                                                                                          |--&gt;        |ann_inven_to_sales_ratio               |</v>
      </c>
    </row>
    <row r="25" spans="3:25" x14ac:dyDescent="0.25">
      <c r="C25" s="1">
        <v>21</v>
      </c>
      <c r="D25" s="2" t="s">
        <v>20</v>
      </c>
      <c r="E25" s="3" t="s">
        <v>65</v>
      </c>
      <c r="F25" s="4" t="s">
        <v>84</v>
      </c>
      <c r="G25" s="1" t="str">
        <f t="shared" si="7"/>
        <v xml:space="preserve">'sales_to_mod_sales_ratio', </v>
      </c>
      <c r="L25" s="1">
        <f t="shared" si="8"/>
        <v>0</v>
      </c>
      <c r="N25" s="1">
        <f t="shared" si="9"/>
        <v>27</v>
      </c>
      <c r="O25" s="1">
        <f t="shared" si="10"/>
        <v>3</v>
      </c>
      <c r="P25" s="1">
        <f t="shared" si="11"/>
        <v>24</v>
      </c>
      <c r="R25" s="1">
        <f t="shared" si="12"/>
        <v>92</v>
      </c>
      <c r="S25" s="1">
        <f t="shared" si="13"/>
        <v>8</v>
      </c>
      <c r="T25" s="1">
        <f t="shared" si="14"/>
        <v>15</v>
      </c>
      <c r="V25" s="1" t="str">
        <f t="shared" si="15"/>
        <v>|X21 sales (n) / sales (n-1)                                                                                            |</v>
      </c>
      <c r="W25" s="1" t="str">
        <f t="shared" si="16"/>
        <v>--&gt;        |</v>
      </c>
      <c r="X25" s="1" t="str">
        <f t="shared" si="17"/>
        <v>sales_to_mod_sales_ratio               |</v>
      </c>
      <c r="Y25" s="1" t="str">
        <f t="shared" si="18"/>
        <v>|X21 sales (n) / sales (n-1)                                                                                            |--&gt;        |sales_to_mod_sales_ratio               |</v>
      </c>
    </row>
    <row r="26" spans="3:25" x14ac:dyDescent="0.25">
      <c r="C26" s="1">
        <v>22</v>
      </c>
      <c r="D26" s="2" t="s">
        <v>21</v>
      </c>
      <c r="E26" s="3" t="s">
        <v>65</v>
      </c>
      <c r="F26" s="4" t="s">
        <v>81</v>
      </c>
      <c r="G26" s="1" t="str">
        <f t="shared" si="7"/>
        <v xml:space="preserve">'ops_prof_to_tot_assets_ratio', </v>
      </c>
      <c r="L26" s="1">
        <f t="shared" si="8"/>
        <v>0</v>
      </c>
      <c r="N26" s="1">
        <f t="shared" si="9"/>
        <v>49</v>
      </c>
      <c r="O26" s="1">
        <f t="shared" si="10"/>
        <v>3</v>
      </c>
      <c r="P26" s="1">
        <f t="shared" si="11"/>
        <v>28</v>
      </c>
      <c r="R26" s="1">
        <f t="shared" si="12"/>
        <v>70</v>
      </c>
      <c r="S26" s="1">
        <f t="shared" si="13"/>
        <v>8</v>
      </c>
      <c r="T26" s="1">
        <f t="shared" si="14"/>
        <v>11</v>
      </c>
      <c r="V26" s="1" t="str">
        <f t="shared" si="15"/>
        <v>|X22 profit on operating activities / total assets                                                                      |</v>
      </c>
      <c r="W26" s="1" t="str">
        <f t="shared" si="16"/>
        <v>--&gt;        |</v>
      </c>
      <c r="X26" s="1" t="str">
        <f t="shared" si="17"/>
        <v>ops_prof_to_tot_assets_ratio           |</v>
      </c>
      <c r="Y26" s="1" t="str">
        <f t="shared" si="18"/>
        <v>|X22 profit on operating activities / total assets                                                                      |--&gt;        |ops_prof_to_tot_assets_ratio           |</v>
      </c>
    </row>
    <row r="27" spans="3:25" x14ac:dyDescent="0.25">
      <c r="C27" s="1">
        <v>23</v>
      </c>
      <c r="D27" s="2" t="s">
        <v>22</v>
      </c>
      <c r="E27" s="3" t="s">
        <v>65</v>
      </c>
      <c r="F27" s="4" t="s">
        <v>80</v>
      </c>
      <c r="G27" s="1" t="str">
        <f t="shared" si="7"/>
        <v xml:space="preserve">'net_prof_to_sales_ratio', </v>
      </c>
      <c r="L27" s="1">
        <f t="shared" si="8"/>
        <v>0</v>
      </c>
      <c r="N27" s="1">
        <f t="shared" si="9"/>
        <v>22</v>
      </c>
      <c r="O27" s="1">
        <f t="shared" si="10"/>
        <v>3</v>
      </c>
      <c r="P27" s="1">
        <f t="shared" si="11"/>
        <v>23</v>
      </c>
      <c r="R27" s="1">
        <f t="shared" si="12"/>
        <v>97</v>
      </c>
      <c r="S27" s="1">
        <f t="shared" si="13"/>
        <v>8</v>
      </c>
      <c r="T27" s="1">
        <f t="shared" si="14"/>
        <v>16</v>
      </c>
      <c r="V27" s="1" t="str">
        <f t="shared" si="15"/>
        <v>|X23 net profit / sales                                                                                                 |</v>
      </c>
      <c r="W27" s="1" t="str">
        <f t="shared" si="16"/>
        <v>--&gt;        |</v>
      </c>
      <c r="X27" s="1" t="str">
        <f t="shared" si="17"/>
        <v>net_prof_to_sales_ratio                |</v>
      </c>
      <c r="Y27" s="1" t="str">
        <f t="shared" si="18"/>
        <v>|X23 net profit / sales                                                                                                 |--&gt;        |net_prof_to_sales_ratio                |</v>
      </c>
    </row>
    <row r="28" spans="3:25" x14ac:dyDescent="0.25">
      <c r="C28" s="1">
        <v>24</v>
      </c>
      <c r="D28" s="2" t="s">
        <v>23</v>
      </c>
      <c r="E28" s="3" t="s">
        <v>65</v>
      </c>
      <c r="F28" s="4" t="s">
        <v>85</v>
      </c>
      <c r="G28" s="1" t="str">
        <f t="shared" si="7"/>
        <v xml:space="preserve">'grss_prof3_to_tot_assets_ratio', </v>
      </c>
      <c r="L28" s="1">
        <f t="shared" si="8"/>
        <v>0</v>
      </c>
      <c r="N28" s="1">
        <f t="shared" si="9"/>
        <v>44</v>
      </c>
      <c r="O28" s="1">
        <f t="shared" si="10"/>
        <v>3</v>
      </c>
      <c r="P28" s="1">
        <f t="shared" si="11"/>
        <v>30</v>
      </c>
      <c r="R28" s="1">
        <f t="shared" si="12"/>
        <v>75</v>
      </c>
      <c r="S28" s="1">
        <f t="shared" si="13"/>
        <v>8</v>
      </c>
      <c r="T28" s="1">
        <f t="shared" si="14"/>
        <v>9</v>
      </c>
      <c r="V28" s="1" t="str">
        <f t="shared" si="15"/>
        <v>|X24 gross profit (in 3 years) / total assets                                                                           |</v>
      </c>
      <c r="W28" s="1" t="str">
        <f t="shared" si="16"/>
        <v>--&gt;        |</v>
      </c>
      <c r="X28" s="1" t="str">
        <f t="shared" si="17"/>
        <v>grss_prof3_to_tot_assets_ratio         |</v>
      </c>
      <c r="Y28" s="1" t="str">
        <f t="shared" si="18"/>
        <v>|X24 gross profit (in 3 years) / total assets                                                                           |--&gt;        |grss_prof3_to_tot_assets_ratio         |</v>
      </c>
    </row>
    <row r="29" spans="3:25" x14ac:dyDescent="0.25">
      <c r="C29" s="1">
        <v>25</v>
      </c>
      <c r="D29" s="2" t="s">
        <v>24</v>
      </c>
      <c r="E29" s="3" t="s">
        <v>65</v>
      </c>
      <c r="F29" s="4" t="s">
        <v>86</v>
      </c>
      <c r="G29" s="1" t="str">
        <f t="shared" si="7"/>
        <v xml:space="preserve">'mod_equ_to_tot_assets_ratio', </v>
      </c>
      <c r="L29" s="1">
        <f t="shared" si="8"/>
        <v>0</v>
      </c>
      <c r="N29" s="1">
        <f t="shared" si="9"/>
        <v>43</v>
      </c>
      <c r="O29" s="1">
        <f t="shared" si="10"/>
        <v>3</v>
      </c>
      <c r="P29" s="1">
        <f t="shared" si="11"/>
        <v>27</v>
      </c>
      <c r="R29" s="1">
        <f t="shared" si="12"/>
        <v>76</v>
      </c>
      <c r="S29" s="1">
        <f t="shared" si="13"/>
        <v>8</v>
      </c>
      <c r="T29" s="1">
        <f t="shared" si="14"/>
        <v>12</v>
      </c>
      <c r="V29" s="1" t="str">
        <f t="shared" si="15"/>
        <v>|X25 (equity - share capital) / total assets                                                                            |</v>
      </c>
      <c r="W29" s="1" t="str">
        <f t="shared" si="16"/>
        <v>--&gt;        |</v>
      </c>
      <c r="X29" s="1" t="str">
        <f t="shared" si="17"/>
        <v>mod_equ_to_tot_assets_ratio            |</v>
      </c>
      <c r="Y29" s="1" t="str">
        <f t="shared" si="18"/>
        <v>|X25 (equity - share capital) / total assets                                                                            |--&gt;        |mod_equ_to_tot_assets_ratio            |</v>
      </c>
    </row>
    <row r="30" spans="3:25" x14ac:dyDescent="0.25">
      <c r="C30" s="1">
        <v>26</v>
      </c>
      <c r="D30" s="2" t="s">
        <v>25</v>
      </c>
      <c r="E30" s="3" t="s">
        <v>65</v>
      </c>
      <c r="F30" s="4" t="s">
        <v>130</v>
      </c>
      <c r="G30" s="1" t="str">
        <f t="shared" si="7"/>
        <v xml:space="preserve">'mod_dep_net_prof_to_tot_liab_ratio', </v>
      </c>
      <c r="L30" s="1">
        <f t="shared" si="8"/>
        <v>0</v>
      </c>
      <c r="N30" s="1">
        <f t="shared" si="9"/>
        <v>51</v>
      </c>
      <c r="O30" s="1">
        <f t="shared" si="10"/>
        <v>3</v>
      </c>
      <c r="P30" s="1">
        <f t="shared" si="11"/>
        <v>34</v>
      </c>
      <c r="R30" s="1">
        <f t="shared" si="12"/>
        <v>68</v>
      </c>
      <c r="S30" s="1">
        <f t="shared" si="13"/>
        <v>8</v>
      </c>
      <c r="T30" s="1">
        <f t="shared" si="14"/>
        <v>5</v>
      </c>
      <c r="V30" s="1" t="str">
        <f t="shared" si="15"/>
        <v>|X26 (net profit + depreciation) / total liabilities                                                                    |</v>
      </c>
      <c r="W30" s="1" t="str">
        <f t="shared" si="16"/>
        <v>--&gt;        |</v>
      </c>
      <c r="X30" s="1" t="str">
        <f t="shared" si="17"/>
        <v>mod_dep_net_prof_to_tot_liab_ratio     |</v>
      </c>
      <c r="Y30" s="1" t="str">
        <f t="shared" si="18"/>
        <v>|X26 (net profit + depreciation) / total liabilities                                                                    |--&gt;        |mod_dep_net_prof_to_tot_liab_ratio     |</v>
      </c>
    </row>
    <row r="31" spans="3:25" x14ac:dyDescent="0.25">
      <c r="C31" s="1">
        <v>27</v>
      </c>
      <c r="D31" s="2" t="s">
        <v>26</v>
      </c>
      <c r="E31" s="3" t="s">
        <v>65</v>
      </c>
      <c r="F31" s="4" t="s">
        <v>103</v>
      </c>
      <c r="G31" s="1" t="str">
        <f t="shared" si="7"/>
        <v xml:space="preserve">'ops_prof_to_fin_exp_ratio', </v>
      </c>
      <c r="L31" s="1">
        <f t="shared" si="8"/>
        <v>0</v>
      </c>
      <c r="N31" s="1">
        <f t="shared" si="9"/>
        <v>55</v>
      </c>
      <c r="O31" s="1">
        <f t="shared" si="10"/>
        <v>3</v>
      </c>
      <c r="P31" s="1">
        <f t="shared" si="11"/>
        <v>25</v>
      </c>
      <c r="R31" s="1">
        <f t="shared" si="12"/>
        <v>64</v>
      </c>
      <c r="S31" s="1">
        <f t="shared" si="13"/>
        <v>8</v>
      </c>
      <c r="T31" s="1">
        <f t="shared" si="14"/>
        <v>14</v>
      </c>
      <c r="V31" s="1" t="str">
        <f t="shared" si="15"/>
        <v>|X27 profit on operating activities / financial expenses                                                                |</v>
      </c>
      <c r="W31" s="1" t="str">
        <f t="shared" si="16"/>
        <v>--&gt;        |</v>
      </c>
      <c r="X31" s="1" t="str">
        <f t="shared" si="17"/>
        <v>ops_prof_to_fin_exp_ratio              |</v>
      </c>
      <c r="Y31" s="1" t="str">
        <f t="shared" si="18"/>
        <v>|X27 profit on operating activities / financial expenses                                                                |--&gt;        |ops_prof_to_fin_exp_ratio              |</v>
      </c>
    </row>
    <row r="32" spans="3:25" x14ac:dyDescent="0.25">
      <c r="C32" s="1">
        <v>28</v>
      </c>
      <c r="D32" s="2" t="s">
        <v>27</v>
      </c>
      <c r="E32" s="3" t="s">
        <v>65</v>
      </c>
      <c r="F32" s="4" t="s">
        <v>88</v>
      </c>
      <c r="G32" s="1" t="str">
        <f t="shared" si="7"/>
        <v xml:space="preserve">'work_cap_to_fx_assets_ratio', </v>
      </c>
      <c r="L32" s="1">
        <f t="shared" si="8"/>
        <v>0</v>
      </c>
      <c r="N32" s="1">
        <f t="shared" si="9"/>
        <v>34</v>
      </c>
      <c r="O32" s="1">
        <f t="shared" si="10"/>
        <v>3</v>
      </c>
      <c r="P32" s="1">
        <f t="shared" si="11"/>
        <v>27</v>
      </c>
      <c r="R32" s="1">
        <f t="shared" si="12"/>
        <v>85</v>
      </c>
      <c r="S32" s="1">
        <f t="shared" si="13"/>
        <v>8</v>
      </c>
      <c r="T32" s="1">
        <f t="shared" si="14"/>
        <v>12</v>
      </c>
      <c r="V32" s="1" t="str">
        <f t="shared" si="15"/>
        <v>|X28 working capital / fixed assets                                                                                     |</v>
      </c>
      <c r="W32" s="1" t="str">
        <f t="shared" si="16"/>
        <v>--&gt;        |</v>
      </c>
      <c r="X32" s="1" t="str">
        <f t="shared" si="17"/>
        <v>work_cap_to_fx_assets_ratio            |</v>
      </c>
      <c r="Y32" s="1" t="str">
        <f t="shared" si="18"/>
        <v>|X28 working capital / fixed assets                                                                                     |--&gt;        |work_cap_to_fx_assets_ratio            |</v>
      </c>
    </row>
    <row r="33" spans="3:25" x14ac:dyDescent="0.25">
      <c r="C33" s="1">
        <v>29</v>
      </c>
      <c r="D33" s="2" t="s">
        <v>28</v>
      </c>
      <c r="E33" s="3" t="s">
        <v>65</v>
      </c>
      <c r="F33" s="4" t="s">
        <v>89</v>
      </c>
      <c r="G33" s="1" t="str">
        <f t="shared" si="7"/>
        <v xml:space="preserve">'tot_assets_log', </v>
      </c>
      <c r="L33" s="1">
        <f t="shared" si="8"/>
        <v>0</v>
      </c>
      <c r="N33" s="1">
        <f t="shared" si="9"/>
        <v>29</v>
      </c>
      <c r="O33" s="1">
        <f t="shared" si="10"/>
        <v>3</v>
      </c>
      <c r="P33" s="1">
        <f t="shared" si="11"/>
        <v>14</v>
      </c>
      <c r="R33" s="1">
        <f t="shared" si="12"/>
        <v>90</v>
      </c>
      <c r="S33" s="1">
        <f t="shared" si="13"/>
        <v>8</v>
      </c>
      <c r="T33" s="1">
        <f t="shared" si="14"/>
        <v>25</v>
      </c>
      <c r="V33" s="1" t="str">
        <f t="shared" si="15"/>
        <v>|X29 logarithm of total assets                                                                                          |</v>
      </c>
      <c r="W33" s="1" t="str">
        <f t="shared" si="16"/>
        <v>--&gt;        |</v>
      </c>
      <c r="X33" s="1" t="str">
        <f t="shared" si="17"/>
        <v>tot_assets_log                         |</v>
      </c>
      <c r="Y33" s="1" t="str">
        <f t="shared" si="18"/>
        <v>|X29 logarithm of total assets                                                                                          |--&gt;        |tot_assets_log                         |</v>
      </c>
    </row>
    <row r="34" spans="3:25" x14ac:dyDescent="0.25">
      <c r="C34" s="1">
        <v>30</v>
      </c>
      <c r="D34" s="2" t="s">
        <v>29</v>
      </c>
      <c r="E34" s="3" t="s">
        <v>65</v>
      </c>
      <c r="F34" s="4" t="s">
        <v>132</v>
      </c>
      <c r="G34" s="1" t="str">
        <f t="shared" si="7"/>
        <v xml:space="preserve">'mod_csh_tot_liab_to_sales_ratio', </v>
      </c>
      <c r="L34" s="1">
        <f t="shared" si="8"/>
        <v>0</v>
      </c>
      <c r="N34" s="1">
        <f t="shared" si="9"/>
        <v>38</v>
      </c>
      <c r="O34" s="1">
        <f t="shared" si="10"/>
        <v>3</v>
      </c>
      <c r="P34" s="1">
        <f t="shared" si="11"/>
        <v>31</v>
      </c>
      <c r="R34" s="1">
        <f t="shared" si="12"/>
        <v>81</v>
      </c>
      <c r="S34" s="1">
        <f t="shared" si="13"/>
        <v>8</v>
      </c>
      <c r="T34" s="1">
        <f t="shared" si="14"/>
        <v>8</v>
      </c>
      <c r="V34" s="1" t="str">
        <f t="shared" si="15"/>
        <v>|X30 (total liabilities - cash) / sales                                                                                 |</v>
      </c>
      <c r="W34" s="1" t="str">
        <f t="shared" si="16"/>
        <v>--&gt;        |</v>
      </c>
      <c r="X34" s="1" t="str">
        <f t="shared" si="17"/>
        <v>mod_csh_tot_liab_to_sales_ratio        |</v>
      </c>
      <c r="Y34" s="1" t="str">
        <f t="shared" si="18"/>
        <v>|X30 (total liabilities - cash) / sales                                                                                 |--&gt;        |mod_csh_tot_liab_to_sales_ratio        |</v>
      </c>
    </row>
    <row r="35" spans="3:25" x14ac:dyDescent="0.25">
      <c r="C35" s="1">
        <v>31</v>
      </c>
      <c r="D35" s="2" t="s">
        <v>30</v>
      </c>
      <c r="E35" s="3" t="s">
        <v>65</v>
      </c>
      <c r="F35" s="4" t="s">
        <v>126</v>
      </c>
      <c r="G35" s="1" t="str">
        <f t="shared" si="7"/>
        <v xml:space="preserve">'mod_int_grss_prof_to_sales_ratio', </v>
      </c>
      <c r="L35" s="1">
        <f t="shared" si="8"/>
        <v>0</v>
      </c>
      <c r="N35" s="1">
        <f t="shared" si="9"/>
        <v>37</v>
      </c>
      <c r="O35" s="1">
        <f t="shared" si="10"/>
        <v>3</v>
      </c>
      <c r="P35" s="1">
        <f t="shared" si="11"/>
        <v>32</v>
      </c>
      <c r="R35" s="1">
        <f t="shared" si="12"/>
        <v>82</v>
      </c>
      <c r="S35" s="1">
        <f t="shared" si="13"/>
        <v>8</v>
      </c>
      <c r="T35" s="1">
        <f t="shared" si="14"/>
        <v>7</v>
      </c>
      <c r="V35" s="1" t="str">
        <f t="shared" si="15"/>
        <v>|X31 (gross profit + interest) / sales                                                                                  |</v>
      </c>
      <c r="W35" s="1" t="str">
        <f t="shared" si="16"/>
        <v>--&gt;        |</v>
      </c>
      <c r="X35" s="1" t="str">
        <f t="shared" si="17"/>
        <v>mod_int_grss_prof_to_sales_ratio       |</v>
      </c>
      <c r="Y35" s="1" t="str">
        <f t="shared" si="18"/>
        <v>|X31 (gross profit + interest) / sales                                                                                  |--&gt;        |mod_int_grss_prof_to_sales_ratio       |</v>
      </c>
    </row>
    <row r="36" spans="3:25" x14ac:dyDescent="0.25">
      <c r="C36" s="1">
        <v>32</v>
      </c>
      <c r="D36" s="2" t="s">
        <v>31</v>
      </c>
      <c r="E36" s="3" t="s">
        <v>65</v>
      </c>
      <c r="F36" s="4" t="s">
        <v>104</v>
      </c>
      <c r="G36" s="1" t="str">
        <f t="shared" si="7"/>
        <v xml:space="preserve">'ann_curr_liab_to_cops_ratio', </v>
      </c>
      <c r="L36" s="1">
        <f t="shared" si="8"/>
        <v>0</v>
      </c>
      <c r="N36" s="1">
        <f t="shared" si="9"/>
        <v>55</v>
      </c>
      <c r="O36" s="1">
        <f t="shared" si="10"/>
        <v>3</v>
      </c>
      <c r="P36" s="1">
        <f t="shared" si="11"/>
        <v>27</v>
      </c>
      <c r="R36" s="1">
        <f t="shared" si="12"/>
        <v>64</v>
      </c>
      <c r="S36" s="1">
        <f t="shared" si="13"/>
        <v>8</v>
      </c>
      <c r="T36" s="1">
        <f t="shared" si="14"/>
        <v>12</v>
      </c>
      <c r="V36" s="1" t="str">
        <f t="shared" si="15"/>
        <v>|X32 (current liabilities * 365) / cost of products sold                                                                |</v>
      </c>
      <c r="W36" s="1" t="str">
        <f t="shared" si="16"/>
        <v>--&gt;        |</v>
      </c>
      <c r="X36" s="1" t="str">
        <f t="shared" si="17"/>
        <v>ann_curr_liab_to_cops_ratio            |</v>
      </c>
      <c r="Y36" s="1" t="str">
        <f t="shared" si="18"/>
        <v>|X32 (current liabilities * 365) / cost of products sold                                                                |--&gt;        |ann_curr_liab_to_cops_ratio            |</v>
      </c>
    </row>
    <row r="37" spans="3:25" x14ac:dyDescent="0.25">
      <c r="C37" s="1">
        <v>33</v>
      </c>
      <c r="D37" s="2" t="s">
        <v>32</v>
      </c>
      <c r="E37" s="3" t="s">
        <v>65</v>
      </c>
      <c r="F37" s="4" t="s">
        <v>90</v>
      </c>
      <c r="G37" s="1" t="str">
        <f t="shared" si="7"/>
        <v xml:space="preserve">'ops_exp_to_st_liab_ratio', </v>
      </c>
      <c r="L37" s="1">
        <f t="shared" si="8"/>
        <v>0</v>
      </c>
      <c r="N37" s="1">
        <f t="shared" si="9"/>
        <v>47</v>
      </c>
      <c r="O37" s="1">
        <f t="shared" si="10"/>
        <v>3</v>
      </c>
      <c r="P37" s="1">
        <f t="shared" si="11"/>
        <v>24</v>
      </c>
      <c r="R37" s="1">
        <f t="shared" si="12"/>
        <v>72</v>
      </c>
      <c r="S37" s="1">
        <f t="shared" si="13"/>
        <v>8</v>
      </c>
      <c r="T37" s="1">
        <f t="shared" si="14"/>
        <v>15</v>
      </c>
      <c r="V37" s="1" t="str">
        <f t="shared" si="15"/>
        <v>|X33 operating expenses / short-term liabilities                                                                        |</v>
      </c>
      <c r="W37" s="1" t="str">
        <f t="shared" si="16"/>
        <v>--&gt;        |</v>
      </c>
      <c r="X37" s="1" t="str">
        <f t="shared" si="17"/>
        <v>ops_exp_to_st_liab_ratio               |</v>
      </c>
      <c r="Y37" s="1" t="str">
        <f t="shared" si="18"/>
        <v>|X33 operating expenses / short-term liabilities                                                                        |--&gt;        |ops_exp_to_st_liab_ratio               |</v>
      </c>
    </row>
    <row r="38" spans="3:25" x14ac:dyDescent="0.25">
      <c r="C38" s="1">
        <v>34</v>
      </c>
      <c r="D38" s="2" t="s">
        <v>33</v>
      </c>
      <c r="E38" s="3" t="s">
        <v>65</v>
      </c>
      <c r="F38" s="4" t="s">
        <v>91</v>
      </c>
      <c r="G38" s="1" t="str">
        <f t="shared" si="7"/>
        <v xml:space="preserve">'ops_exp_to_tot_liab_ratio', </v>
      </c>
      <c r="L38" s="1">
        <f t="shared" si="8"/>
        <v>0</v>
      </c>
      <c r="N38" s="1">
        <f t="shared" si="9"/>
        <v>42</v>
      </c>
      <c r="O38" s="1">
        <f t="shared" si="10"/>
        <v>3</v>
      </c>
      <c r="P38" s="1">
        <f t="shared" si="11"/>
        <v>25</v>
      </c>
      <c r="R38" s="1">
        <f t="shared" si="12"/>
        <v>77</v>
      </c>
      <c r="S38" s="1">
        <f t="shared" si="13"/>
        <v>8</v>
      </c>
      <c r="T38" s="1">
        <f t="shared" si="14"/>
        <v>14</v>
      </c>
      <c r="V38" s="1" t="str">
        <f t="shared" si="15"/>
        <v>|X34 operating expenses / total liabilities                                                                             |</v>
      </c>
      <c r="W38" s="1" t="str">
        <f t="shared" si="16"/>
        <v>--&gt;        |</v>
      </c>
      <c r="X38" s="1" t="str">
        <f t="shared" si="17"/>
        <v>ops_exp_to_tot_liab_ratio              |</v>
      </c>
      <c r="Y38" s="1" t="str">
        <f t="shared" si="18"/>
        <v>|X34 operating expenses / total liabilities                                                                             |--&gt;        |ops_exp_to_tot_liab_ratio              |</v>
      </c>
    </row>
    <row r="39" spans="3:25" x14ac:dyDescent="0.25">
      <c r="C39" s="1">
        <v>35</v>
      </c>
      <c r="D39" s="2" t="s">
        <v>34</v>
      </c>
      <c r="E39" s="3" t="s">
        <v>65</v>
      </c>
      <c r="F39" s="4" t="s">
        <v>92</v>
      </c>
      <c r="G39" s="1" t="str">
        <f t="shared" si="7"/>
        <v xml:space="preserve">'sales_prof_to_tot_assets_ratio', </v>
      </c>
      <c r="L39" s="1">
        <f t="shared" si="8"/>
        <v>0</v>
      </c>
      <c r="N39" s="1">
        <f t="shared" si="9"/>
        <v>34</v>
      </c>
      <c r="O39" s="1">
        <f t="shared" si="10"/>
        <v>3</v>
      </c>
      <c r="P39" s="1">
        <f t="shared" si="11"/>
        <v>30</v>
      </c>
      <c r="R39" s="1">
        <f t="shared" si="12"/>
        <v>85</v>
      </c>
      <c r="S39" s="1">
        <f t="shared" si="13"/>
        <v>8</v>
      </c>
      <c r="T39" s="1">
        <f t="shared" si="14"/>
        <v>9</v>
      </c>
      <c r="V39" s="1" t="str">
        <f t="shared" si="15"/>
        <v>|X35 profit on sales / total assets                                                                                     |</v>
      </c>
      <c r="W39" s="1" t="str">
        <f t="shared" si="16"/>
        <v>--&gt;        |</v>
      </c>
      <c r="X39" s="1" t="str">
        <f t="shared" si="17"/>
        <v>sales_prof_to_tot_assets_ratio         |</v>
      </c>
      <c r="Y39" s="1" t="str">
        <f t="shared" si="18"/>
        <v>|X35 profit on sales / total assets                                                                                     |--&gt;        |sales_prof_to_tot_assets_ratio         |</v>
      </c>
    </row>
    <row r="40" spans="3:25" x14ac:dyDescent="0.25">
      <c r="C40" s="1">
        <v>36</v>
      </c>
      <c r="D40" s="2" t="s">
        <v>35</v>
      </c>
      <c r="E40" s="3" t="s">
        <v>65</v>
      </c>
      <c r="F40" s="4" t="s">
        <v>93</v>
      </c>
      <c r="G40" s="1" t="str">
        <f t="shared" si="7"/>
        <v xml:space="preserve">'tot_sales_to_tot_assets_ratio', </v>
      </c>
      <c r="L40" s="1">
        <f t="shared" si="8"/>
        <v>0</v>
      </c>
      <c r="N40" s="1">
        <f t="shared" si="9"/>
        <v>30</v>
      </c>
      <c r="O40" s="1">
        <f t="shared" si="10"/>
        <v>3</v>
      </c>
      <c r="P40" s="1">
        <f t="shared" si="11"/>
        <v>29</v>
      </c>
      <c r="R40" s="1">
        <f t="shared" si="12"/>
        <v>89</v>
      </c>
      <c r="S40" s="1">
        <f t="shared" si="13"/>
        <v>8</v>
      </c>
      <c r="T40" s="1">
        <f t="shared" si="14"/>
        <v>10</v>
      </c>
      <c r="V40" s="1" t="str">
        <f t="shared" si="15"/>
        <v>|X36 total sales / total assets                                                                                         |</v>
      </c>
      <c r="W40" s="1" t="str">
        <f t="shared" si="16"/>
        <v>--&gt;        |</v>
      </c>
      <c r="X40" s="1" t="str">
        <f t="shared" si="17"/>
        <v>tot_sales_to_tot_assets_ratio          |</v>
      </c>
      <c r="Y40" s="1" t="str">
        <f t="shared" si="18"/>
        <v>|X36 total sales / total assets                                                                                         |--&gt;        |tot_sales_to_tot_assets_ratio          |</v>
      </c>
    </row>
    <row r="41" spans="3:25" x14ac:dyDescent="0.25">
      <c r="C41" s="1">
        <v>37</v>
      </c>
      <c r="D41" s="2" t="s">
        <v>36</v>
      </c>
      <c r="E41" s="3" t="s">
        <v>65</v>
      </c>
      <c r="F41" s="4" t="s">
        <v>94</v>
      </c>
      <c r="G41" s="1" t="str">
        <f t="shared" si="7"/>
        <v xml:space="preserve">'mod_curr_assets_to_lt_liab_ratio', </v>
      </c>
      <c r="L41" s="1">
        <f t="shared" si="8"/>
        <v>0</v>
      </c>
      <c r="N41" s="1">
        <f t="shared" si="9"/>
        <v>58</v>
      </c>
      <c r="O41" s="1">
        <f t="shared" si="10"/>
        <v>3</v>
      </c>
      <c r="P41" s="1">
        <f t="shared" si="11"/>
        <v>32</v>
      </c>
      <c r="R41" s="1">
        <f t="shared" si="12"/>
        <v>61</v>
      </c>
      <c r="S41" s="1">
        <f t="shared" si="13"/>
        <v>8</v>
      </c>
      <c r="T41" s="1">
        <f t="shared" si="14"/>
        <v>7</v>
      </c>
      <c r="V41" s="1" t="str">
        <f t="shared" si="15"/>
        <v>|X37 (current assets - inventories) / long-term liabilities                                                             |</v>
      </c>
      <c r="W41" s="1" t="str">
        <f t="shared" si="16"/>
        <v>--&gt;        |</v>
      </c>
      <c r="X41" s="1" t="str">
        <f t="shared" si="17"/>
        <v>mod_curr_assets_to_lt_liab_ratio       |</v>
      </c>
      <c r="Y41" s="1" t="str">
        <f t="shared" si="18"/>
        <v>|X37 (current assets - inventories) / long-term liabilities                                                             |--&gt;        |mod_curr_assets_to_lt_liab_ratio       |</v>
      </c>
    </row>
    <row r="42" spans="3:25" x14ac:dyDescent="0.25">
      <c r="C42" s="1">
        <v>38</v>
      </c>
      <c r="D42" s="2" t="s">
        <v>37</v>
      </c>
      <c r="E42" s="3" t="s">
        <v>65</v>
      </c>
      <c r="F42" s="4" t="s">
        <v>95</v>
      </c>
      <c r="G42" s="1" t="str">
        <f t="shared" si="7"/>
        <v xml:space="preserve">'co_cap_to_tot_assets_ratio', </v>
      </c>
      <c r="L42" s="1">
        <f t="shared" si="8"/>
        <v>0</v>
      </c>
      <c r="N42" s="1">
        <f t="shared" si="9"/>
        <v>35</v>
      </c>
      <c r="O42" s="1">
        <f t="shared" si="10"/>
        <v>3</v>
      </c>
      <c r="P42" s="1">
        <f t="shared" si="11"/>
        <v>26</v>
      </c>
      <c r="R42" s="1">
        <f t="shared" si="12"/>
        <v>84</v>
      </c>
      <c r="S42" s="1">
        <f t="shared" si="13"/>
        <v>8</v>
      </c>
      <c r="T42" s="1">
        <f t="shared" si="14"/>
        <v>13</v>
      </c>
      <c r="V42" s="1" t="str">
        <f t="shared" si="15"/>
        <v>|X38 constant capital / total assets                                                                                    |</v>
      </c>
      <c r="W42" s="1" t="str">
        <f t="shared" si="16"/>
        <v>--&gt;        |</v>
      </c>
      <c r="X42" s="1" t="str">
        <f t="shared" si="17"/>
        <v>co_cap_to_tot_assets_ratio             |</v>
      </c>
      <c r="Y42" s="1" t="str">
        <f t="shared" si="18"/>
        <v>|X38 constant capital / total assets                                                                                    |--&gt;        |co_cap_to_tot_assets_ratio             |</v>
      </c>
    </row>
    <row r="43" spans="3:25" x14ac:dyDescent="0.25">
      <c r="C43" s="1">
        <v>39</v>
      </c>
      <c r="D43" s="2" t="s">
        <v>38</v>
      </c>
      <c r="E43" s="3" t="s">
        <v>65</v>
      </c>
      <c r="F43" s="4" t="s">
        <v>105</v>
      </c>
      <c r="G43" s="1" t="str">
        <f t="shared" si="7"/>
        <v xml:space="preserve">'sales_prof_to_sales_ratio', </v>
      </c>
      <c r="L43" s="1">
        <f t="shared" si="8"/>
        <v>0</v>
      </c>
      <c r="N43" s="1">
        <f t="shared" si="9"/>
        <v>27</v>
      </c>
      <c r="O43" s="1">
        <f t="shared" si="10"/>
        <v>3</v>
      </c>
      <c r="P43" s="1">
        <f t="shared" si="11"/>
        <v>25</v>
      </c>
      <c r="R43" s="1">
        <f t="shared" si="12"/>
        <v>92</v>
      </c>
      <c r="S43" s="1">
        <f t="shared" si="13"/>
        <v>8</v>
      </c>
      <c r="T43" s="1">
        <f t="shared" si="14"/>
        <v>14</v>
      </c>
      <c r="V43" s="1" t="str">
        <f t="shared" si="15"/>
        <v>|X39 profit on sales / sales                                                                                            |</v>
      </c>
      <c r="W43" s="1" t="str">
        <f t="shared" si="16"/>
        <v>--&gt;        |</v>
      </c>
      <c r="X43" s="1" t="str">
        <f t="shared" si="17"/>
        <v>sales_prof_to_sales_ratio              |</v>
      </c>
      <c r="Y43" s="1" t="str">
        <f t="shared" si="18"/>
        <v>|X39 profit on sales / sales                                                                                            |--&gt;        |sales_prof_to_sales_ratio              |</v>
      </c>
    </row>
    <row r="44" spans="3:25" x14ac:dyDescent="0.25">
      <c r="C44" s="1">
        <v>40</v>
      </c>
      <c r="D44" s="2" t="s">
        <v>39</v>
      </c>
      <c r="E44" s="3" t="s">
        <v>65</v>
      </c>
      <c r="F44" s="4" t="s">
        <v>124</v>
      </c>
      <c r="G44" s="1" t="str">
        <f t="shared" si="7"/>
        <v xml:space="preserve">'mod_ir_curr_assets_to_st_liab_ratio', </v>
      </c>
      <c r="L44" s="1">
        <f t="shared" si="8"/>
        <v>0</v>
      </c>
      <c r="N44" s="1">
        <f t="shared" si="9"/>
        <v>71</v>
      </c>
      <c r="O44" s="1">
        <f t="shared" si="10"/>
        <v>3</v>
      </c>
      <c r="P44" s="1">
        <f t="shared" si="11"/>
        <v>35</v>
      </c>
      <c r="R44" s="1">
        <f t="shared" si="12"/>
        <v>48</v>
      </c>
      <c r="S44" s="1">
        <f t="shared" si="13"/>
        <v>8</v>
      </c>
      <c r="T44" s="1">
        <f t="shared" si="14"/>
        <v>4</v>
      </c>
      <c r="V44" s="1" t="str">
        <f t="shared" si="15"/>
        <v>|X40 (current assets - inventory - receivables) / short-term liabilities                                                |</v>
      </c>
      <c r="W44" s="1" t="str">
        <f t="shared" si="16"/>
        <v>--&gt;        |</v>
      </c>
      <c r="X44" s="1" t="str">
        <f t="shared" si="17"/>
        <v>mod_ir_curr_assets_to_st_liab_ratio    |</v>
      </c>
      <c r="Y44" s="1" t="str">
        <f t="shared" si="18"/>
        <v>|X40 (current assets - inventory - receivables) / short-term liabilities                                                |--&gt;        |mod_ir_curr_assets_to_st_liab_ratio    |</v>
      </c>
    </row>
    <row r="45" spans="3:25" x14ac:dyDescent="0.25">
      <c r="C45" s="1">
        <v>41</v>
      </c>
      <c r="D45" s="2" t="s">
        <v>40</v>
      </c>
      <c r="E45" s="3" t="s">
        <v>65</v>
      </c>
      <c r="F45" s="4" t="s">
        <v>106</v>
      </c>
      <c r="G45" s="1" t="str">
        <f t="shared" si="7"/>
        <v xml:space="preserve">'tot_liab_to_mth_mod_ops_prof', </v>
      </c>
      <c r="L45" s="1">
        <f t="shared" si="8"/>
        <v>0</v>
      </c>
      <c r="N45" s="1">
        <f t="shared" si="9"/>
        <v>84</v>
      </c>
      <c r="O45" s="1">
        <f t="shared" si="10"/>
        <v>3</v>
      </c>
      <c r="P45" s="1">
        <f t="shared" si="11"/>
        <v>28</v>
      </c>
      <c r="R45" s="1">
        <f t="shared" si="12"/>
        <v>35</v>
      </c>
      <c r="S45" s="1">
        <f t="shared" si="13"/>
        <v>8</v>
      </c>
      <c r="T45" s="1">
        <f t="shared" si="14"/>
        <v>11</v>
      </c>
      <c r="V45" s="1" t="str">
        <f t="shared" si="15"/>
        <v>|X41 total liabilities / ((profit on operating activities + depreciation) * (12/365))                                   |</v>
      </c>
      <c r="W45" s="1" t="str">
        <f t="shared" si="16"/>
        <v>--&gt;        |</v>
      </c>
      <c r="X45" s="1" t="str">
        <f t="shared" si="17"/>
        <v>tot_liab_to_mth_mod_ops_prof           |</v>
      </c>
      <c r="Y45" s="1" t="str">
        <f t="shared" si="18"/>
        <v>|X41 total liabilities / ((profit on operating activities + depreciation) * (12/365))                                   |--&gt;        |tot_liab_to_mth_mod_ops_prof           |</v>
      </c>
    </row>
    <row r="46" spans="3:25" x14ac:dyDescent="0.25">
      <c r="C46" s="1">
        <v>42</v>
      </c>
      <c r="D46" s="2" t="s">
        <v>41</v>
      </c>
      <c r="E46" s="3" t="s">
        <v>65</v>
      </c>
      <c r="F46" s="4" t="s">
        <v>79</v>
      </c>
      <c r="G46" s="1" t="str">
        <f t="shared" si="7"/>
        <v xml:space="preserve">'ops_prof_to_sales_ratio', </v>
      </c>
      <c r="L46" s="1">
        <f t="shared" si="8"/>
        <v>0</v>
      </c>
      <c r="N46" s="1">
        <f t="shared" si="9"/>
        <v>42</v>
      </c>
      <c r="O46" s="1">
        <f t="shared" si="10"/>
        <v>3</v>
      </c>
      <c r="P46" s="1">
        <f t="shared" si="11"/>
        <v>23</v>
      </c>
      <c r="R46" s="1">
        <f t="shared" si="12"/>
        <v>77</v>
      </c>
      <c r="S46" s="1">
        <f t="shared" si="13"/>
        <v>8</v>
      </c>
      <c r="T46" s="1">
        <f t="shared" si="14"/>
        <v>16</v>
      </c>
      <c r="V46" s="1" t="str">
        <f t="shared" si="15"/>
        <v>|X42 profit on operating activities / sales                                                                             |</v>
      </c>
      <c r="W46" s="1" t="str">
        <f t="shared" si="16"/>
        <v>--&gt;        |</v>
      </c>
      <c r="X46" s="1" t="str">
        <f t="shared" si="17"/>
        <v>ops_prof_to_sales_ratio                |</v>
      </c>
      <c r="Y46" s="1" t="str">
        <f t="shared" si="18"/>
        <v>|X42 profit on operating activities / sales                                                                             |--&gt;        |ops_prof_to_sales_ratio                |</v>
      </c>
    </row>
    <row r="47" spans="3:25" x14ac:dyDescent="0.25">
      <c r="C47" s="1">
        <v>43</v>
      </c>
      <c r="D47" s="2" t="s">
        <v>42</v>
      </c>
      <c r="E47" s="3" t="s">
        <v>65</v>
      </c>
      <c r="F47" s="4" t="s">
        <v>96</v>
      </c>
      <c r="G47" s="1" t="str">
        <f t="shared" si="7"/>
        <v xml:space="preserve">'mod_rot_receiv', </v>
      </c>
      <c r="L47" s="1">
        <f t="shared" si="8"/>
        <v>0</v>
      </c>
      <c r="N47" s="1">
        <f t="shared" si="9"/>
        <v>53</v>
      </c>
      <c r="O47" s="1">
        <f t="shared" si="10"/>
        <v>3</v>
      </c>
      <c r="P47" s="1">
        <f t="shared" si="11"/>
        <v>14</v>
      </c>
      <c r="R47" s="1">
        <f t="shared" si="12"/>
        <v>66</v>
      </c>
      <c r="S47" s="1">
        <f t="shared" si="13"/>
        <v>8</v>
      </c>
      <c r="T47" s="1">
        <f t="shared" si="14"/>
        <v>25</v>
      </c>
      <c r="V47" s="1" t="str">
        <f t="shared" si="15"/>
        <v>|X43 rotation receivables + inventory turnover in days                                                                  |</v>
      </c>
      <c r="W47" s="1" t="str">
        <f t="shared" si="16"/>
        <v>--&gt;        |</v>
      </c>
      <c r="X47" s="1" t="str">
        <f t="shared" si="17"/>
        <v>mod_rot_receiv                         |</v>
      </c>
      <c r="Y47" s="1" t="str">
        <f t="shared" si="18"/>
        <v>|X43 rotation receivables + inventory turnover in days                                                                  |--&gt;        |mod_rot_receiv                         |</v>
      </c>
    </row>
    <row r="48" spans="3:25" x14ac:dyDescent="0.25">
      <c r="C48" s="1">
        <v>44</v>
      </c>
      <c r="D48" s="2" t="s">
        <v>43</v>
      </c>
      <c r="E48" s="3" t="s">
        <v>65</v>
      </c>
      <c r="F48" s="4" t="s">
        <v>107</v>
      </c>
      <c r="G48" s="1" t="str">
        <f t="shared" si="7"/>
        <v xml:space="preserve">'ann_receiv_to_sales_ratio', </v>
      </c>
      <c r="L48" s="1">
        <f t="shared" si="8"/>
        <v>0</v>
      </c>
      <c r="N48" s="1">
        <f t="shared" si="9"/>
        <v>31</v>
      </c>
      <c r="O48" s="1">
        <f t="shared" si="10"/>
        <v>3</v>
      </c>
      <c r="P48" s="1">
        <f t="shared" si="11"/>
        <v>25</v>
      </c>
      <c r="R48" s="1">
        <f t="shared" si="12"/>
        <v>88</v>
      </c>
      <c r="S48" s="1">
        <f t="shared" si="13"/>
        <v>8</v>
      </c>
      <c r="T48" s="1">
        <f t="shared" si="14"/>
        <v>14</v>
      </c>
      <c r="V48" s="1" t="str">
        <f t="shared" si="15"/>
        <v>|X44 (receivables * 365) / sales                                                                                        |</v>
      </c>
      <c r="W48" s="1" t="str">
        <f t="shared" si="16"/>
        <v>--&gt;        |</v>
      </c>
      <c r="X48" s="1" t="str">
        <f t="shared" si="17"/>
        <v>ann_receiv_to_sales_ratio              |</v>
      </c>
      <c r="Y48" s="1" t="str">
        <f t="shared" si="18"/>
        <v>|X44 (receivables * 365) / sales                                                                                        |--&gt;        |ann_receiv_to_sales_ratio              |</v>
      </c>
    </row>
    <row r="49" spans="3:25" x14ac:dyDescent="0.25">
      <c r="C49" s="1">
        <v>45</v>
      </c>
      <c r="D49" s="2" t="s">
        <v>44</v>
      </c>
      <c r="E49" s="3" t="s">
        <v>65</v>
      </c>
      <c r="F49" s="4" t="s">
        <v>97</v>
      </c>
      <c r="G49" s="1" t="str">
        <f t="shared" si="7"/>
        <v xml:space="preserve">'net_prof_to_inven_ratio', </v>
      </c>
      <c r="L49" s="1">
        <f t="shared" si="8"/>
        <v>0</v>
      </c>
      <c r="N49" s="1">
        <f t="shared" si="9"/>
        <v>26</v>
      </c>
      <c r="O49" s="1">
        <f t="shared" si="10"/>
        <v>3</v>
      </c>
      <c r="P49" s="1">
        <f t="shared" si="11"/>
        <v>23</v>
      </c>
      <c r="R49" s="1">
        <f t="shared" si="12"/>
        <v>93</v>
      </c>
      <c r="S49" s="1">
        <f t="shared" si="13"/>
        <v>8</v>
      </c>
      <c r="T49" s="1">
        <f t="shared" si="14"/>
        <v>16</v>
      </c>
      <c r="V49" s="1" t="str">
        <f t="shared" si="15"/>
        <v>|X45 net profit / inventory                                                                                             |</v>
      </c>
      <c r="W49" s="1" t="str">
        <f t="shared" si="16"/>
        <v>--&gt;        |</v>
      </c>
      <c r="X49" s="1" t="str">
        <f t="shared" si="17"/>
        <v>net_prof_to_inven_ratio                |</v>
      </c>
      <c r="Y49" s="1" t="str">
        <f t="shared" si="18"/>
        <v>|X45 net profit / inventory                                                                                             |--&gt;        |net_prof_to_inven_ratio                |</v>
      </c>
    </row>
    <row r="50" spans="3:25" x14ac:dyDescent="0.25">
      <c r="C50" s="1">
        <v>46</v>
      </c>
      <c r="D50" s="2" t="s">
        <v>45</v>
      </c>
      <c r="E50" s="3" t="s">
        <v>65</v>
      </c>
      <c r="F50" s="4" t="s">
        <v>216</v>
      </c>
      <c r="G50" s="1" t="str">
        <f t="shared" si="7"/>
        <v xml:space="preserve">'mod_inven_curr_assets_to_st_liab_ratio', </v>
      </c>
      <c r="L50" s="1">
        <f t="shared" si="8"/>
        <v>0</v>
      </c>
      <c r="N50" s="1">
        <f t="shared" si="9"/>
        <v>57</v>
      </c>
      <c r="O50" s="1">
        <f t="shared" si="10"/>
        <v>3</v>
      </c>
      <c r="P50" s="1">
        <f t="shared" si="11"/>
        <v>38</v>
      </c>
      <c r="R50" s="1">
        <f t="shared" si="12"/>
        <v>62</v>
      </c>
      <c r="S50" s="1">
        <f t="shared" si="13"/>
        <v>8</v>
      </c>
      <c r="T50" s="1">
        <f t="shared" si="14"/>
        <v>1</v>
      </c>
      <c r="V50" s="1" t="str">
        <f t="shared" si="15"/>
        <v>|X46 (current assets - inventory) / short-term liabilities                                                              |</v>
      </c>
      <c r="W50" s="1" t="str">
        <f t="shared" si="16"/>
        <v>--&gt;        |</v>
      </c>
      <c r="X50" s="1" t="str">
        <f t="shared" si="17"/>
        <v>mod_inven_curr_assets_to_st_liab_ratio |</v>
      </c>
      <c r="Y50" s="1" t="str">
        <f t="shared" si="18"/>
        <v>|X46 (current assets - inventory) / short-term liabilities                                                              |--&gt;        |mod_inven_curr_assets_to_st_liab_ratio |</v>
      </c>
    </row>
    <row r="51" spans="3:25" x14ac:dyDescent="0.25">
      <c r="C51" s="1">
        <v>47</v>
      </c>
      <c r="D51" s="2" t="s">
        <v>46</v>
      </c>
      <c r="E51" s="3" t="s">
        <v>65</v>
      </c>
      <c r="F51" s="4" t="s">
        <v>108</v>
      </c>
      <c r="G51" s="1" t="str">
        <f t="shared" si="7"/>
        <v xml:space="preserve">'ann_inven_to_cops_ratio', </v>
      </c>
      <c r="L51" s="1">
        <f t="shared" si="8"/>
        <v>0</v>
      </c>
      <c r="N51" s="1">
        <f t="shared" si="9"/>
        <v>45</v>
      </c>
      <c r="O51" s="1">
        <f t="shared" si="10"/>
        <v>3</v>
      </c>
      <c r="P51" s="1">
        <f t="shared" si="11"/>
        <v>23</v>
      </c>
      <c r="R51" s="1">
        <f t="shared" si="12"/>
        <v>74</v>
      </c>
      <c r="S51" s="1">
        <f t="shared" si="13"/>
        <v>8</v>
      </c>
      <c r="T51" s="1">
        <f t="shared" si="14"/>
        <v>16</v>
      </c>
      <c r="V51" s="1" t="str">
        <f t="shared" si="15"/>
        <v>|X47 (inventory * 365) / cost of products sold                                                                          |</v>
      </c>
      <c r="W51" s="1" t="str">
        <f t="shared" si="16"/>
        <v>--&gt;        |</v>
      </c>
      <c r="X51" s="1" t="str">
        <f t="shared" si="17"/>
        <v>ann_inven_to_cops_ratio                |</v>
      </c>
      <c r="Y51" s="1" t="str">
        <f t="shared" si="18"/>
        <v>|X47 (inventory * 365) / cost of products sold                                                                          |--&gt;        |ann_inven_to_cops_ratio                |</v>
      </c>
    </row>
    <row r="52" spans="3:25" x14ac:dyDescent="0.25">
      <c r="C52" s="1">
        <v>48</v>
      </c>
      <c r="D52" s="2" t="s">
        <v>47</v>
      </c>
      <c r="E52" s="3" t="s">
        <v>65</v>
      </c>
      <c r="F52" s="4" t="s">
        <v>109</v>
      </c>
      <c r="G52" s="1" t="str">
        <f t="shared" si="7"/>
        <v xml:space="preserve">'ebitda_to_tot_assets_ratio', </v>
      </c>
      <c r="L52" s="1">
        <f t="shared" si="8"/>
        <v>0</v>
      </c>
      <c r="N52" s="1">
        <f t="shared" si="9"/>
        <v>73</v>
      </c>
      <c r="O52" s="1">
        <f t="shared" si="10"/>
        <v>3</v>
      </c>
      <c r="P52" s="1">
        <f t="shared" si="11"/>
        <v>26</v>
      </c>
      <c r="R52" s="1">
        <f t="shared" si="12"/>
        <v>46</v>
      </c>
      <c r="S52" s="1">
        <f t="shared" si="13"/>
        <v>8</v>
      </c>
      <c r="T52" s="1">
        <f t="shared" si="14"/>
        <v>13</v>
      </c>
      <c r="V52" s="1" t="str">
        <f t="shared" si="15"/>
        <v>|X48 EBITDA (profit on operating activities - depreciation) / total assets                                              |</v>
      </c>
      <c r="W52" s="1" t="str">
        <f t="shared" si="16"/>
        <v>--&gt;        |</v>
      </c>
      <c r="X52" s="1" t="str">
        <f t="shared" si="17"/>
        <v>ebitda_to_tot_assets_ratio             |</v>
      </c>
      <c r="Y52" s="1" t="str">
        <f t="shared" si="18"/>
        <v>|X48 EBITDA (profit on operating activities - depreciation) / total assets                                              |--&gt;        |ebitda_to_tot_assets_ratio             |</v>
      </c>
    </row>
    <row r="53" spans="3:25" x14ac:dyDescent="0.25">
      <c r="C53" s="1">
        <v>49</v>
      </c>
      <c r="D53" s="2" t="s">
        <v>48</v>
      </c>
      <c r="E53" s="3" t="s">
        <v>65</v>
      </c>
      <c r="F53" s="4" t="s">
        <v>110</v>
      </c>
      <c r="G53" s="1" t="str">
        <f t="shared" si="7"/>
        <v xml:space="preserve">'ebitda_to_tot_sales_ratio', </v>
      </c>
      <c r="L53" s="1">
        <f t="shared" si="8"/>
        <v>0</v>
      </c>
      <c r="N53" s="1">
        <f t="shared" si="9"/>
        <v>66</v>
      </c>
      <c r="O53" s="1">
        <f t="shared" si="10"/>
        <v>3</v>
      </c>
      <c r="P53" s="1">
        <f t="shared" si="11"/>
        <v>25</v>
      </c>
      <c r="R53" s="1">
        <f t="shared" si="12"/>
        <v>53</v>
      </c>
      <c r="S53" s="1">
        <f t="shared" si="13"/>
        <v>8</v>
      </c>
      <c r="T53" s="1">
        <f t="shared" si="14"/>
        <v>14</v>
      </c>
      <c r="V53" s="1" t="str">
        <f t="shared" si="15"/>
        <v>|X49 EBITDA (profit on operating activities - depreciation) / sales                                                     |</v>
      </c>
      <c r="W53" s="1" t="str">
        <f t="shared" si="16"/>
        <v>--&gt;        |</v>
      </c>
      <c r="X53" s="1" t="str">
        <f t="shared" si="17"/>
        <v>ebitda_to_tot_sales_ratio              |</v>
      </c>
      <c r="Y53" s="1" t="str">
        <f t="shared" si="18"/>
        <v>|X49 EBITDA (profit on operating activities - depreciation) / sales                                                     |--&gt;        |ebitda_to_tot_sales_ratio              |</v>
      </c>
    </row>
    <row r="54" spans="3:25" x14ac:dyDescent="0.25">
      <c r="C54" s="1">
        <v>50</v>
      </c>
      <c r="D54" s="2" t="s">
        <v>49</v>
      </c>
      <c r="E54" s="3" t="s">
        <v>65</v>
      </c>
      <c r="F54" s="4" t="s">
        <v>111</v>
      </c>
      <c r="G54" s="1" t="str">
        <f t="shared" si="7"/>
        <v xml:space="preserve">'curr_assets_to_tot_liab_ratio', </v>
      </c>
      <c r="L54" s="1">
        <f t="shared" si="8"/>
        <v>0</v>
      </c>
      <c r="N54" s="1">
        <f t="shared" si="9"/>
        <v>38</v>
      </c>
      <c r="O54" s="1">
        <f t="shared" si="10"/>
        <v>3</v>
      </c>
      <c r="P54" s="1">
        <f t="shared" si="11"/>
        <v>29</v>
      </c>
      <c r="R54" s="1">
        <f t="shared" si="12"/>
        <v>81</v>
      </c>
      <c r="S54" s="1">
        <f t="shared" si="13"/>
        <v>8</v>
      </c>
      <c r="T54" s="1">
        <f t="shared" si="14"/>
        <v>10</v>
      </c>
      <c r="V54" s="1" t="str">
        <f t="shared" si="15"/>
        <v>|X50 current assets / total liabilities                                                                                 |</v>
      </c>
      <c r="W54" s="1" t="str">
        <f t="shared" si="16"/>
        <v>--&gt;        |</v>
      </c>
      <c r="X54" s="1" t="str">
        <f t="shared" si="17"/>
        <v>curr_assets_to_tot_liab_ratio          |</v>
      </c>
      <c r="Y54" s="1" t="str">
        <f t="shared" si="18"/>
        <v>|X50 current assets / total liabilities                                                                                 |--&gt;        |curr_assets_to_tot_liab_ratio          |</v>
      </c>
    </row>
    <row r="55" spans="3:25" x14ac:dyDescent="0.25">
      <c r="C55" s="1">
        <v>51</v>
      </c>
      <c r="D55" s="2" t="s">
        <v>50</v>
      </c>
      <c r="E55" s="3" t="s">
        <v>65</v>
      </c>
      <c r="F55" s="4" t="s">
        <v>112</v>
      </c>
      <c r="G55" s="1" t="str">
        <f t="shared" si="7"/>
        <v xml:space="preserve">'st_liab_to_tot_assets_ratio', </v>
      </c>
      <c r="L55" s="1">
        <f t="shared" si="8"/>
        <v>0</v>
      </c>
      <c r="N55" s="1">
        <f t="shared" si="9"/>
        <v>41</v>
      </c>
      <c r="O55" s="1">
        <f t="shared" si="10"/>
        <v>3</v>
      </c>
      <c r="P55" s="1">
        <f t="shared" si="11"/>
        <v>27</v>
      </c>
      <c r="R55" s="1">
        <f t="shared" si="12"/>
        <v>78</v>
      </c>
      <c r="S55" s="1">
        <f t="shared" si="13"/>
        <v>8</v>
      </c>
      <c r="T55" s="1">
        <f t="shared" si="14"/>
        <v>12</v>
      </c>
      <c r="V55" s="1" t="str">
        <f t="shared" si="15"/>
        <v>|X51 short-term liabilities / total assets                                                                              |</v>
      </c>
      <c r="W55" s="1" t="str">
        <f t="shared" si="16"/>
        <v>--&gt;        |</v>
      </c>
      <c r="X55" s="1" t="str">
        <f t="shared" si="17"/>
        <v>st_liab_to_tot_assets_ratio            |</v>
      </c>
      <c r="Y55" s="1" t="str">
        <f t="shared" si="18"/>
        <v>|X51 short-term liabilities / total assets                                                                              |--&gt;        |st_liab_to_tot_assets_ratio            |</v>
      </c>
    </row>
    <row r="56" spans="3:25" x14ac:dyDescent="0.25">
      <c r="C56" s="1">
        <v>52</v>
      </c>
      <c r="D56" s="2" t="s">
        <v>51</v>
      </c>
      <c r="E56" s="3" t="s">
        <v>65</v>
      </c>
      <c r="F56" s="4" t="s">
        <v>113</v>
      </c>
      <c r="G56" s="1" t="str">
        <f t="shared" si="7"/>
        <v xml:space="preserve">'ann_st_liab_to_cops_ratio', </v>
      </c>
      <c r="L56" s="1">
        <f t="shared" si="8"/>
        <v>0</v>
      </c>
      <c r="N56" s="1">
        <f t="shared" si="9"/>
        <v>59</v>
      </c>
      <c r="O56" s="1">
        <f t="shared" si="10"/>
        <v>3</v>
      </c>
      <c r="P56" s="1">
        <f t="shared" si="11"/>
        <v>25</v>
      </c>
      <c r="R56" s="1">
        <f t="shared" si="12"/>
        <v>60</v>
      </c>
      <c r="S56" s="1">
        <f t="shared" si="13"/>
        <v>8</v>
      </c>
      <c r="T56" s="1">
        <f t="shared" si="14"/>
        <v>14</v>
      </c>
      <c r="V56" s="1" t="str">
        <f t="shared" si="15"/>
        <v>|X52 (short-term liabilities * 365) / cost of products sold)                                                            |</v>
      </c>
      <c r="W56" s="1" t="str">
        <f t="shared" si="16"/>
        <v>--&gt;        |</v>
      </c>
      <c r="X56" s="1" t="str">
        <f t="shared" si="17"/>
        <v>ann_st_liab_to_cops_ratio              |</v>
      </c>
      <c r="Y56" s="1" t="str">
        <f t="shared" si="18"/>
        <v>|X52 (short-term liabilities * 365) / cost of products sold)                                                            |--&gt;        |ann_st_liab_to_cops_ratio              |</v>
      </c>
    </row>
    <row r="57" spans="3:25" x14ac:dyDescent="0.25">
      <c r="C57" s="1">
        <v>53</v>
      </c>
      <c r="D57" s="2" t="s">
        <v>52</v>
      </c>
      <c r="E57" s="3" t="s">
        <v>65</v>
      </c>
      <c r="F57" s="4" t="s">
        <v>114</v>
      </c>
      <c r="G57" s="1" t="str">
        <f t="shared" si="7"/>
        <v xml:space="preserve">'equ_to_fx_assets_ratio', </v>
      </c>
      <c r="L57" s="1">
        <f t="shared" si="8"/>
        <v>0</v>
      </c>
      <c r="N57" s="1">
        <f t="shared" si="9"/>
        <v>25</v>
      </c>
      <c r="O57" s="1">
        <f t="shared" si="10"/>
        <v>3</v>
      </c>
      <c r="P57" s="1">
        <f t="shared" si="11"/>
        <v>22</v>
      </c>
      <c r="R57" s="1">
        <f t="shared" si="12"/>
        <v>94</v>
      </c>
      <c r="S57" s="1">
        <f t="shared" si="13"/>
        <v>8</v>
      </c>
      <c r="T57" s="1">
        <f t="shared" si="14"/>
        <v>17</v>
      </c>
      <c r="V57" s="1" t="str">
        <f t="shared" si="15"/>
        <v>|X53 equity / fixed assets                                                                                              |</v>
      </c>
      <c r="W57" s="1" t="str">
        <f t="shared" si="16"/>
        <v>--&gt;        |</v>
      </c>
      <c r="X57" s="1" t="str">
        <f t="shared" si="17"/>
        <v>equ_to_fx_assets_ratio                 |</v>
      </c>
      <c r="Y57" s="1" t="str">
        <f t="shared" si="18"/>
        <v>|X53 equity / fixed assets                                                                                              |--&gt;        |equ_to_fx_assets_ratio                 |</v>
      </c>
    </row>
    <row r="58" spans="3:25" x14ac:dyDescent="0.25">
      <c r="C58" s="1">
        <v>54</v>
      </c>
      <c r="D58" s="2" t="s">
        <v>53</v>
      </c>
      <c r="E58" s="3" t="s">
        <v>65</v>
      </c>
      <c r="F58" s="4" t="s">
        <v>115</v>
      </c>
      <c r="G58" s="1" t="str">
        <f t="shared" si="7"/>
        <v xml:space="preserve">'co_cap_to_fx_assets_ratio', </v>
      </c>
      <c r="L58" s="1">
        <f t="shared" si="8"/>
        <v>0</v>
      </c>
      <c r="N58" s="1">
        <f t="shared" si="9"/>
        <v>35</v>
      </c>
      <c r="O58" s="1">
        <f t="shared" si="10"/>
        <v>3</v>
      </c>
      <c r="P58" s="1">
        <f t="shared" si="11"/>
        <v>25</v>
      </c>
      <c r="R58" s="1">
        <f t="shared" si="12"/>
        <v>84</v>
      </c>
      <c r="S58" s="1">
        <f t="shared" si="13"/>
        <v>8</v>
      </c>
      <c r="T58" s="1">
        <f t="shared" si="14"/>
        <v>14</v>
      </c>
      <c r="V58" s="1" t="str">
        <f t="shared" si="15"/>
        <v>|X54 constant capital / fixed assets                                                                                    |</v>
      </c>
      <c r="W58" s="1" t="str">
        <f t="shared" si="16"/>
        <v>--&gt;        |</v>
      </c>
      <c r="X58" s="1" t="str">
        <f t="shared" si="17"/>
        <v>co_cap_to_fx_assets_ratio              |</v>
      </c>
      <c r="Y58" s="1" t="str">
        <f t="shared" si="18"/>
        <v>|X54 constant capital / fixed assets                                                                                    |--&gt;        |co_cap_to_fx_assets_ratio              |</v>
      </c>
    </row>
    <row r="59" spans="3:25" x14ac:dyDescent="0.25">
      <c r="C59" s="1">
        <v>55</v>
      </c>
      <c r="D59" s="2" t="s">
        <v>54</v>
      </c>
      <c r="E59" s="3" t="s">
        <v>65</v>
      </c>
      <c r="F59" s="4" t="s">
        <v>116</v>
      </c>
      <c r="G59" s="1" t="str">
        <f t="shared" si="7"/>
        <v xml:space="preserve">'work_cap', </v>
      </c>
      <c r="L59" s="1">
        <f t="shared" si="8"/>
        <v>0</v>
      </c>
      <c r="N59" s="1">
        <f t="shared" si="9"/>
        <v>19</v>
      </c>
      <c r="O59" s="1">
        <f t="shared" si="10"/>
        <v>3</v>
      </c>
      <c r="P59" s="1">
        <f t="shared" si="11"/>
        <v>8</v>
      </c>
      <c r="R59" s="1">
        <f t="shared" si="12"/>
        <v>100</v>
      </c>
      <c r="S59" s="1">
        <f t="shared" si="13"/>
        <v>8</v>
      </c>
      <c r="T59" s="1">
        <f t="shared" si="14"/>
        <v>31</v>
      </c>
      <c r="V59" s="1" t="str">
        <f t="shared" si="15"/>
        <v>|X55 working capital                                                                                                    |</v>
      </c>
      <c r="W59" s="1" t="str">
        <f t="shared" si="16"/>
        <v>--&gt;        |</v>
      </c>
      <c r="X59" s="1" t="str">
        <f t="shared" si="17"/>
        <v>work_cap                               |</v>
      </c>
      <c r="Y59" s="1" t="str">
        <f t="shared" si="18"/>
        <v>|X55 working capital                                                                                                    |--&gt;        |work_cap                               |</v>
      </c>
    </row>
    <row r="60" spans="3:25" x14ac:dyDescent="0.25">
      <c r="C60" s="1">
        <v>56</v>
      </c>
      <c r="D60" s="2" t="s">
        <v>55</v>
      </c>
      <c r="E60" s="3" t="s">
        <v>65</v>
      </c>
      <c r="F60" s="4" t="s">
        <v>131</v>
      </c>
      <c r="G60" s="1" t="str">
        <f t="shared" si="7"/>
        <v xml:space="preserve">'mod_cops_sales_to_sales_ratio', </v>
      </c>
      <c r="L60" s="1">
        <f t="shared" si="8"/>
        <v>0</v>
      </c>
      <c r="N60" s="1">
        <f t="shared" si="9"/>
        <v>43</v>
      </c>
      <c r="O60" s="1">
        <f t="shared" si="10"/>
        <v>3</v>
      </c>
      <c r="P60" s="1">
        <f t="shared" si="11"/>
        <v>29</v>
      </c>
      <c r="R60" s="1">
        <f t="shared" si="12"/>
        <v>76</v>
      </c>
      <c r="S60" s="1">
        <f t="shared" si="13"/>
        <v>8</v>
      </c>
      <c r="T60" s="1">
        <f t="shared" si="14"/>
        <v>10</v>
      </c>
      <c r="V60" s="1" t="str">
        <f t="shared" si="15"/>
        <v>|X56 (sales - cost of products sold) / sales                                                                            |</v>
      </c>
      <c r="W60" s="1" t="str">
        <f t="shared" si="16"/>
        <v>--&gt;        |</v>
      </c>
      <c r="X60" s="1" t="str">
        <f t="shared" si="17"/>
        <v>mod_cops_sales_to_sales_ratio          |</v>
      </c>
      <c r="Y60" s="1" t="str">
        <f t="shared" si="18"/>
        <v>|X56 (sales - cost of products sold) / sales                                                                            |--&gt;        |mod_cops_sales_to_sales_ratio          |</v>
      </c>
    </row>
    <row r="61" spans="3:25" x14ac:dyDescent="0.25">
      <c r="C61" s="1">
        <v>57</v>
      </c>
      <c r="D61" s="2" t="s">
        <v>56</v>
      </c>
      <c r="E61" s="3" t="s">
        <v>65</v>
      </c>
      <c r="F61" s="4" t="s">
        <v>117</v>
      </c>
      <c r="G61" s="1" t="str">
        <f t="shared" si="7"/>
        <v xml:space="preserve">'mod_curr_assets_to_mod_sales_ratio', </v>
      </c>
      <c r="L61" s="1">
        <f t="shared" si="8"/>
        <v>0</v>
      </c>
      <c r="N61" s="1">
        <f t="shared" si="9"/>
        <v>97</v>
      </c>
      <c r="O61" s="1">
        <f t="shared" si="10"/>
        <v>3</v>
      </c>
      <c r="P61" s="1">
        <f t="shared" si="11"/>
        <v>34</v>
      </c>
      <c r="R61" s="1">
        <f t="shared" si="12"/>
        <v>22</v>
      </c>
      <c r="S61" s="1">
        <f t="shared" si="13"/>
        <v>8</v>
      </c>
      <c r="T61" s="1">
        <f t="shared" si="14"/>
        <v>5</v>
      </c>
      <c r="V61" s="1" t="str">
        <f t="shared" si="15"/>
        <v>|X57 (current assets - inventory - short-term liabilities) / (sales - gross profit - depreciation)                      |</v>
      </c>
      <c r="W61" s="1" t="str">
        <f t="shared" si="16"/>
        <v>--&gt;        |</v>
      </c>
      <c r="X61" s="1" t="str">
        <f t="shared" si="17"/>
        <v>mod_curr_assets_to_mod_sales_ratio     |</v>
      </c>
      <c r="Y61" s="1" t="str">
        <f t="shared" si="18"/>
        <v>|X57 (current assets - inventory - short-term liabilities) / (sales - gross profit - depreciation)                      |--&gt;        |mod_curr_assets_to_mod_sales_ratio     |</v>
      </c>
    </row>
    <row r="62" spans="3:25" x14ac:dyDescent="0.25">
      <c r="C62" s="1">
        <v>58</v>
      </c>
      <c r="D62" s="2" t="s">
        <v>57</v>
      </c>
      <c r="E62" s="3" t="s">
        <v>65</v>
      </c>
      <c r="F62" s="4" t="s">
        <v>118</v>
      </c>
      <c r="G62" s="1" t="str">
        <f t="shared" si="7"/>
        <v xml:space="preserve">'tot_costs_to_tot_sales_ratio', </v>
      </c>
      <c r="L62" s="1">
        <f t="shared" si="8"/>
        <v>0</v>
      </c>
      <c r="N62" s="1">
        <f t="shared" si="9"/>
        <v>28</v>
      </c>
      <c r="O62" s="1">
        <f t="shared" si="10"/>
        <v>3</v>
      </c>
      <c r="P62" s="1">
        <f t="shared" si="11"/>
        <v>28</v>
      </c>
      <c r="R62" s="1">
        <f t="shared" si="12"/>
        <v>91</v>
      </c>
      <c r="S62" s="1">
        <f t="shared" si="13"/>
        <v>8</v>
      </c>
      <c r="T62" s="1">
        <f t="shared" si="14"/>
        <v>11</v>
      </c>
      <c r="V62" s="1" t="str">
        <f t="shared" si="15"/>
        <v>|X58 total costs /total sales                                                                                           |</v>
      </c>
      <c r="W62" s="1" t="str">
        <f t="shared" si="16"/>
        <v>--&gt;        |</v>
      </c>
      <c r="X62" s="1" t="str">
        <f t="shared" si="17"/>
        <v>tot_costs_to_tot_sales_ratio           |</v>
      </c>
      <c r="Y62" s="1" t="str">
        <f t="shared" si="18"/>
        <v>|X58 total costs /total sales                                                                                           |--&gt;        |tot_costs_to_tot_sales_ratio           |</v>
      </c>
    </row>
    <row r="63" spans="3:25" x14ac:dyDescent="0.25">
      <c r="C63" s="1">
        <v>59</v>
      </c>
      <c r="D63" s="2" t="s">
        <v>58</v>
      </c>
      <c r="E63" s="3" t="s">
        <v>65</v>
      </c>
      <c r="F63" s="4" t="s">
        <v>119</v>
      </c>
      <c r="G63" s="1" t="str">
        <f t="shared" si="7"/>
        <v xml:space="preserve">'lt_liab_to_equ_ratio', </v>
      </c>
      <c r="L63" s="1">
        <f t="shared" si="8"/>
        <v>0</v>
      </c>
      <c r="N63" s="1">
        <f t="shared" si="9"/>
        <v>34</v>
      </c>
      <c r="O63" s="1">
        <f t="shared" si="10"/>
        <v>3</v>
      </c>
      <c r="P63" s="1">
        <f t="shared" si="11"/>
        <v>20</v>
      </c>
      <c r="R63" s="1">
        <f t="shared" si="12"/>
        <v>85</v>
      </c>
      <c r="S63" s="1">
        <f t="shared" si="13"/>
        <v>8</v>
      </c>
      <c r="T63" s="1">
        <f t="shared" si="14"/>
        <v>19</v>
      </c>
      <c r="V63" s="1" t="str">
        <f t="shared" si="15"/>
        <v>|X59 long-term liabilities / equity                                                                                     |</v>
      </c>
      <c r="W63" s="1" t="str">
        <f t="shared" si="16"/>
        <v>--&gt;        |</v>
      </c>
      <c r="X63" s="1" t="str">
        <f t="shared" si="17"/>
        <v>lt_liab_to_equ_ratio                   |</v>
      </c>
      <c r="Y63" s="1" t="str">
        <f t="shared" si="18"/>
        <v>|X59 long-term liabilities / equity                                                                                     |--&gt;        |lt_liab_to_equ_ratio                   |</v>
      </c>
    </row>
    <row r="64" spans="3:25" x14ac:dyDescent="0.25">
      <c r="C64" s="1">
        <v>60</v>
      </c>
      <c r="D64" s="2" t="s">
        <v>59</v>
      </c>
      <c r="E64" s="3" t="s">
        <v>65</v>
      </c>
      <c r="F64" s="4" t="s">
        <v>217</v>
      </c>
      <c r="G64" s="1" t="str">
        <f t="shared" si="7"/>
        <v xml:space="preserve">'sales_to_inven_ratio', </v>
      </c>
      <c r="L64" s="1">
        <f t="shared" si="8"/>
        <v>0</v>
      </c>
      <c r="N64" s="1">
        <f t="shared" si="9"/>
        <v>21</v>
      </c>
      <c r="O64" s="1">
        <f t="shared" si="10"/>
        <v>3</v>
      </c>
      <c r="P64" s="1">
        <f t="shared" si="11"/>
        <v>20</v>
      </c>
      <c r="R64" s="1">
        <f t="shared" si="12"/>
        <v>98</v>
      </c>
      <c r="S64" s="1">
        <f t="shared" si="13"/>
        <v>8</v>
      </c>
      <c r="T64" s="1">
        <f t="shared" si="14"/>
        <v>19</v>
      </c>
      <c r="V64" s="1" t="str">
        <f t="shared" si="15"/>
        <v>|X60 sales / inventory                                                                                                  |</v>
      </c>
      <c r="W64" s="1" t="str">
        <f t="shared" si="16"/>
        <v>--&gt;        |</v>
      </c>
      <c r="X64" s="1" t="str">
        <f t="shared" si="17"/>
        <v>sales_to_inven_ratio                   |</v>
      </c>
      <c r="Y64" s="1" t="str">
        <f t="shared" si="18"/>
        <v>|X60 sales / inventory                                                                                                  |--&gt;        |sales_to_inven_ratio                   |</v>
      </c>
    </row>
    <row r="65" spans="3:25" x14ac:dyDescent="0.25">
      <c r="C65" s="1">
        <v>61</v>
      </c>
      <c r="D65" s="2" t="s">
        <v>60</v>
      </c>
      <c r="E65" s="3" t="s">
        <v>65</v>
      </c>
      <c r="F65" s="4" t="s">
        <v>120</v>
      </c>
      <c r="G65" s="1" t="str">
        <f t="shared" si="7"/>
        <v xml:space="preserve">'sales_to_receiv_ratio', </v>
      </c>
      <c r="L65" s="1">
        <f t="shared" si="8"/>
        <v>0</v>
      </c>
      <c r="N65" s="1">
        <f t="shared" si="9"/>
        <v>23</v>
      </c>
      <c r="O65" s="1">
        <f t="shared" si="10"/>
        <v>3</v>
      </c>
      <c r="P65" s="1">
        <f t="shared" si="11"/>
        <v>21</v>
      </c>
      <c r="R65" s="1">
        <f t="shared" si="12"/>
        <v>96</v>
      </c>
      <c r="S65" s="1">
        <f t="shared" si="13"/>
        <v>8</v>
      </c>
      <c r="T65" s="1">
        <f t="shared" si="14"/>
        <v>18</v>
      </c>
      <c r="V65" s="1" t="str">
        <f t="shared" si="15"/>
        <v>|X61 sales / receivables                                                                                                |</v>
      </c>
      <c r="W65" s="1" t="str">
        <f t="shared" si="16"/>
        <v>--&gt;        |</v>
      </c>
      <c r="X65" s="1" t="str">
        <f t="shared" si="17"/>
        <v>sales_to_receiv_ratio                  |</v>
      </c>
      <c r="Y65" s="1" t="str">
        <f t="shared" si="18"/>
        <v>|X61 sales / receivables                                                                                                |--&gt;        |sales_to_receiv_ratio                  |</v>
      </c>
    </row>
    <row r="66" spans="3:25" x14ac:dyDescent="0.25">
      <c r="C66" s="1">
        <v>62</v>
      </c>
      <c r="D66" s="2" t="s">
        <v>61</v>
      </c>
      <c r="E66" s="3" t="s">
        <v>65</v>
      </c>
      <c r="F66" s="4" t="s">
        <v>121</v>
      </c>
      <c r="G66" s="1" t="str">
        <f t="shared" si="7"/>
        <v xml:space="preserve">'ann_st_liab_to_sales_ratio', </v>
      </c>
      <c r="L66" s="1">
        <f t="shared" si="8"/>
        <v>0</v>
      </c>
      <c r="N66" s="1">
        <f t="shared" si="9"/>
        <v>41</v>
      </c>
      <c r="O66" s="1">
        <f t="shared" si="10"/>
        <v>3</v>
      </c>
      <c r="P66" s="1">
        <f t="shared" si="11"/>
        <v>26</v>
      </c>
      <c r="R66" s="1">
        <f t="shared" si="12"/>
        <v>78</v>
      </c>
      <c r="S66" s="1">
        <f t="shared" si="13"/>
        <v>8</v>
      </c>
      <c r="T66" s="1">
        <f t="shared" si="14"/>
        <v>13</v>
      </c>
      <c r="V66" s="1" t="str">
        <f t="shared" si="15"/>
        <v>|X62 (short-term liabilities *365) / sales                                                                              |</v>
      </c>
      <c r="W66" s="1" t="str">
        <f t="shared" si="16"/>
        <v>--&gt;        |</v>
      </c>
      <c r="X66" s="1" t="str">
        <f t="shared" si="17"/>
        <v>ann_st_liab_to_sales_ratio             |</v>
      </c>
      <c r="Y66" s="1" t="str">
        <f t="shared" si="18"/>
        <v>|X62 (short-term liabilities *365) / sales                                                                              |--&gt;        |ann_st_liab_to_sales_ratio             |</v>
      </c>
    </row>
    <row r="67" spans="3:25" x14ac:dyDescent="0.25">
      <c r="C67" s="1">
        <v>63</v>
      </c>
      <c r="D67" s="2" t="s">
        <v>62</v>
      </c>
      <c r="E67" s="3" t="s">
        <v>65</v>
      </c>
      <c r="F67" s="4" t="s">
        <v>122</v>
      </c>
      <c r="G67" s="1" t="str">
        <f t="shared" si="7"/>
        <v xml:space="preserve">'sales_to_st_liab_ratio', </v>
      </c>
      <c r="L67" s="1">
        <f t="shared" si="8"/>
        <v>0</v>
      </c>
      <c r="N67" s="1">
        <f t="shared" si="9"/>
        <v>34</v>
      </c>
      <c r="O67" s="1">
        <f t="shared" si="10"/>
        <v>3</v>
      </c>
      <c r="P67" s="1">
        <f t="shared" si="11"/>
        <v>22</v>
      </c>
      <c r="R67" s="1">
        <f t="shared" si="12"/>
        <v>85</v>
      </c>
      <c r="S67" s="1">
        <f t="shared" si="13"/>
        <v>8</v>
      </c>
      <c r="T67" s="1">
        <f t="shared" si="14"/>
        <v>17</v>
      </c>
      <c r="V67" s="1" t="str">
        <f t="shared" si="15"/>
        <v>|X63 sales / short-term liabilities                                                                                     |</v>
      </c>
      <c r="W67" s="1" t="str">
        <f t="shared" si="16"/>
        <v>--&gt;        |</v>
      </c>
      <c r="X67" s="1" t="str">
        <f t="shared" si="17"/>
        <v>sales_to_st_liab_ratio                 |</v>
      </c>
      <c r="Y67" s="1" t="str">
        <f t="shared" si="18"/>
        <v>|X63 sales / short-term liabilities                                                                                     |--&gt;        |sales_to_st_liab_ratio                 |</v>
      </c>
    </row>
    <row r="68" spans="3:25" x14ac:dyDescent="0.25">
      <c r="C68" s="1">
        <v>64</v>
      </c>
      <c r="D68" s="2" t="s">
        <v>63</v>
      </c>
      <c r="E68" s="3" t="s">
        <v>65</v>
      </c>
      <c r="F68" s="4" t="s">
        <v>123</v>
      </c>
      <c r="G68" s="1" t="str">
        <f t="shared" si="7"/>
        <v xml:space="preserve">'sales_to_fx_assets_ratio', </v>
      </c>
      <c r="L68" s="1">
        <f t="shared" si="8"/>
        <v>0</v>
      </c>
      <c r="N68" s="1">
        <f t="shared" si="9"/>
        <v>24</v>
      </c>
      <c r="O68" s="1">
        <f t="shared" si="10"/>
        <v>3</v>
      </c>
      <c r="P68" s="1">
        <f t="shared" si="11"/>
        <v>24</v>
      </c>
      <c r="R68" s="1">
        <f t="shared" si="12"/>
        <v>95</v>
      </c>
      <c r="S68" s="1">
        <f t="shared" si="13"/>
        <v>8</v>
      </c>
      <c r="T68" s="1">
        <f t="shared" si="14"/>
        <v>15</v>
      </c>
      <c r="V68" s="1" t="str">
        <f t="shared" si="15"/>
        <v>|X64 sales / fixed assets                                                                                               |</v>
      </c>
      <c r="W68" s="1" t="str">
        <f t="shared" si="16"/>
        <v>--&gt;        |</v>
      </c>
      <c r="X68" s="1" t="str">
        <f t="shared" si="17"/>
        <v>sales_to_fx_assets_ratio               |</v>
      </c>
      <c r="Y68" s="1" t="str">
        <f t="shared" si="18"/>
        <v>|X64 sales / fixed assets                                                                                               |--&gt;        |sales_to_fx_assets_ratio               |</v>
      </c>
    </row>
    <row r="69" spans="3:25" x14ac:dyDescent="0.25">
      <c r="C69" s="1">
        <v>65</v>
      </c>
      <c r="D69" s="2" t="s">
        <v>64</v>
      </c>
      <c r="E69" s="3" t="s">
        <v>65</v>
      </c>
      <c r="F69" s="4" t="s">
        <v>71</v>
      </c>
      <c r="G69" s="1" t="str">
        <f t="shared" si="7"/>
        <v xml:space="preserve">'Class', </v>
      </c>
      <c r="L69" s="1">
        <f t="shared" si="8"/>
        <v>0</v>
      </c>
      <c r="N69" s="1">
        <f t="shared" si="9"/>
        <v>5</v>
      </c>
      <c r="O69" s="1">
        <f t="shared" si="10"/>
        <v>3</v>
      </c>
      <c r="P69" s="1">
        <f t="shared" si="11"/>
        <v>5</v>
      </c>
      <c r="R69" s="1">
        <f t="shared" si="12"/>
        <v>114</v>
      </c>
      <c r="S69" s="1">
        <f t="shared" si="13"/>
        <v>8</v>
      </c>
      <c r="T69" s="1">
        <f t="shared" si="14"/>
        <v>34</v>
      </c>
      <c r="V69" s="1" t="str">
        <f t="shared" si="15"/>
        <v>|class                                                                                                                  |</v>
      </c>
      <c r="W69" s="1" t="str">
        <f t="shared" si="16"/>
        <v>--&gt;        |</v>
      </c>
      <c r="X69" s="1" t="str">
        <f t="shared" si="17"/>
        <v>Class                                  |</v>
      </c>
      <c r="Y69" s="1" t="str">
        <f>V69&amp;W69&amp;X69</f>
        <v>|class                                                                                                                  |--&gt;        |Class                                  |</v>
      </c>
    </row>
  </sheetData>
  <sortState xmlns:xlrd2="http://schemas.microsoft.com/office/spreadsheetml/2017/richdata2" ref="C5:F69">
    <sortCondition ref="C5:C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D3FF-5836-44FC-867D-9F36E0368658}">
  <dimension ref="D1:Y55"/>
  <sheetViews>
    <sheetView topLeftCell="A4" zoomScale="85" zoomScaleNormal="85" workbookViewId="0">
      <selection activeCell="E19" sqref="E19"/>
    </sheetView>
  </sheetViews>
  <sheetFormatPr defaultRowHeight="15" x14ac:dyDescent="0.25"/>
  <cols>
    <col min="1" max="3" width="9.140625" style="1"/>
    <col min="4" max="4" width="28.85546875" style="1" bestFit="1" customWidth="1"/>
    <col min="5" max="5" width="75.5703125" style="1" bestFit="1" customWidth="1"/>
    <col min="6" max="6" width="67.57031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4:25" x14ac:dyDescent="0.25">
      <c r="V1" s="4" t="s">
        <v>66</v>
      </c>
      <c r="W1" s="4" t="s">
        <v>66</v>
      </c>
      <c r="X1" s="4" t="s">
        <v>66</v>
      </c>
    </row>
    <row r="2" spans="4:25" x14ac:dyDescent="0.25">
      <c r="N2" s="1" cm="1">
        <f t="array" ref="N2">MAX(N3:N55+3)</f>
        <v>22</v>
      </c>
      <c r="O2" s="1" cm="1">
        <f t="array" ref="O2">MAX(O3:O55+3)</f>
        <v>25</v>
      </c>
      <c r="P2" s="1" cm="1">
        <f t="array" ref="P2">MAX(P3:P55+3)</f>
        <v>58</v>
      </c>
      <c r="V2" s="4" t="s">
        <v>67</v>
      </c>
      <c r="W2" s="4" t="s">
        <v>67</v>
      </c>
      <c r="X2" s="4" t="s">
        <v>67</v>
      </c>
    </row>
    <row r="3" spans="4:25" x14ac:dyDescent="0.25">
      <c r="D3" s="1" t="s">
        <v>142</v>
      </c>
      <c r="E3" s="1" t="s">
        <v>138</v>
      </c>
      <c r="F3" s="1" t="s">
        <v>139</v>
      </c>
      <c r="N3" s="1">
        <f t="shared" ref="N3:P13" si="0">LEN(D3)</f>
        <v>19</v>
      </c>
      <c r="O3" s="1">
        <f t="shared" si="0"/>
        <v>15</v>
      </c>
      <c r="P3" s="1">
        <f t="shared" si="0"/>
        <v>8</v>
      </c>
      <c r="R3" s="1">
        <f>N$2-N3</f>
        <v>3</v>
      </c>
      <c r="S3" s="1">
        <f t="shared" ref="S3:T13" si="1">O$2-O3</f>
        <v>10</v>
      </c>
      <c r="T3" s="1">
        <f t="shared" si="1"/>
        <v>50</v>
      </c>
      <c r="V3" s="1" t="str">
        <f>"|"&amp;D3&amp;REPT(V$2,R3)&amp;"|"</f>
        <v>|Feature Set (X / Y)   |</v>
      </c>
      <c r="W3" s="1" t="str">
        <f>E3&amp;REPT(W$2,S3)&amp;"|"</f>
        <v>Data Frame Name          |</v>
      </c>
      <c r="X3" s="1" t="str">
        <f>F3&amp;REPT(X$2,T3)&amp;"|"</f>
        <v>Comments                                                  |</v>
      </c>
      <c r="Y3" s="1" t="str">
        <f>V3&amp;W3&amp;X3</f>
        <v>|Feature Set (X / Y)   |Data Frame Name          |Comments                                                  |</v>
      </c>
    </row>
    <row r="4" spans="4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22</v>
      </c>
      <c r="S4" s="1">
        <f t="shared" si="1"/>
        <v>25</v>
      </c>
      <c r="T4" s="1">
        <f t="shared" si="1"/>
        <v>58</v>
      </c>
      <c r="V4" s="1" t="str">
        <f>"|"&amp;REPT(V$1,N$2)&amp;"|"</f>
        <v>|----------------------|</v>
      </c>
      <c r="W4" s="1" t="str">
        <f>REPT(W$1,O2)&amp;"|"</f>
        <v>-------------------------|</v>
      </c>
      <c r="X4" s="1" t="str">
        <f>REPT(X$1,P2)&amp;"|"</f>
        <v>----------------------------------------------------------|</v>
      </c>
      <c r="Y4" s="1" t="str">
        <f t="shared" ref="Y4:Y53" si="2">V4&amp;W4&amp;X4</f>
        <v>|----------------------|-------------------------|----------------------------------------------------------|</v>
      </c>
    </row>
    <row r="5" spans="4:25" x14ac:dyDescent="0.25">
      <c r="D5" s="5">
        <v>1</v>
      </c>
      <c r="E5" s="5" t="s">
        <v>147</v>
      </c>
      <c r="F5" s="5" t="s">
        <v>149</v>
      </c>
      <c r="G5" s="1" t="str">
        <f>"'"&amp;IF(F5="",D5,F5)&amp;"', "</f>
        <v xml:space="preserve">'full X data set, no transformations', </v>
      </c>
      <c r="N5" s="1">
        <f t="shared" si="0"/>
        <v>1</v>
      </c>
      <c r="O5" s="1">
        <f t="shared" si="0"/>
        <v>8</v>
      </c>
      <c r="P5" s="1">
        <f t="shared" si="0"/>
        <v>35</v>
      </c>
      <c r="R5" s="1">
        <f>N$2-N5</f>
        <v>21</v>
      </c>
      <c r="S5" s="1">
        <f t="shared" si="1"/>
        <v>17</v>
      </c>
      <c r="T5" s="1">
        <f t="shared" si="1"/>
        <v>23</v>
      </c>
      <c r="V5" s="1" t="str">
        <f>"|"&amp;D5&amp;REPT(V$2,R5)&amp;"|"</f>
        <v>|1                     |</v>
      </c>
      <c r="W5" s="1" t="str">
        <f>E5&amp;REPT(W$2,S5)&amp;"|"</f>
        <v>x01_df01                 |</v>
      </c>
      <c r="X5" s="1" t="str">
        <f>F5&amp;REPT(X$2,T5)&amp;"|"</f>
        <v>full X data set, no transformations                       |</v>
      </c>
      <c r="Y5" s="1" t="str">
        <f t="shared" si="2"/>
        <v>|1                     |x01_df01                 |full X data set, no transformations                       |</v>
      </c>
    </row>
    <row r="6" spans="4:25" x14ac:dyDescent="0.25">
      <c r="D6" s="5" t="s">
        <v>143</v>
      </c>
      <c r="E6" s="5" t="s">
        <v>134</v>
      </c>
      <c r="F6" s="5" t="s">
        <v>154</v>
      </c>
      <c r="G6" s="1" t="str">
        <f t="shared" ref="G6:G55" si="3">"'"&amp;IF(F6="",D6,F6)&amp;"', "</f>
        <v xml:space="preserve">'train X, no transformations', </v>
      </c>
      <c r="N6" s="1">
        <f t="shared" si="0"/>
        <v>2</v>
      </c>
      <c r="O6" s="1">
        <f t="shared" si="0"/>
        <v>14</v>
      </c>
      <c r="P6" s="1">
        <f t="shared" si="0"/>
        <v>27</v>
      </c>
      <c r="R6" s="1">
        <f t="shared" ref="R6:T55" si="4">N$2-N6</f>
        <v>20</v>
      </c>
      <c r="S6" s="1">
        <f t="shared" si="1"/>
        <v>11</v>
      </c>
      <c r="T6" s="1">
        <f t="shared" si="1"/>
        <v>31</v>
      </c>
      <c r="V6" s="1" t="str">
        <f t="shared" ref="V6:V55" si="5">"|"&amp;D6&amp;REPT(V$2,R6)&amp;"|"</f>
        <v>|2a                    |</v>
      </c>
      <c r="W6" s="1" t="str">
        <f t="shared" ref="W6:X55" si="6">E6&amp;REPT(W$2,S6)&amp;"|"</f>
        <v>train_x01_df01           |</v>
      </c>
      <c r="X6" s="1" t="str">
        <f t="shared" si="6"/>
        <v>train X, no transformations                               |</v>
      </c>
      <c r="Y6" s="1" t="str">
        <f t="shared" si="2"/>
        <v>|2a                    |train_x01_df01           |train X, no transformations                               |</v>
      </c>
    </row>
    <row r="7" spans="4:25" x14ac:dyDescent="0.25">
      <c r="D7" s="5" t="s">
        <v>144</v>
      </c>
      <c r="E7" s="5" t="s">
        <v>135</v>
      </c>
      <c r="F7" s="5" t="s">
        <v>151</v>
      </c>
      <c r="G7" s="1" t="str">
        <f t="shared" si="3"/>
        <v xml:space="preserve">'test X, no transformations', </v>
      </c>
      <c r="N7" s="1">
        <f t="shared" si="0"/>
        <v>2</v>
      </c>
      <c r="O7" s="1">
        <f t="shared" si="0"/>
        <v>13</v>
      </c>
      <c r="P7" s="1">
        <f t="shared" si="0"/>
        <v>26</v>
      </c>
      <c r="R7" s="1">
        <f t="shared" si="4"/>
        <v>20</v>
      </c>
      <c r="S7" s="1">
        <f t="shared" si="1"/>
        <v>12</v>
      </c>
      <c r="T7" s="1">
        <f t="shared" si="1"/>
        <v>32</v>
      </c>
      <c r="V7" s="1" t="str">
        <f t="shared" si="5"/>
        <v>|2b                    |</v>
      </c>
      <c r="W7" s="1" t="str">
        <f t="shared" si="6"/>
        <v>test_x01_df01            |</v>
      </c>
      <c r="X7" s="1" t="str">
        <f t="shared" si="6"/>
        <v>test X, no transformations                                |</v>
      </c>
      <c r="Y7" s="1" t="str">
        <f t="shared" si="2"/>
        <v>|2b                    |test_x01_df01            |test X, no transformations                                |</v>
      </c>
    </row>
    <row r="8" spans="4:25" x14ac:dyDescent="0.25">
      <c r="D8" s="5" t="s">
        <v>145</v>
      </c>
      <c r="E8" s="5" t="s">
        <v>136</v>
      </c>
      <c r="F8" s="5" t="s">
        <v>152</v>
      </c>
      <c r="G8" s="1" t="str">
        <f t="shared" si="3"/>
        <v xml:space="preserve">'train X, near zero variance features (if any) removed', </v>
      </c>
      <c r="N8" s="1">
        <f t="shared" si="0"/>
        <v>2</v>
      </c>
      <c r="O8" s="1">
        <f t="shared" si="0"/>
        <v>17</v>
      </c>
      <c r="P8" s="1">
        <f t="shared" si="0"/>
        <v>53</v>
      </c>
      <c r="R8" s="1">
        <f t="shared" si="4"/>
        <v>20</v>
      </c>
      <c r="S8" s="1">
        <f t="shared" si="1"/>
        <v>8</v>
      </c>
      <c r="T8" s="1">
        <f t="shared" si="1"/>
        <v>5</v>
      </c>
      <c r="V8" s="1" t="str">
        <f t="shared" si="5"/>
        <v>|3a                    |</v>
      </c>
      <c r="W8" s="1" t="str">
        <f t="shared" si="6"/>
        <v>train_x02_tx_df01        |</v>
      </c>
      <c r="X8" s="1" t="str">
        <f t="shared" si="6"/>
        <v>train X, near zero variance features (if any) removed     |</v>
      </c>
      <c r="Y8" s="1" t="str">
        <f t="shared" si="2"/>
        <v>|3a                    |train_x02_tx_df01        |train X, near zero variance features (if any) removed     |</v>
      </c>
    </row>
    <row r="9" spans="4:25" x14ac:dyDescent="0.25">
      <c r="D9" s="5" t="s">
        <v>146</v>
      </c>
      <c r="E9" s="5" t="s">
        <v>137</v>
      </c>
      <c r="F9" s="5" t="s">
        <v>153</v>
      </c>
      <c r="G9" s="1" t="str">
        <f t="shared" si="3"/>
        <v xml:space="preserve">'test X, near zero variance features (if any) removed', </v>
      </c>
      <c r="N9" s="1">
        <f t="shared" si="0"/>
        <v>2</v>
      </c>
      <c r="O9" s="1">
        <f t="shared" si="0"/>
        <v>16</v>
      </c>
      <c r="P9" s="1">
        <f t="shared" si="0"/>
        <v>52</v>
      </c>
      <c r="R9" s="1">
        <f t="shared" si="4"/>
        <v>20</v>
      </c>
      <c r="S9" s="1">
        <f t="shared" si="1"/>
        <v>9</v>
      </c>
      <c r="T9" s="1">
        <f t="shared" si="1"/>
        <v>6</v>
      </c>
      <c r="V9" s="1" t="str">
        <f t="shared" si="5"/>
        <v>|3b                    |</v>
      </c>
      <c r="W9" s="1" t="str">
        <f t="shared" si="6"/>
        <v>test_x02_tx_df01         |</v>
      </c>
      <c r="X9" s="1" t="str">
        <f t="shared" si="6"/>
        <v>test X, near zero variance features (if any) removed      |</v>
      </c>
      <c r="Y9" s="1" t="str">
        <f t="shared" si="2"/>
        <v>|3b                    |test_x02_tx_df01         |test X, near zero variance features (if any) removed      |</v>
      </c>
    </row>
    <row r="10" spans="4:25" x14ac:dyDescent="0.25">
      <c r="D10" s="5" t="s">
        <v>199</v>
      </c>
      <c r="E10" s="5" t="s">
        <v>196</v>
      </c>
      <c r="F10" s="5" t="s">
        <v>201</v>
      </c>
      <c r="G10" s="1" t="str">
        <f t="shared" si="3"/>
        <v xml:space="preserve">'train X, #3a + drop duplicates + drop highly correlated', </v>
      </c>
      <c r="N10" s="1">
        <f t="shared" si="0"/>
        <v>2</v>
      </c>
      <c r="O10" s="1">
        <f t="shared" si="0"/>
        <v>22</v>
      </c>
      <c r="P10" s="1">
        <f t="shared" si="0"/>
        <v>55</v>
      </c>
      <c r="R10" s="1">
        <f t="shared" si="4"/>
        <v>20</v>
      </c>
      <c r="S10" s="1">
        <f t="shared" si="1"/>
        <v>3</v>
      </c>
      <c r="T10" s="1">
        <f t="shared" si="1"/>
        <v>3</v>
      </c>
      <c r="V10" s="1" t="str">
        <f t="shared" si="5"/>
        <v>|3c                    |</v>
      </c>
      <c r="W10" s="1" t="str">
        <f t="shared" si="6"/>
        <v>train_x02_tx_df01_eda1   |</v>
      </c>
      <c r="X10" s="1" t="str">
        <f t="shared" si="6"/>
        <v>train X, #3a + drop duplicates + drop highly correlated   |</v>
      </c>
      <c r="Y10" s="1" t="str">
        <f t="shared" si="2"/>
        <v>|3c                    |train_x02_tx_df01_eda1   |train X, #3a + drop duplicates + drop highly correlated   |</v>
      </c>
    </row>
    <row r="11" spans="4:25" x14ac:dyDescent="0.25">
      <c r="D11" s="5" t="s">
        <v>200</v>
      </c>
      <c r="E11" s="5" t="s">
        <v>198</v>
      </c>
      <c r="F11" s="5" t="s">
        <v>202</v>
      </c>
      <c r="G11" s="1" t="str">
        <f t="shared" si="3"/>
        <v xml:space="preserve">'train X, #3b + drop highly correlated', </v>
      </c>
      <c r="N11" s="1">
        <f t="shared" si="0"/>
        <v>2</v>
      </c>
      <c r="O11" s="1">
        <f t="shared" si="0"/>
        <v>21</v>
      </c>
      <c r="P11" s="1">
        <f t="shared" si="0"/>
        <v>37</v>
      </c>
      <c r="R11" s="1">
        <f t="shared" si="4"/>
        <v>20</v>
      </c>
      <c r="S11" s="1">
        <f t="shared" si="1"/>
        <v>4</v>
      </c>
      <c r="T11" s="1">
        <f t="shared" si="1"/>
        <v>21</v>
      </c>
      <c r="V11" s="1" t="str">
        <f t="shared" si="5"/>
        <v>|3d                    |</v>
      </c>
      <c r="W11" s="1" t="str">
        <f t="shared" si="6"/>
        <v>test_x02_tx_df01_eda1    |</v>
      </c>
      <c r="X11" s="1" t="str">
        <f t="shared" si="6"/>
        <v>train X, #3b + drop highly correlated                     |</v>
      </c>
      <c r="Y11" s="1" t="str">
        <f t="shared" si="2"/>
        <v>|3d                    |test_x02_tx_df01_eda1    |train X, #3b + drop highly correlated                     |</v>
      </c>
    </row>
    <row r="12" spans="4:25" x14ac:dyDescent="0.25">
      <c r="D12" s="5" t="s">
        <v>159</v>
      </c>
      <c r="E12" s="5" t="s">
        <v>157</v>
      </c>
      <c r="F12" s="5" t="s">
        <v>204</v>
      </c>
      <c r="G12" s="1" t="str">
        <f t="shared" si="3"/>
        <v xml:space="preserve">'train X, #3c + remove features w/ null count &gt; N*.15', </v>
      </c>
      <c r="N12" s="1">
        <f t="shared" si="0"/>
        <v>2</v>
      </c>
      <c r="O12" s="1">
        <f t="shared" si="0"/>
        <v>17</v>
      </c>
      <c r="P12" s="1">
        <f t="shared" si="0"/>
        <v>52</v>
      </c>
      <c r="R12" s="1">
        <f t="shared" si="4"/>
        <v>20</v>
      </c>
      <c r="S12" s="1">
        <f t="shared" si="1"/>
        <v>8</v>
      </c>
      <c r="T12" s="1">
        <f t="shared" si="1"/>
        <v>6</v>
      </c>
      <c r="V12" s="1" t="str">
        <f t="shared" si="5"/>
        <v>|4a                    |</v>
      </c>
      <c r="W12" s="1" t="str">
        <f t="shared" si="6"/>
        <v>train_x03_tx_df01        |</v>
      </c>
      <c r="X12" s="1" t="str">
        <f t="shared" si="6"/>
        <v>train X, #3c + remove features w/ null count &gt; N*.15      |</v>
      </c>
      <c r="Y12" s="1" t="str">
        <f t="shared" si="2"/>
        <v>|4a                    |train_x03_tx_df01        |train X, #3c + remove features w/ null count &gt; N*.15      |</v>
      </c>
    </row>
    <row r="13" spans="4:25" x14ac:dyDescent="0.25">
      <c r="D13" s="5" t="s">
        <v>160</v>
      </c>
      <c r="E13" s="5" t="s">
        <v>158</v>
      </c>
      <c r="F13" s="5" t="s">
        <v>205</v>
      </c>
      <c r="G13" s="1" t="str">
        <f t="shared" si="3"/>
        <v xml:space="preserve">'test X, #3d + remove features w/ null count &gt; N*.15', </v>
      </c>
      <c r="N13" s="1">
        <f t="shared" si="0"/>
        <v>2</v>
      </c>
      <c r="O13" s="1">
        <f t="shared" si="0"/>
        <v>16</v>
      </c>
      <c r="P13" s="1">
        <f t="shared" si="0"/>
        <v>51</v>
      </c>
      <c r="R13" s="1">
        <f t="shared" si="4"/>
        <v>20</v>
      </c>
      <c r="S13" s="1">
        <f t="shared" si="1"/>
        <v>9</v>
      </c>
      <c r="T13" s="1">
        <f t="shared" si="1"/>
        <v>7</v>
      </c>
      <c r="V13" s="1" t="str">
        <f t="shared" si="5"/>
        <v>|4b                    |</v>
      </c>
      <c r="W13" s="1" t="str">
        <f t="shared" si="6"/>
        <v>test_x03_tx_df01         |</v>
      </c>
      <c r="X13" s="1" t="str">
        <f t="shared" si="6"/>
        <v>test X, #3d + remove features w/ null count &gt; N*.15       |</v>
      </c>
      <c r="Y13" s="1" t="str">
        <f t="shared" si="2"/>
        <v>|4b                    |test_x03_tx_df01         |test X, #3d + remove features w/ null count &gt; N*.15       |</v>
      </c>
    </row>
    <row r="14" spans="4:25" x14ac:dyDescent="0.25">
      <c r="D14" s="5" t="s">
        <v>165</v>
      </c>
      <c r="E14" s="5" t="s">
        <v>161</v>
      </c>
      <c r="F14" s="5" t="s">
        <v>163</v>
      </c>
      <c r="G14" s="1" t="str">
        <f t="shared" si="3"/>
        <v xml:space="preserve">'train X, #4a + missing values imputed', </v>
      </c>
      <c r="N14" s="1">
        <f t="shared" ref="N14:P55" si="7">LEN(D14)</f>
        <v>2</v>
      </c>
      <c r="O14" s="1">
        <f t="shared" si="7"/>
        <v>17</v>
      </c>
      <c r="P14" s="1">
        <f t="shared" si="7"/>
        <v>37</v>
      </c>
      <c r="R14" s="1">
        <f t="shared" si="4"/>
        <v>20</v>
      </c>
      <c r="S14" s="1">
        <f t="shared" si="4"/>
        <v>8</v>
      </c>
      <c r="T14" s="1">
        <f t="shared" si="4"/>
        <v>21</v>
      </c>
      <c r="V14" s="1" t="str">
        <f t="shared" si="5"/>
        <v>|5a                    |</v>
      </c>
      <c r="W14" s="1" t="str">
        <f t="shared" si="6"/>
        <v>train_x03_tx_df02        |</v>
      </c>
      <c r="X14" s="1" t="str">
        <f t="shared" si="6"/>
        <v>train X, #4a + missing values imputed                     |</v>
      </c>
      <c r="Y14" s="1" t="str">
        <f t="shared" si="2"/>
        <v>|5a                    |train_x03_tx_df02        |train X, #4a + missing values imputed                     |</v>
      </c>
    </row>
    <row r="15" spans="4:25" x14ac:dyDescent="0.25">
      <c r="D15" s="5" t="s">
        <v>166</v>
      </c>
      <c r="E15" s="5" t="s">
        <v>162</v>
      </c>
      <c r="F15" s="5" t="s">
        <v>164</v>
      </c>
      <c r="G15" s="1" t="str">
        <f t="shared" si="3"/>
        <v xml:space="preserve">'test X, #4b + missing values imputed', </v>
      </c>
      <c r="N15" s="1">
        <f t="shared" si="7"/>
        <v>2</v>
      </c>
      <c r="O15" s="1">
        <f t="shared" si="7"/>
        <v>16</v>
      </c>
      <c r="P15" s="1">
        <f t="shared" si="7"/>
        <v>36</v>
      </c>
      <c r="R15" s="1">
        <f t="shared" si="4"/>
        <v>20</v>
      </c>
      <c r="S15" s="1">
        <f t="shared" si="4"/>
        <v>9</v>
      </c>
      <c r="T15" s="1">
        <f t="shared" si="4"/>
        <v>22</v>
      </c>
      <c r="V15" s="1" t="str">
        <f t="shared" si="5"/>
        <v>|5b                    |</v>
      </c>
      <c r="W15" s="1" t="str">
        <f t="shared" si="6"/>
        <v>test_x03_tx_df02         |</v>
      </c>
      <c r="X15" s="1" t="str">
        <f t="shared" si="6"/>
        <v>test X, #4b + missing values imputed                      |</v>
      </c>
      <c r="Y15" s="1" t="str">
        <f t="shared" si="2"/>
        <v>|5b                    |test_x03_tx_df02         |test X, #4b + missing values imputed                      |</v>
      </c>
    </row>
    <row r="16" spans="4:25" x14ac:dyDescent="0.25">
      <c r="D16" s="5" t="s">
        <v>173</v>
      </c>
      <c r="E16" s="5" t="s">
        <v>167</v>
      </c>
      <c r="F16" s="5" t="s">
        <v>171</v>
      </c>
      <c r="G16" s="1" t="str">
        <f t="shared" si="3"/>
        <v xml:space="preserve">'train X, #5a + *z*-score scaling', </v>
      </c>
      <c r="N16" s="1">
        <f t="shared" si="7"/>
        <v>2</v>
      </c>
      <c r="O16" s="1">
        <f t="shared" si="7"/>
        <v>17</v>
      </c>
      <c r="P16" s="1">
        <f t="shared" si="7"/>
        <v>32</v>
      </c>
      <c r="R16" s="1">
        <f t="shared" si="4"/>
        <v>20</v>
      </c>
      <c r="S16" s="1">
        <f t="shared" si="4"/>
        <v>8</v>
      </c>
      <c r="T16" s="1">
        <f t="shared" si="4"/>
        <v>26</v>
      </c>
      <c r="V16" s="1" t="str">
        <f t="shared" si="5"/>
        <v>|6a                    |</v>
      </c>
      <c r="W16" s="1" t="str">
        <f t="shared" si="6"/>
        <v>train_x03_tx_df03        |</v>
      </c>
      <c r="X16" s="1" t="str">
        <f t="shared" si="6"/>
        <v>train X, #5a + *z*-score scaling                          |</v>
      </c>
      <c r="Y16" s="1" t="str">
        <f t="shared" si="2"/>
        <v>|6a                    |train_x03_tx_df03        |train X, #5a + *z*-score scaling                          |</v>
      </c>
    </row>
    <row r="17" spans="4:25" x14ac:dyDescent="0.25">
      <c r="D17" s="5" t="s">
        <v>174</v>
      </c>
      <c r="E17" s="5" t="s">
        <v>168</v>
      </c>
      <c r="F17" s="5" t="s">
        <v>172</v>
      </c>
      <c r="G17" s="1" t="str">
        <f t="shared" si="3"/>
        <v xml:space="preserve">'test X, #5b + *z*-score scaling', </v>
      </c>
      <c r="N17" s="1">
        <f t="shared" si="7"/>
        <v>2</v>
      </c>
      <c r="O17" s="1">
        <f t="shared" si="7"/>
        <v>16</v>
      </c>
      <c r="P17" s="1">
        <f t="shared" si="7"/>
        <v>31</v>
      </c>
      <c r="R17" s="1">
        <f t="shared" si="4"/>
        <v>20</v>
      </c>
      <c r="S17" s="1">
        <f t="shared" si="4"/>
        <v>9</v>
      </c>
      <c r="T17" s="1">
        <f t="shared" si="4"/>
        <v>27</v>
      </c>
      <c r="V17" s="1" t="str">
        <f t="shared" si="5"/>
        <v>|6b                    |</v>
      </c>
      <c r="W17" s="1" t="str">
        <f t="shared" si="6"/>
        <v>test_x03_tx_df03         |</v>
      </c>
      <c r="X17" s="1" t="str">
        <f t="shared" si="6"/>
        <v>test X, #5b + *z*-score scaling                           |</v>
      </c>
      <c r="Y17" s="1" t="str">
        <f t="shared" si="2"/>
        <v>|6b                    |test_x03_tx_df03         |test X, #5b + *z*-score scaling                           |</v>
      </c>
    </row>
    <row r="18" spans="4:25" x14ac:dyDescent="0.25">
      <c r="D18" s="5" t="s">
        <v>187</v>
      </c>
      <c r="E18" s="5" t="s">
        <v>185</v>
      </c>
      <c r="F18" s="5" t="s">
        <v>190</v>
      </c>
      <c r="G18" s="1" t="str">
        <f t="shared" si="3"/>
        <v xml:space="preserve">'train X, #6a + SMOTE rebalancing', </v>
      </c>
      <c r="N18" s="1">
        <f t="shared" si="7"/>
        <v>2</v>
      </c>
      <c r="O18" s="1">
        <f t="shared" si="7"/>
        <v>18</v>
      </c>
      <c r="P18" s="1">
        <f t="shared" si="7"/>
        <v>32</v>
      </c>
      <c r="R18" s="1">
        <f t="shared" si="4"/>
        <v>20</v>
      </c>
      <c r="S18" s="1">
        <f t="shared" si="4"/>
        <v>7</v>
      </c>
      <c r="T18" s="1">
        <f t="shared" si="4"/>
        <v>26</v>
      </c>
      <c r="V18" s="1" t="str">
        <f t="shared" si="5"/>
        <v>|6c                    |</v>
      </c>
      <c r="W18" s="1" t="str">
        <f t="shared" si="6"/>
        <v>train_x03_tx_df03a       |</v>
      </c>
      <c r="X18" s="1" t="str">
        <f t="shared" si="6"/>
        <v>train X, #6a + SMOTE rebalancing                          |</v>
      </c>
      <c r="Y18" s="1" t="str">
        <f t="shared" si="2"/>
        <v>|6c                    |train_x03_tx_df03a       |train X, #6a + SMOTE rebalancing                          |</v>
      </c>
    </row>
    <row r="19" spans="4:25" x14ac:dyDescent="0.25">
      <c r="D19" s="5" t="s">
        <v>177</v>
      </c>
      <c r="E19" s="5" t="s">
        <v>169</v>
      </c>
      <c r="F19" s="5" t="s">
        <v>175</v>
      </c>
      <c r="G19" s="1" t="str">
        <f t="shared" si="3"/>
        <v xml:space="preserve">'train X, #5a + min-max scaling', </v>
      </c>
      <c r="N19" s="1">
        <f t="shared" si="7"/>
        <v>2</v>
      </c>
      <c r="O19" s="1">
        <f t="shared" si="7"/>
        <v>17</v>
      </c>
      <c r="P19" s="1">
        <f t="shared" si="7"/>
        <v>30</v>
      </c>
      <c r="R19" s="1">
        <f t="shared" si="4"/>
        <v>20</v>
      </c>
      <c r="S19" s="1">
        <f t="shared" si="4"/>
        <v>8</v>
      </c>
      <c r="T19" s="1">
        <f t="shared" si="4"/>
        <v>28</v>
      </c>
      <c r="V19" s="1" t="str">
        <f t="shared" si="5"/>
        <v>|7a                    |</v>
      </c>
      <c r="W19" s="1" t="str">
        <f t="shared" si="6"/>
        <v>train_x03_tx_df04        |</v>
      </c>
      <c r="X19" s="1" t="str">
        <f t="shared" si="6"/>
        <v>train X, #5a + min-max scaling                            |</v>
      </c>
      <c r="Y19" s="1" t="str">
        <f t="shared" si="2"/>
        <v>|7a                    |train_x03_tx_df04        |train X, #5a + min-max scaling                            |</v>
      </c>
    </row>
    <row r="20" spans="4:25" x14ac:dyDescent="0.25">
      <c r="D20" s="5" t="s">
        <v>178</v>
      </c>
      <c r="E20" s="5" t="s">
        <v>170</v>
      </c>
      <c r="F20" s="5" t="s">
        <v>176</v>
      </c>
      <c r="G20" s="1" t="str">
        <f t="shared" si="3"/>
        <v xml:space="preserve">'test X, #5b + min-max scaling', </v>
      </c>
      <c r="N20" s="1">
        <f t="shared" si="7"/>
        <v>2</v>
      </c>
      <c r="O20" s="1">
        <f t="shared" si="7"/>
        <v>16</v>
      </c>
      <c r="P20" s="1">
        <f t="shared" si="7"/>
        <v>29</v>
      </c>
      <c r="R20" s="1">
        <f t="shared" si="4"/>
        <v>20</v>
      </c>
      <c r="S20" s="1">
        <f t="shared" si="4"/>
        <v>9</v>
      </c>
      <c r="T20" s="1">
        <f t="shared" si="4"/>
        <v>29</v>
      </c>
      <c r="V20" s="1" t="str">
        <f t="shared" si="5"/>
        <v>|7b                    |</v>
      </c>
      <c r="W20" s="1" t="str">
        <f t="shared" si="6"/>
        <v>test_x03_tx_df04         |</v>
      </c>
      <c r="X20" s="1" t="str">
        <f t="shared" si="6"/>
        <v>test X, #5b + min-max scaling                             |</v>
      </c>
      <c r="Y20" s="1" t="str">
        <f t="shared" si="2"/>
        <v>|7b                    |test_x03_tx_df04         |test X, #5b + min-max scaling                             |</v>
      </c>
    </row>
    <row r="21" spans="4:25" x14ac:dyDescent="0.25">
      <c r="D21" s="5" t="s">
        <v>188</v>
      </c>
      <c r="E21" s="5" t="s">
        <v>186</v>
      </c>
      <c r="F21" s="5" t="s">
        <v>191</v>
      </c>
      <c r="G21" s="1" t="str">
        <f t="shared" si="3"/>
        <v xml:space="preserve">'train X, #7a + SMOTE rebalancing', </v>
      </c>
      <c r="N21" s="1">
        <f t="shared" si="7"/>
        <v>2</v>
      </c>
      <c r="O21" s="1">
        <f t="shared" si="7"/>
        <v>18</v>
      </c>
      <c r="P21" s="1">
        <f t="shared" si="7"/>
        <v>32</v>
      </c>
      <c r="R21" s="1">
        <f t="shared" si="4"/>
        <v>20</v>
      </c>
      <c r="S21" s="1">
        <f t="shared" si="4"/>
        <v>7</v>
      </c>
      <c r="T21" s="1">
        <f t="shared" si="4"/>
        <v>26</v>
      </c>
      <c r="V21" s="1" t="str">
        <f t="shared" si="5"/>
        <v>|7c                    |</v>
      </c>
      <c r="W21" s="1" t="str">
        <f t="shared" si="6"/>
        <v>train_x03_tx_df04a       |</v>
      </c>
      <c r="X21" s="1" t="str">
        <f t="shared" si="6"/>
        <v>train X, #7a + SMOTE rebalancing                          |</v>
      </c>
      <c r="Y21" s="1" t="str">
        <f t="shared" si="2"/>
        <v>|7c                    |train_x03_tx_df04a       |train X, #7a + SMOTE rebalancing                          |</v>
      </c>
    </row>
    <row r="22" spans="4:25" x14ac:dyDescent="0.25">
      <c r="D22" s="5" t="s">
        <v>179</v>
      </c>
      <c r="E22" s="5" t="s">
        <v>212</v>
      </c>
      <c r="F22" s="5" t="s">
        <v>181</v>
      </c>
      <c r="G22" s="1" t="str">
        <f t="shared" si="3"/>
        <v xml:space="preserve">'train X, #5a + skew transformation', </v>
      </c>
      <c r="N22" s="1">
        <f t="shared" si="7"/>
        <v>2</v>
      </c>
      <c r="O22" s="1">
        <f t="shared" si="7"/>
        <v>17</v>
      </c>
      <c r="P22" s="1">
        <f t="shared" si="7"/>
        <v>34</v>
      </c>
      <c r="R22" s="1">
        <f t="shared" si="4"/>
        <v>20</v>
      </c>
      <c r="S22" s="1">
        <f t="shared" si="4"/>
        <v>8</v>
      </c>
      <c r="T22" s="1">
        <f t="shared" si="4"/>
        <v>24</v>
      </c>
      <c r="V22" s="1" t="str">
        <f t="shared" si="5"/>
        <v>|8a                    |</v>
      </c>
      <c r="W22" s="1" t="str">
        <f t="shared" si="6"/>
        <v>train_x03_tx_df05        |</v>
      </c>
      <c r="X22" s="1" t="str">
        <f t="shared" si="6"/>
        <v>train X, #5a + skew transformation                        |</v>
      </c>
      <c r="Y22" s="1" t="str">
        <f t="shared" si="2"/>
        <v>|8a                    |train_x03_tx_df05        |train X, #5a + skew transformation                        |</v>
      </c>
    </row>
    <row r="23" spans="4:25" x14ac:dyDescent="0.25">
      <c r="D23" s="5" t="s">
        <v>180</v>
      </c>
      <c r="E23" s="5" t="s">
        <v>213</v>
      </c>
      <c r="F23" s="5" t="s">
        <v>182</v>
      </c>
      <c r="G23" s="1" t="str">
        <f t="shared" si="3"/>
        <v xml:space="preserve">'test X, #5b + skew transformation', </v>
      </c>
      <c r="N23" s="1">
        <f t="shared" si="7"/>
        <v>2</v>
      </c>
      <c r="O23" s="1">
        <f t="shared" si="7"/>
        <v>16</v>
      </c>
      <c r="P23" s="1">
        <f t="shared" si="7"/>
        <v>33</v>
      </c>
      <c r="R23" s="1">
        <f t="shared" si="4"/>
        <v>20</v>
      </c>
      <c r="S23" s="1">
        <f t="shared" si="4"/>
        <v>9</v>
      </c>
      <c r="T23" s="1">
        <f t="shared" si="4"/>
        <v>25</v>
      </c>
      <c r="V23" s="1" t="str">
        <f t="shared" si="5"/>
        <v>|8b                    |</v>
      </c>
      <c r="W23" s="1" t="str">
        <f t="shared" si="6"/>
        <v>test_x03_tx_df05         |</v>
      </c>
      <c r="X23" s="1" t="str">
        <f t="shared" si="6"/>
        <v>test X, #5b + skew transformation                         |</v>
      </c>
      <c r="Y23" s="1" t="str">
        <f t="shared" si="2"/>
        <v>|8b                    |test_x03_tx_df05         |test X, #5b + skew transformation                         |</v>
      </c>
    </row>
    <row r="24" spans="4:25" x14ac:dyDescent="0.25">
      <c r="D24" s="5" t="s">
        <v>189</v>
      </c>
      <c r="E24" s="5" t="s">
        <v>214</v>
      </c>
      <c r="F24" s="5" t="s">
        <v>192</v>
      </c>
      <c r="G24" s="1" t="str">
        <f t="shared" si="3"/>
        <v xml:space="preserve">'train X, #8a + SMOTE rebalancing', </v>
      </c>
      <c r="N24" s="1">
        <f t="shared" si="7"/>
        <v>2</v>
      </c>
      <c r="O24" s="1">
        <f t="shared" si="7"/>
        <v>18</v>
      </c>
      <c r="P24" s="1">
        <f t="shared" si="7"/>
        <v>32</v>
      </c>
      <c r="R24" s="1">
        <f t="shared" si="4"/>
        <v>20</v>
      </c>
      <c r="S24" s="1">
        <f t="shared" si="4"/>
        <v>7</v>
      </c>
      <c r="T24" s="1">
        <f t="shared" si="4"/>
        <v>26</v>
      </c>
      <c r="V24" s="1" t="str">
        <f t="shared" si="5"/>
        <v>|8c                    |</v>
      </c>
      <c r="W24" s="1" t="str">
        <f t="shared" si="6"/>
        <v>train_x03_tx_df05a       |</v>
      </c>
      <c r="X24" s="1" t="str">
        <f t="shared" si="6"/>
        <v>train X, #8a + SMOTE rebalancing                          |</v>
      </c>
      <c r="Y24" s="1" t="str">
        <f t="shared" si="2"/>
        <v>|8c                    |train_x03_tx_df05a       |train X, #8a + SMOTE rebalancing                          |</v>
      </c>
    </row>
    <row r="25" spans="4:25" x14ac:dyDescent="0.25">
      <c r="D25" s="5">
        <v>9</v>
      </c>
      <c r="E25" s="5" t="s">
        <v>148</v>
      </c>
      <c r="F25" s="5" t="s">
        <v>150</v>
      </c>
      <c r="G25" s="1" t="str">
        <f t="shared" si="3"/>
        <v xml:space="preserve">'full Y data set, no transformations', </v>
      </c>
      <c r="N25" s="1">
        <f t="shared" si="7"/>
        <v>1</v>
      </c>
      <c r="O25" s="1">
        <f t="shared" si="7"/>
        <v>8</v>
      </c>
      <c r="P25" s="1">
        <f t="shared" si="7"/>
        <v>35</v>
      </c>
      <c r="R25" s="1">
        <f t="shared" si="4"/>
        <v>21</v>
      </c>
      <c r="S25" s="1">
        <f t="shared" si="4"/>
        <v>17</v>
      </c>
      <c r="T25" s="1">
        <f t="shared" si="4"/>
        <v>23</v>
      </c>
      <c r="V25" s="1" t="str">
        <f t="shared" si="5"/>
        <v>|9                     |</v>
      </c>
      <c r="W25" s="1" t="str">
        <f t="shared" si="6"/>
        <v>y01_df01                 |</v>
      </c>
      <c r="X25" s="1" t="str">
        <f t="shared" si="6"/>
        <v>full Y data set, no transformations                       |</v>
      </c>
      <c r="Y25" s="1" t="str">
        <f t="shared" si="2"/>
        <v>|9                     |y01_df01                 |full Y data set, no transformations                       |</v>
      </c>
    </row>
    <row r="26" spans="4:25" x14ac:dyDescent="0.25">
      <c r="D26" s="5" t="s">
        <v>183</v>
      </c>
      <c r="E26" s="5" t="s">
        <v>140</v>
      </c>
      <c r="F26" s="5" t="s">
        <v>155</v>
      </c>
      <c r="G26" s="1" t="str">
        <f t="shared" si="3"/>
        <v xml:space="preserve">'train Y, no transformations', </v>
      </c>
      <c r="N26" s="1">
        <f t="shared" si="7"/>
        <v>3</v>
      </c>
      <c r="O26" s="1">
        <f t="shared" si="7"/>
        <v>14</v>
      </c>
      <c r="P26" s="1">
        <f t="shared" si="7"/>
        <v>27</v>
      </c>
      <c r="R26" s="1">
        <f t="shared" si="4"/>
        <v>19</v>
      </c>
      <c r="S26" s="1">
        <f t="shared" si="4"/>
        <v>11</v>
      </c>
      <c r="T26" s="1">
        <f t="shared" si="4"/>
        <v>31</v>
      </c>
      <c r="V26" s="1" t="str">
        <f t="shared" si="5"/>
        <v>|10a                   |</v>
      </c>
      <c r="W26" s="1" t="str">
        <f t="shared" si="6"/>
        <v>train_y01_vc01           |</v>
      </c>
      <c r="X26" s="1" t="str">
        <f t="shared" si="6"/>
        <v>train Y, no transformations                               |</v>
      </c>
      <c r="Y26" s="1" t="str">
        <f t="shared" si="2"/>
        <v>|10a                   |train_y01_vc01           |train Y, no transformations                               |</v>
      </c>
    </row>
    <row r="27" spans="4:25" x14ac:dyDescent="0.25">
      <c r="D27" s="5" t="s">
        <v>184</v>
      </c>
      <c r="E27" s="5" t="s">
        <v>197</v>
      </c>
      <c r="F27" s="5" t="s">
        <v>203</v>
      </c>
      <c r="G27" s="1" t="str">
        <f t="shared" si="3"/>
        <v xml:space="preserve">'train Y, #10a + drop duplicates', </v>
      </c>
      <c r="N27" s="1">
        <f t="shared" si="7"/>
        <v>3</v>
      </c>
      <c r="O27" s="1">
        <f t="shared" si="7"/>
        <v>19</v>
      </c>
      <c r="P27" s="1">
        <f t="shared" si="7"/>
        <v>31</v>
      </c>
      <c r="R27" s="1">
        <f t="shared" si="4"/>
        <v>19</v>
      </c>
      <c r="S27" s="1">
        <f t="shared" si="4"/>
        <v>6</v>
      </c>
      <c r="T27" s="1">
        <f t="shared" si="4"/>
        <v>27</v>
      </c>
      <c r="V27" s="1" t="str">
        <f t="shared" si="5"/>
        <v>|10b                   |</v>
      </c>
      <c r="W27" s="1" t="str">
        <f t="shared" si="6"/>
        <v>train_y01_vc01_eda1      |</v>
      </c>
      <c r="X27" s="1" t="str">
        <f t="shared" si="6"/>
        <v>train Y, #10a + drop duplicates                           |</v>
      </c>
      <c r="Y27" s="1" t="str">
        <f t="shared" si="2"/>
        <v>|10b                   |train_y01_vc01_eda1      |train Y, #10a + drop duplicates                           |</v>
      </c>
    </row>
    <row r="28" spans="4:25" x14ac:dyDescent="0.25">
      <c r="D28" s="5" t="s">
        <v>193</v>
      </c>
      <c r="E28" s="5" t="s">
        <v>141</v>
      </c>
      <c r="F28" s="5" t="s">
        <v>156</v>
      </c>
      <c r="G28" s="1" t="str">
        <f t="shared" si="3"/>
        <v xml:space="preserve">'test Y, no transformations', </v>
      </c>
      <c r="N28" s="1">
        <f t="shared" si="7"/>
        <v>3</v>
      </c>
      <c r="O28" s="1">
        <f t="shared" si="7"/>
        <v>13</v>
      </c>
      <c r="P28" s="1">
        <f t="shared" si="7"/>
        <v>26</v>
      </c>
      <c r="R28" s="1">
        <f t="shared" si="4"/>
        <v>19</v>
      </c>
      <c r="S28" s="1">
        <f t="shared" si="4"/>
        <v>12</v>
      </c>
      <c r="T28" s="1">
        <f t="shared" si="4"/>
        <v>32</v>
      </c>
      <c r="V28" s="1" t="str">
        <f t="shared" si="5"/>
        <v>|10c                   |</v>
      </c>
      <c r="W28" s="1" t="str">
        <f t="shared" si="6"/>
        <v>test_y01_vc01            |</v>
      </c>
      <c r="X28" s="1" t="str">
        <f t="shared" si="6"/>
        <v>test Y, no transformations                                |</v>
      </c>
      <c r="Y28" s="1" t="str">
        <f t="shared" si="2"/>
        <v>|10c                   |test_y01_vc01            |test Y, no transformations                                |</v>
      </c>
    </row>
    <row r="29" spans="4:25" x14ac:dyDescent="0.25">
      <c r="D29" s="5" t="s">
        <v>194</v>
      </c>
      <c r="E29" s="5" t="s">
        <v>210</v>
      </c>
      <c r="F29" s="5" t="s">
        <v>207</v>
      </c>
      <c r="G29" s="1" t="str">
        <f t="shared" si="3"/>
        <v xml:space="preserve">'train Y, #6a/#10b + SMOTE rebalancing', </v>
      </c>
      <c r="N29" s="1">
        <f t="shared" si="7"/>
        <v>3</v>
      </c>
      <c r="O29" s="1">
        <f t="shared" si="7"/>
        <v>20</v>
      </c>
      <c r="P29" s="1">
        <f t="shared" si="7"/>
        <v>37</v>
      </c>
      <c r="R29" s="1">
        <f t="shared" si="4"/>
        <v>19</v>
      </c>
      <c r="S29" s="1">
        <f t="shared" si="4"/>
        <v>5</v>
      </c>
      <c r="T29" s="1">
        <f t="shared" si="4"/>
        <v>21</v>
      </c>
      <c r="V29" s="1" t="str">
        <f t="shared" si="5"/>
        <v>|10d                   |</v>
      </c>
      <c r="W29" s="1" t="str">
        <f t="shared" si="6"/>
        <v>train_y01_vc01_eda1a     |</v>
      </c>
      <c r="X29" s="1" t="str">
        <f t="shared" si="6"/>
        <v>train Y, #6a/#10b + SMOTE rebalancing                     |</v>
      </c>
      <c r="Y29" s="1" t="str">
        <f t="shared" si="2"/>
        <v>|10d                   |train_y01_vc01_eda1a     |train Y, #6a/#10b + SMOTE rebalancing                     |</v>
      </c>
    </row>
    <row r="30" spans="4:25" x14ac:dyDescent="0.25">
      <c r="D30" s="5" t="s">
        <v>195</v>
      </c>
      <c r="E30" s="5" t="s">
        <v>211</v>
      </c>
      <c r="F30" s="5" t="s">
        <v>208</v>
      </c>
      <c r="G30" s="1" t="str">
        <f t="shared" si="3"/>
        <v xml:space="preserve">'train Y, #7a/#10b + SMOTE rebalancing', </v>
      </c>
      <c r="N30" s="1">
        <f t="shared" si="7"/>
        <v>3</v>
      </c>
      <c r="O30" s="1">
        <f t="shared" si="7"/>
        <v>20</v>
      </c>
      <c r="P30" s="1">
        <f t="shared" si="7"/>
        <v>37</v>
      </c>
      <c r="R30" s="1">
        <f t="shared" si="4"/>
        <v>19</v>
      </c>
      <c r="S30" s="1">
        <f t="shared" si="4"/>
        <v>5</v>
      </c>
      <c r="T30" s="1">
        <f t="shared" si="4"/>
        <v>21</v>
      </c>
      <c r="V30" s="1" t="str">
        <f t="shared" si="5"/>
        <v>|10e                   |</v>
      </c>
      <c r="W30" s="1" t="str">
        <f t="shared" si="6"/>
        <v>train_y01_vc01_eda1b     |</v>
      </c>
      <c r="X30" s="1" t="str">
        <f t="shared" si="6"/>
        <v>train Y, #7a/#10b + SMOTE rebalancing                     |</v>
      </c>
      <c r="Y30" s="1" t="str">
        <f t="shared" si="2"/>
        <v>|10e                   |train_y01_vc01_eda1b     |train Y, #7a/#10b + SMOTE rebalancing                     |</v>
      </c>
    </row>
    <row r="31" spans="4:25" x14ac:dyDescent="0.25">
      <c r="D31" s="5" t="s">
        <v>206</v>
      </c>
      <c r="E31" s="5" t="s">
        <v>215</v>
      </c>
      <c r="F31" s="5" t="s">
        <v>209</v>
      </c>
      <c r="G31" s="1" t="str">
        <f t="shared" si="3"/>
        <v xml:space="preserve">'train Y, #8a/#10b + SMOTE rebalancing', </v>
      </c>
      <c r="N31" s="1">
        <f t="shared" si="7"/>
        <v>3</v>
      </c>
      <c r="O31" s="1">
        <f t="shared" si="7"/>
        <v>20</v>
      </c>
      <c r="P31" s="1">
        <f t="shared" si="7"/>
        <v>37</v>
      </c>
      <c r="R31" s="1">
        <f t="shared" si="4"/>
        <v>19</v>
      </c>
      <c r="S31" s="1">
        <f t="shared" si="4"/>
        <v>5</v>
      </c>
      <c r="T31" s="1">
        <f t="shared" si="4"/>
        <v>21</v>
      </c>
      <c r="V31" s="1" t="str">
        <f t="shared" si="5"/>
        <v>|10f                   |</v>
      </c>
      <c r="W31" s="1" t="str">
        <f t="shared" si="6"/>
        <v>train_y01_vc01_eda1c     |</v>
      </c>
      <c r="X31" s="1" t="str">
        <f t="shared" si="6"/>
        <v>train Y, #8a/#10b + SMOTE rebalancing                     |</v>
      </c>
      <c r="Y31" s="1" t="str">
        <f t="shared" si="2"/>
        <v>|10f                   |train_y01_vc01_eda1c     |train Y, #8a/#10b + SMOTE rebalancing                     |</v>
      </c>
    </row>
    <row r="32" spans="4:25" x14ac:dyDescent="0.25">
      <c r="D32" s="4"/>
      <c r="E32" s="4"/>
      <c r="F32" s="4"/>
      <c r="G32" s="1" t="str">
        <f t="shared" si="3"/>
        <v xml:space="preserve">'', </v>
      </c>
      <c r="N32" s="1">
        <f t="shared" si="7"/>
        <v>0</v>
      </c>
      <c r="O32" s="1">
        <f t="shared" si="7"/>
        <v>0</v>
      </c>
      <c r="P32" s="1">
        <f t="shared" si="7"/>
        <v>0</v>
      </c>
      <c r="R32" s="1">
        <f t="shared" si="4"/>
        <v>22</v>
      </c>
      <c r="S32" s="1">
        <f t="shared" si="4"/>
        <v>25</v>
      </c>
      <c r="T32" s="1">
        <f t="shared" si="4"/>
        <v>58</v>
      </c>
      <c r="V32" s="1" t="str">
        <f t="shared" si="5"/>
        <v>|                      |</v>
      </c>
      <c r="W32" s="1" t="str">
        <f t="shared" si="6"/>
        <v xml:space="preserve">                         |</v>
      </c>
      <c r="X32" s="1" t="str">
        <f t="shared" si="6"/>
        <v xml:space="preserve">                                                          |</v>
      </c>
      <c r="Y32" s="1" t="str">
        <f t="shared" si="2"/>
        <v>|                      |                         |                                                          |</v>
      </c>
    </row>
    <row r="33" spans="4:25" x14ac:dyDescent="0.25">
      <c r="D33" s="4"/>
      <c r="E33" s="4"/>
      <c r="F33" s="4"/>
      <c r="G33" s="1" t="str">
        <f t="shared" si="3"/>
        <v xml:space="preserve">'', </v>
      </c>
      <c r="N33" s="1">
        <f t="shared" si="7"/>
        <v>0</v>
      </c>
      <c r="O33" s="1">
        <f t="shared" si="7"/>
        <v>0</v>
      </c>
      <c r="P33" s="1">
        <f t="shared" si="7"/>
        <v>0</v>
      </c>
      <c r="R33" s="1">
        <f t="shared" si="4"/>
        <v>22</v>
      </c>
      <c r="S33" s="1">
        <f t="shared" si="4"/>
        <v>25</v>
      </c>
      <c r="T33" s="1">
        <f t="shared" si="4"/>
        <v>58</v>
      </c>
      <c r="V33" s="1" t="str">
        <f t="shared" si="5"/>
        <v>|                      |</v>
      </c>
      <c r="W33" s="1" t="str">
        <f t="shared" si="6"/>
        <v xml:space="preserve">                         |</v>
      </c>
      <c r="X33" s="1" t="str">
        <f t="shared" si="6"/>
        <v xml:space="preserve">                                                          |</v>
      </c>
      <c r="Y33" s="1" t="str">
        <f t="shared" si="2"/>
        <v>|                      |                         |                                                          |</v>
      </c>
    </row>
    <row r="34" spans="4:25" x14ac:dyDescent="0.25">
      <c r="D34" s="4"/>
      <c r="E34" s="4"/>
      <c r="F34" s="4"/>
      <c r="G34" s="1" t="str">
        <f t="shared" si="3"/>
        <v xml:space="preserve">'', </v>
      </c>
      <c r="N34" s="1">
        <f t="shared" si="7"/>
        <v>0</v>
      </c>
      <c r="O34" s="1">
        <f t="shared" si="7"/>
        <v>0</v>
      </c>
      <c r="P34" s="1">
        <f t="shared" si="7"/>
        <v>0</v>
      </c>
      <c r="R34" s="1">
        <f t="shared" si="4"/>
        <v>22</v>
      </c>
      <c r="S34" s="1">
        <f t="shared" si="4"/>
        <v>25</v>
      </c>
      <c r="T34" s="1">
        <f t="shared" si="4"/>
        <v>58</v>
      </c>
      <c r="V34" s="1" t="str">
        <f t="shared" si="5"/>
        <v>|                      |</v>
      </c>
      <c r="W34" s="1" t="str">
        <f t="shared" si="6"/>
        <v xml:space="preserve">                         |</v>
      </c>
      <c r="X34" s="1" t="str">
        <f t="shared" si="6"/>
        <v xml:space="preserve">                                                          |</v>
      </c>
      <c r="Y34" s="1" t="str">
        <f t="shared" si="2"/>
        <v>|                      |                         |                                                          |</v>
      </c>
    </row>
    <row r="35" spans="4:25" x14ac:dyDescent="0.25">
      <c r="D35" s="4"/>
      <c r="E35" s="4"/>
      <c r="F35" s="4"/>
      <c r="G35" s="1" t="str">
        <f t="shared" si="3"/>
        <v xml:space="preserve">'', </v>
      </c>
      <c r="N35" s="1">
        <f t="shared" si="7"/>
        <v>0</v>
      </c>
      <c r="O35" s="1">
        <f t="shared" si="7"/>
        <v>0</v>
      </c>
      <c r="P35" s="1">
        <f t="shared" si="7"/>
        <v>0</v>
      </c>
      <c r="R35" s="1">
        <f t="shared" si="4"/>
        <v>22</v>
      </c>
      <c r="S35" s="1">
        <f t="shared" si="4"/>
        <v>25</v>
      </c>
      <c r="T35" s="1">
        <f t="shared" si="4"/>
        <v>58</v>
      </c>
      <c r="V35" s="1" t="str">
        <f t="shared" si="5"/>
        <v>|                      |</v>
      </c>
      <c r="W35" s="1" t="str">
        <f t="shared" si="6"/>
        <v xml:space="preserve">                         |</v>
      </c>
      <c r="X35" s="1" t="str">
        <f t="shared" si="6"/>
        <v xml:space="preserve">                                                          |</v>
      </c>
      <c r="Y35" s="1" t="str">
        <f t="shared" si="2"/>
        <v>|                      |                         |                                                          |</v>
      </c>
    </row>
    <row r="36" spans="4:25" x14ac:dyDescent="0.25">
      <c r="D36" s="4"/>
      <c r="E36" s="4"/>
      <c r="F36" s="4"/>
      <c r="G36" s="1" t="str">
        <f t="shared" si="3"/>
        <v xml:space="preserve">'', </v>
      </c>
      <c r="N36" s="1">
        <f t="shared" si="7"/>
        <v>0</v>
      </c>
      <c r="O36" s="1">
        <f t="shared" si="7"/>
        <v>0</v>
      </c>
      <c r="P36" s="1">
        <f t="shared" si="7"/>
        <v>0</v>
      </c>
      <c r="R36" s="1">
        <f t="shared" si="4"/>
        <v>22</v>
      </c>
      <c r="S36" s="1">
        <f t="shared" si="4"/>
        <v>25</v>
      </c>
      <c r="T36" s="1">
        <f t="shared" si="4"/>
        <v>58</v>
      </c>
      <c r="V36" s="1" t="str">
        <f t="shared" si="5"/>
        <v>|                      |</v>
      </c>
      <c r="W36" s="1" t="str">
        <f t="shared" si="6"/>
        <v xml:space="preserve">                         |</v>
      </c>
      <c r="X36" s="1" t="str">
        <f t="shared" si="6"/>
        <v xml:space="preserve">                                                          |</v>
      </c>
      <c r="Y36" s="1" t="str">
        <f t="shared" si="2"/>
        <v>|                      |                         |                                                          |</v>
      </c>
    </row>
    <row r="37" spans="4:25" x14ac:dyDescent="0.25">
      <c r="D37" s="4"/>
      <c r="E37" s="4"/>
      <c r="F37" s="4"/>
      <c r="G37" s="1" t="str">
        <f t="shared" si="3"/>
        <v xml:space="preserve">'', </v>
      </c>
      <c r="N37" s="1">
        <f t="shared" si="7"/>
        <v>0</v>
      </c>
      <c r="O37" s="1">
        <f t="shared" si="7"/>
        <v>0</v>
      </c>
      <c r="P37" s="1">
        <f t="shared" si="7"/>
        <v>0</v>
      </c>
      <c r="R37" s="1">
        <f t="shared" si="4"/>
        <v>22</v>
      </c>
      <c r="S37" s="1">
        <f t="shared" si="4"/>
        <v>25</v>
      </c>
      <c r="T37" s="1">
        <f t="shared" si="4"/>
        <v>58</v>
      </c>
      <c r="V37" s="1" t="str">
        <f t="shared" si="5"/>
        <v>|                      |</v>
      </c>
      <c r="W37" s="1" t="str">
        <f t="shared" si="6"/>
        <v xml:space="preserve">                         |</v>
      </c>
      <c r="X37" s="1" t="str">
        <f t="shared" si="6"/>
        <v xml:space="preserve">                                                          |</v>
      </c>
      <c r="Y37" s="1" t="str">
        <f t="shared" si="2"/>
        <v>|                      |                         |                                                          |</v>
      </c>
    </row>
    <row r="38" spans="4:25" x14ac:dyDescent="0.25">
      <c r="D38" s="4"/>
      <c r="E38" s="4"/>
      <c r="F38" s="4"/>
      <c r="G38" s="1" t="str">
        <f t="shared" si="3"/>
        <v xml:space="preserve">'', </v>
      </c>
      <c r="N38" s="1">
        <f t="shared" si="7"/>
        <v>0</v>
      </c>
      <c r="O38" s="1">
        <f t="shared" si="7"/>
        <v>0</v>
      </c>
      <c r="P38" s="1">
        <f t="shared" si="7"/>
        <v>0</v>
      </c>
      <c r="R38" s="1">
        <f t="shared" si="4"/>
        <v>22</v>
      </c>
      <c r="S38" s="1">
        <f t="shared" si="4"/>
        <v>25</v>
      </c>
      <c r="T38" s="1">
        <f t="shared" si="4"/>
        <v>58</v>
      </c>
      <c r="V38" s="1" t="str">
        <f t="shared" si="5"/>
        <v>|                      |</v>
      </c>
      <c r="W38" s="1" t="str">
        <f t="shared" si="6"/>
        <v xml:space="preserve">                         |</v>
      </c>
      <c r="X38" s="1" t="str">
        <f t="shared" si="6"/>
        <v xml:space="preserve">                                                          |</v>
      </c>
      <c r="Y38" s="1" t="str">
        <f t="shared" si="2"/>
        <v>|                      |                         |                                                          |</v>
      </c>
    </row>
    <row r="39" spans="4:25" x14ac:dyDescent="0.25">
      <c r="D39" s="4"/>
      <c r="E39" s="4"/>
      <c r="F39" s="4"/>
      <c r="G39" s="1" t="str">
        <f t="shared" si="3"/>
        <v xml:space="preserve">'', </v>
      </c>
      <c r="N39" s="1">
        <f t="shared" si="7"/>
        <v>0</v>
      </c>
      <c r="O39" s="1">
        <f t="shared" si="7"/>
        <v>0</v>
      </c>
      <c r="P39" s="1">
        <f t="shared" si="7"/>
        <v>0</v>
      </c>
      <c r="R39" s="1">
        <f t="shared" si="4"/>
        <v>22</v>
      </c>
      <c r="S39" s="1">
        <f t="shared" si="4"/>
        <v>25</v>
      </c>
      <c r="T39" s="1">
        <f t="shared" si="4"/>
        <v>58</v>
      </c>
      <c r="V39" s="1" t="str">
        <f t="shared" si="5"/>
        <v>|                      |</v>
      </c>
      <c r="W39" s="1" t="str">
        <f t="shared" si="6"/>
        <v xml:space="preserve">                         |</v>
      </c>
      <c r="X39" s="1" t="str">
        <f t="shared" si="6"/>
        <v xml:space="preserve">                                                          |</v>
      </c>
      <c r="Y39" s="1" t="str">
        <f t="shared" si="2"/>
        <v>|                      |                         |                                                          |</v>
      </c>
    </row>
    <row r="40" spans="4:25" x14ac:dyDescent="0.25">
      <c r="D40" s="4"/>
      <c r="E40" s="4"/>
      <c r="F40" s="4"/>
      <c r="G40" s="1" t="str">
        <f t="shared" si="3"/>
        <v xml:space="preserve">'', </v>
      </c>
      <c r="N40" s="1">
        <f t="shared" si="7"/>
        <v>0</v>
      </c>
      <c r="O40" s="1">
        <f t="shared" si="7"/>
        <v>0</v>
      </c>
      <c r="P40" s="1">
        <f t="shared" si="7"/>
        <v>0</v>
      </c>
      <c r="R40" s="1">
        <f t="shared" si="4"/>
        <v>22</v>
      </c>
      <c r="S40" s="1">
        <f t="shared" si="4"/>
        <v>25</v>
      </c>
      <c r="T40" s="1">
        <f t="shared" si="4"/>
        <v>58</v>
      </c>
      <c r="V40" s="1" t="str">
        <f t="shared" si="5"/>
        <v>|                      |</v>
      </c>
      <c r="W40" s="1" t="str">
        <f t="shared" si="6"/>
        <v xml:space="preserve">                         |</v>
      </c>
      <c r="X40" s="1" t="str">
        <f t="shared" si="6"/>
        <v xml:space="preserve">                                                          |</v>
      </c>
      <c r="Y40" s="1" t="str">
        <f t="shared" si="2"/>
        <v>|                      |                         |                                                          |</v>
      </c>
    </row>
    <row r="41" spans="4:25" x14ac:dyDescent="0.25">
      <c r="D41" s="4"/>
      <c r="E41" s="4"/>
      <c r="F41" s="4"/>
      <c r="G41" s="1" t="str">
        <f t="shared" si="3"/>
        <v xml:space="preserve">'', </v>
      </c>
      <c r="N41" s="1">
        <f t="shared" si="7"/>
        <v>0</v>
      </c>
      <c r="O41" s="1">
        <f t="shared" si="7"/>
        <v>0</v>
      </c>
      <c r="P41" s="1">
        <f t="shared" si="7"/>
        <v>0</v>
      </c>
      <c r="R41" s="1">
        <f t="shared" si="4"/>
        <v>22</v>
      </c>
      <c r="S41" s="1">
        <f t="shared" si="4"/>
        <v>25</v>
      </c>
      <c r="T41" s="1">
        <f t="shared" si="4"/>
        <v>58</v>
      </c>
      <c r="V41" s="1" t="str">
        <f t="shared" si="5"/>
        <v>|                      |</v>
      </c>
      <c r="W41" s="1" t="str">
        <f t="shared" si="6"/>
        <v xml:space="preserve">                         |</v>
      </c>
      <c r="X41" s="1" t="str">
        <f t="shared" si="6"/>
        <v xml:space="preserve">                                                          |</v>
      </c>
      <c r="Y41" s="1" t="str">
        <f t="shared" si="2"/>
        <v>|                      |                         |                                                          |</v>
      </c>
    </row>
    <row r="42" spans="4:25" x14ac:dyDescent="0.25">
      <c r="D42" s="4"/>
      <c r="E42" s="4"/>
      <c r="F42" s="4"/>
      <c r="G42" s="1" t="str">
        <f t="shared" si="3"/>
        <v xml:space="preserve">'', </v>
      </c>
      <c r="N42" s="1">
        <f t="shared" si="7"/>
        <v>0</v>
      </c>
      <c r="O42" s="1">
        <f t="shared" si="7"/>
        <v>0</v>
      </c>
      <c r="P42" s="1">
        <f t="shared" si="7"/>
        <v>0</v>
      </c>
      <c r="R42" s="1">
        <f t="shared" si="4"/>
        <v>22</v>
      </c>
      <c r="S42" s="1">
        <f t="shared" si="4"/>
        <v>25</v>
      </c>
      <c r="T42" s="1">
        <f t="shared" si="4"/>
        <v>58</v>
      </c>
      <c r="V42" s="1" t="str">
        <f t="shared" si="5"/>
        <v>|                      |</v>
      </c>
      <c r="W42" s="1" t="str">
        <f t="shared" si="6"/>
        <v xml:space="preserve">                         |</v>
      </c>
      <c r="X42" s="1" t="str">
        <f t="shared" si="6"/>
        <v xml:space="preserve">                                                          |</v>
      </c>
      <c r="Y42" s="1" t="str">
        <f t="shared" si="2"/>
        <v>|                      |                         |                                                          |</v>
      </c>
    </row>
    <row r="43" spans="4:25" x14ac:dyDescent="0.25">
      <c r="D43" s="4"/>
      <c r="E43" s="4"/>
      <c r="F43" s="4"/>
      <c r="G43" s="1" t="str">
        <f t="shared" si="3"/>
        <v xml:space="preserve">'', </v>
      </c>
      <c r="N43" s="1">
        <f t="shared" si="7"/>
        <v>0</v>
      </c>
      <c r="O43" s="1">
        <f t="shared" si="7"/>
        <v>0</v>
      </c>
      <c r="P43" s="1">
        <f t="shared" si="7"/>
        <v>0</v>
      </c>
      <c r="R43" s="1">
        <f t="shared" si="4"/>
        <v>22</v>
      </c>
      <c r="S43" s="1">
        <f t="shared" si="4"/>
        <v>25</v>
      </c>
      <c r="T43" s="1">
        <f t="shared" si="4"/>
        <v>58</v>
      </c>
      <c r="V43" s="1" t="str">
        <f t="shared" si="5"/>
        <v>|                      |</v>
      </c>
      <c r="W43" s="1" t="str">
        <f t="shared" si="6"/>
        <v xml:space="preserve">                         |</v>
      </c>
      <c r="X43" s="1" t="str">
        <f t="shared" si="6"/>
        <v xml:space="preserve">                                                          |</v>
      </c>
      <c r="Y43" s="1" t="str">
        <f t="shared" si="2"/>
        <v>|                      |                         |                                                          |</v>
      </c>
    </row>
    <row r="44" spans="4:25" x14ac:dyDescent="0.25">
      <c r="D44" s="4"/>
      <c r="E44" s="4"/>
      <c r="F44" s="4"/>
      <c r="G44" s="1" t="str">
        <f t="shared" si="3"/>
        <v xml:space="preserve">'', </v>
      </c>
      <c r="N44" s="1">
        <f t="shared" si="7"/>
        <v>0</v>
      </c>
      <c r="O44" s="1">
        <f t="shared" si="7"/>
        <v>0</v>
      </c>
      <c r="P44" s="1">
        <f t="shared" si="7"/>
        <v>0</v>
      </c>
      <c r="R44" s="1">
        <f t="shared" si="4"/>
        <v>22</v>
      </c>
      <c r="S44" s="1">
        <f t="shared" si="4"/>
        <v>25</v>
      </c>
      <c r="T44" s="1">
        <f t="shared" si="4"/>
        <v>58</v>
      </c>
      <c r="V44" s="1" t="str">
        <f t="shared" si="5"/>
        <v>|                      |</v>
      </c>
      <c r="W44" s="1" t="str">
        <f t="shared" si="6"/>
        <v xml:space="preserve">                         |</v>
      </c>
      <c r="X44" s="1" t="str">
        <f t="shared" si="6"/>
        <v xml:space="preserve">                                                          |</v>
      </c>
      <c r="Y44" s="1" t="str">
        <f t="shared" si="2"/>
        <v>|                      |                         |                                                          |</v>
      </c>
    </row>
    <row r="45" spans="4:25" x14ac:dyDescent="0.25">
      <c r="D45" s="4"/>
      <c r="E45" s="4"/>
      <c r="F45" s="4"/>
      <c r="G45" s="1" t="str">
        <f t="shared" si="3"/>
        <v xml:space="preserve">'', </v>
      </c>
      <c r="N45" s="1">
        <f t="shared" si="7"/>
        <v>0</v>
      </c>
      <c r="O45" s="1">
        <f t="shared" si="7"/>
        <v>0</v>
      </c>
      <c r="P45" s="1">
        <f t="shared" si="7"/>
        <v>0</v>
      </c>
      <c r="R45" s="1">
        <f t="shared" si="4"/>
        <v>22</v>
      </c>
      <c r="S45" s="1">
        <f t="shared" si="4"/>
        <v>25</v>
      </c>
      <c r="T45" s="1">
        <f t="shared" si="4"/>
        <v>58</v>
      </c>
      <c r="V45" s="1" t="str">
        <f t="shared" si="5"/>
        <v>|                      |</v>
      </c>
      <c r="W45" s="1" t="str">
        <f t="shared" si="6"/>
        <v xml:space="preserve">                         |</v>
      </c>
      <c r="X45" s="1" t="str">
        <f t="shared" si="6"/>
        <v xml:space="preserve">                                                          |</v>
      </c>
      <c r="Y45" s="1" t="str">
        <f t="shared" si="2"/>
        <v>|                      |                         |                                                          |</v>
      </c>
    </row>
    <row r="46" spans="4:25" x14ac:dyDescent="0.25">
      <c r="D46" s="4"/>
      <c r="E46" s="4"/>
      <c r="F46" s="4"/>
      <c r="G46" s="1" t="str">
        <f t="shared" si="3"/>
        <v xml:space="preserve">'', </v>
      </c>
      <c r="N46" s="1">
        <f t="shared" si="7"/>
        <v>0</v>
      </c>
      <c r="O46" s="1">
        <f t="shared" si="7"/>
        <v>0</v>
      </c>
      <c r="P46" s="1">
        <f t="shared" si="7"/>
        <v>0</v>
      </c>
      <c r="R46" s="1">
        <f t="shared" si="4"/>
        <v>22</v>
      </c>
      <c r="S46" s="1">
        <f t="shared" si="4"/>
        <v>25</v>
      </c>
      <c r="T46" s="1">
        <f t="shared" si="4"/>
        <v>58</v>
      </c>
      <c r="V46" s="1" t="str">
        <f t="shared" si="5"/>
        <v>|                      |</v>
      </c>
      <c r="W46" s="1" t="str">
        <f t="shared" si="6"/>
        <v xml:space="preserve">                         |</v>
      </c>
      <c r="X46" s="1" t="str">
        <f t="shared" si="6"/>
        <v xml:space="preserve">                                                          |</v>
      </c>
      <c r="Y46" s="1" t="str">
        <f t="shared" si="2"/>
        <v>|                      |                         |                                                          |</v>
      </c>
    </row>
    <row r="47" spans="4:25" x14ac:dyDescent="0.25">
      <c r="D47" s="4"/>
      <c r="E47" s="4"/>
      <c r="F47" s="4"/>
      <c r="G47" s="1" t="str">
        <f t="shared" si="3"/>
        <v xml:space="preserve">'', </v>
      </c>
      <c r="N47" s="1">
        <f t="shared" si="7"/>
        <v>0</v>
      </c>
      <c r="O47" s="1">
        <f t="shared" si="7"/>
        <v>0</v>
      </c>
      <c r="P47" s="1">
        <f t="shared" si="7"/>
        <v>0</v>
      </c>
      <c r="R47" s="1">
        <f t="shared" si="4"/>
        <v>22</v>
      </c>
      <c r="S47" s="1">
        <f t="shared" si="4"/>
        <v>25</v>
      </c>
      <c r="T47" s="1">
        <f t="shared" si="4"/>
        <v>58</v>
      </c>
      <c r="V47" s="1" t="str">
        <f t="shared" si="5"/>
        <v>|                      |</v>
      </c>
      <c r="W47" s="1" t="str">
        <f t="shared" si="6"/>
        <v xml:space="preserve">                         |</v>
      </c>
      <c r="X47" s="1" t="str">
        <f t="shared" si="6"/>
        <v xml:space="preserve">                                                          |</v>
      </c>
      <c r="Y47" s="1" t="str">
        <f t="shared" si="2"/>
        <v>|                      |                         |                                                          |</v>
      </c>
    </row>
    <row r="48" spans="4:25" x14ac:dyDescent="0.25">
      <c r="D48" s="4"/>
      <c r="E48" s="4"/>
      <c r="F48" s="4"/>
      <c r="G48" s="1" t="str">
        <f t="shared" si="3"/>
        <v xml:space="preserve">'', </v>
      </c>
      <c r="N48" s="1">
        <f t="shared" si="7"/>
        <v>0</v>
      </c>
      <c r="O48" s="1">
        <f t="shared" si="7"/>
        <v>0</v>
      </c>
      <c r="P48" s="1">
        <f t="shared" si="7"/>
        <v>0</v>
      </c>
      <c r="R48" s="1">
        <f t="shared" si="4"/>
        <v>22</v>
      </c>
      <c r="S48" s="1">
        <f t="shared" si="4"/>
        <v>25</v>
      </c>
      <c r="T48" s="1">
        <f t="shared" si="4"/>
        <v>58</v>
      </c>
      <c r="V48" s="1" t="str">
        <f t="shared" si="5"/>
        <v>|                      |</v>
      </c>
      <c r="W48" s="1" t="str">
        <f t="shared" si="6"/>
        <v xml:space="preserve">                         |</v>
      </c>
      <c r="X48" s="1" t="str">
        <f t="shared" si="6"/>
        <v xml:space="preserve">                                                          |</v>
      </c>
      <c r="Y48" s="1" t="str">
        <f t="shared" si="2"/>
        <v>|                      |                         |                                                          |</v>
      </c>
    </row>
    <row r="49" spans="4:25" x14ac:dyDescent="0.25">
      <c r="D49" s="4"/>
      <c r="E49" s="4"/>
      <c r="F49" s="4"/>
      <c r="G49" s="1" t="str">
        <f t="shared" si="3"/>
        <v xml:space="preserve">'', </v>
      </c>
      <c r="N49" s="1">
        <f t="shared" si="7"/>
        <v>0</v>
      </c>
      <c r="O49" s="1">
        <f t="shared" si="7"/>
        <v>0</v>
      </c>
      <c r="P49" s="1">
        <f t="shared" si="7"/>
        <v>0</v>
      </c>
      <c r="R49" s="1">
        <f t="shared" si="4"/>
        <v>22</v>
      </c>
      <c r="S49" s="1">
        <f t="shared" si="4"/>
        <v>25</v>
      </c>
      <c r="T49" s="1">
        <f t="shared" si="4"/>
        <v>58</v>
      </c>
      <c r="V49" s="1" t="str">
        <f t="shared" si="5"/>
        <v>|                      |</v>
      </c>
      <c r="W49" s="1" t="str">
        <f t="shared" si="6"/>
        <v xml:space="preserve">                         |</v>
      </c>
      <c r="X49" s="1" t="str">
        <f t="shared" si="6"/>
        <v xml:space="preserve">                                                          |</v>
      </c>
      <c r="Y49" s="1" t="str">
        <f t="shared" si="2"/>
        <v>|                      |                         |                                                          |</v>
      </c>
    </row>
    <row r="50" spans="4:25" x14ac:dyDescent="0.25">
      <c r="D50" s="4"/>
      <c r="E50" s="4"/>
      <c r="F50" s="4"/>
      <c r="G50" s="1" t="str">
        <f t="shared" si="3"/>
        <v xml:space="preserve">'', </v>
      </c>
      <c r="N50" s="1">
        <f t="shared" si="7"/>
        <v>0</v>
      </c>
      <c r="O50" s="1">
        <f t="shared" si="7"/>
        <v>0</v>
      </c>
      <c r="P50" s="1">
        <f t="shared" si="7"/>
        <v>0</v>
      </c>
      <c r="R50" s="1">
        <f t="shared" si="4"/>
        <v>22</v>
      </c>
      <c r="S50" s="1">
        <f t="shared" si="4"/>
        <v>25</v>
      </c>
      <c r="T50" s="1">
        <f t="shared" si="4"/>
        <v>58</v>
      </c>
      <c r="V50" s="1" t="str">
        <f t="shared" si="5"/>
        <v>|                      |</v>
      </c>
      <c r="W50" s="1" t="str">
        <f t="shared" si="6"/>
        <v xml:space="preserve">                         |</v>
      </c>
      <c r="X50" s="1" t="str">
        <f t="shared" si="6"/>
        <v xml:space="preserve">                                                          |</v>
      </c>
      <c r="Y50" s="1" t="str">
        <f t="shared" si="2"/>
        <v>|                      |                         |                                                          |</v>
      </c>
    </row>
    <row r="51" spans="4:25" x14ac:dyDescent="0.25">
      <c r="D51" s="4"/>
      <c r="E51" s="4"/>
      <c r="F51" s="4"/>
      <c r="G51" s="1" t="str">
        <f t="shared" si="3"/>
        <v xml:space="preserve">'', </v>
      </c>
      <c r="N51" s="1">
        <f t="shared" si="7"/>
        <v>0</v>
      </c>
      <c r="O51" s="1">
        <f t="shared" si="7"/>
        <v>0</v>
      </c>
      <c r="P51" s="1">
        <f t="shared" si="7"/>
        <v>0</v>
      </c>
      <c r="R51" s="1">
        <f t="shared" si="4"/>
        <v>22</v>
      </c>
      <c r="S51" s="1">
        <f t="shared" si="4"/>
        <v>25</v>
      </c>
      <c r="T51" s="1">
        <f t="shared" si="4"/>
        <v>58</v>
      </c>
      <c r="V51" s="1" t="str">
        <f t="shared" si="5"/>
        <v>|                      |</v>
      </c>
      <c r="W51" s="1" t="str">
        <f t="shared" si="6"/>
        <v xml:space="preserve">                         |</v>
      </c>
      <c r="X51" s="1" t="str">
        <f t="shared" si="6"/>
        <v xml:space="preserve">                                                          |</v>
      </c>
      <c r="Y51" s="1" t="str">
        <f t="shared" si="2"/>
        <v>|                      |                         |                                                          |</v>
      </c>
    </row>
    <row r="52" spans="4:25" x14ac:dyDescent="0.25">
      <c r="D52" s="4"/>
      <c r="E52" s="4"/>
      <c r="F52" s="4"/>
      <c r="G52" s="1" t="str">
        <f t="shared" si="3"/>
        <v xml:space="preserve">'', </v>
      </c>
      <c r="N52" s="1">
        <f t="shared" si="7"/>
        <v>0</v>
      </c>
      <c r="O52" s="1">
        <f t="shared" si="7"/>
        <v>0</v>
      </c>
      <c r="P52" s="1">
        <f t="shared" si="7"/>
        <v>0</v>
      </c>
      <c r="R52" s="1">
        <f t="shared" si="4"/>
        <v>22</v>
      </c>
      <c r="S52" s="1">
        <f t="shared" si="4"/>
        <v>25</v>
      </c>
      <c r="T52" s="1">
        <f t="shared" si="4"/>
        <v>58</v>
      </c>
      <c r="V52" s="1" t="str">
        <f t="shared" si="5"/>
        <v>|                      |</v>
      </c>
      <c r="W52" s="1" t="str">
        <f t="shared" si="6"/>
        <v xml:space="preserve">                         |</v>
      </c>
      <c r="X52" s="1" t="str">
        <f t="shared" si="6"/>
        <v xml:space="preserve">                                                          |</v>
      </c>
      <c r="Y52" s="1" t="str">
        <f t="shared" si="2"/>
        <v>|                      |                         |                                                          |</v>
      </c>
    </row>
    <row r="53" spans="4:25" x14ac:dyDescent="0.25">
      <c r="D53" s="4"/>
      <c r="E53" s="4"/>
      <c r="F53" s="4"/>
      <c r="G53" s="1" t="str">
        <f t="shared" si="3"/>
        <v xml:space="preserve">'', </v>
      </c>
      <c r="N53" s="1">
        <f t="shared" si="7"/>
        <v>0</v>
      </c>
      <c r="O53" s="1">
        <f t="shared" si="7"/>
        <v>0</v>
      </c>
      <c r="P53" s="1">
        <f t="shared" si="7"/>
        <v>0</v>
      </c>
      <c r="R53" s="1">
        <f t="shared" si="4"/>
        <v>22</v>
      </c>
      <c r="S53" s="1">
        <f t="shared" si="4"/>
        <v>25</v>
      </c>
      <c r="T53" s="1">
        <f t="shared" si="4"/>
        <v>58</v>
      </c>
      <c r="V53" s="1" t="str">
        <f t="shared" si="5"/>
        <v>|                      |</v>
      </c>
      <c r="W53" s="1" t="str">
        <f t="shared" si="6"/>
        <v xml:space="preserve">                         |</v>
      </c>
      <c r="X53" s="1" t="str">
        <f t="shared" si="6"/>
        <v xml:space="preserve">                                                          |</v>
      </c>
      <c r="Y53" s="1" t="str">
        <f t="shared" si="2"/>
        <v>|                      |                         |                                                          |</v>
      </c>
    </row>
    <row r="54" spans="4:25" x14ac:dyDescent="0.25">
      <c r="D54" s="4"/>
      <c r="E54" s="4"/>
      <c r="F54" s="4"/>
      <c r="G54" s="1" t="str">
        <f t="shared" si="3"/>
        <v xml:space="preserve">'', </v>
      </c>
      <c r="N54" s="1">
        <f t="shared" si="7"/>
        <v>0</v>
      </c>
      <c r="O54" s="1">
        <f t="shared" si="7"/>
        <v>0</v>
      </c>
      <c r="P54" s="1">
        <f t="shared" si="7"/>
        <v>0</v>
      </c>
      <c r="R54" s="1">
        <f t="shared" si="4"/>
        <v>22</v>
      </c>
      <c r="S54" s="1">
        <f t="shared" si="4"/>
        <v>25</v>
      </c>
      <c r="T54" s="1">
        <f t="shared" si="4"/>
        <v>58</v>
      </c>
      <c r="V54" s="1" t="str">
        <f t="shared" si="5"/>
        <v>|                      |</v>
      </c>
      <c r="W54" s="1" t="str">
        <f t="shared" si="6"/>
        <v xml:space="preserve">                         |</v>
      </c>
      <c r="X54" s="1" t="str">
        <f t="shared" si="6"/>
        <v xml:space="preserve">                                                          |</v>
      </c>
      <c r="Y54" s="1" t="str">
        <f t="shared" ref="Y54" si="8">V54&amp;W54&amp;X54</f>
        <v>|                      |                         |                                                          |</v>
      </c>
    </row>
    <row r="55" spans="4:25" x14ac:dyDescent="0.25">
      <c r="D55" s="4"/>
      <c r="E55" s="4"/>
      <c r="F55" s="4"/>
      <c r="G55" s="1" t="str">
        <f t="shared" si="3"/>
        <v xml:space="preserve">'', </v>
      </c>
      <c r="N55" s="1">
        <f t="shared" si="7"/>
        <v>0</v>
      </c>
      <c r="O55" s="1">
        <f t="shared" si="7"/>
        <v>0</v>
      </c>
      <c r="P55" s="1">
        <f t="shared" si="7"/>
        <v>0</v>
      </c>
      <c r="R55" s="1">
        <f t="shared" si="4"/>
        <v>22</v>
      </c>
      <c r="S55" s="1">
        <f t="shared" si="4"/>
        <v>25</v>
      </c>
      <c r="T55" s="1">
        <f t="shared" si="4"/>
        <v>58</v>
      </c>
      <c r="V55" s="1" t="str">
        <f t="shared" si="5"/>
        <v>|                      |</v>
      </c>
      <c r="W55" s="1" t="str">
        <f t="shared" si="6"/>
        <v xml:space="preserve">                         |</v>
      </c>
      <c r="X55" s="1" t="str">
        <f t="shared" si="6"/>
        <v xml:space="preserve">                                                          |</v>
      </c>
      <c r="Y55" s="1" t="str">
        <f>V55&amp;W55&amp;X55</f>
        <v>|                      |                         |                                                          |</v>
      </c>
    </row>
  </sheetData>
  <sortState xmlns:xlrd2="http://schemas.microsoft.com/office/spreadsheetml/2017/richdata2" ref="D18:F24">
    <sortCondition ref="D18:D2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7F6B-8514-4CCD-8D3A-793D5791CC88}">
  <dimension ref="C1:Y69"/>
  <sheetViews>
    <sheetView topLeftCell="W1" zoomScale="85" zoomScaleNormal="85" workbookViewId="0">
      <selection activeCell="Y11" sqref="Y11"/>
    </sheetView>
  </sheetViews>
  <sheetFormatPr defaultRowHeight="15" x14ac:dyDescent="0.25"/>
  <cols>
    <col min="1" max="3" width="9.140625" style="1"/>
    <col min="4" max="4" width="97" style="1" bestFit="1" customWidth="1"/>
    <col min="5" max="5" width="14.28515625" style="1" bestFit="1" customWidth="1"/>
    <col min="6" max="6" width="50.1406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3:25" x14ac:dyDescent="0.25">
      <c r="V1" s="4" t="s">
        <v>66</v>
      </c>
      <c r="W1" s="4" t="s">
        <v>66</v>
      </c>
      <c r="X1" s="4" t="s">
        <v>66</v>
      </c>
    </row>
    <row r="2" spans="3:25" x14ac:dyDescent="0.25">
      <c r="N2" s="1" cm="1">
        <f t="array" ref="N2">ROUNDUP(MAX(N3:N69+3)/2,0)</f>
        <v>61</v>
      </c>
      <c r="O2" s="1" cm="1">
        <f t="array" ref="O2">ROUNDUP(MAX(O3:O69+3)/2,0)</f>
        <v>7</v>
      </c>
      <c r="P2" s="1" cm="1">
        <f t="array" ref="P2">ROUNDUP(MAX(P3:P69+3)/2,0)</f>
        <v>21</v>
      </c>
      <c r="V2" s="4" t="s">
        <v>67</v>
      </c>
      <c r="W2" s="4" t="s">
        <v>67</v>
      </c>
      <c r="X2" s="4" t="s">
        <v>67</v>
      </c>
    </row>
    <row r="3" spans="3:25" x14ac:dyDescent="0.25">
      <c r="D3" s="1" t="s">
        <v>68</v>
      </c>
      <c r="E3" s="1" t="s">
        <v>70</v>
      </c>
      <c r="F3" s="1" t="s">
        <v>69</v>
      </c>
      <c r="N3" s="1">
        <f t="shared" ref="N3:P18" si="0">LEN(D3)</f>
        <v>21</v>
      </c>
      <c r="O3" s="1">
        <f t="shared" si="0"/>
        <v>10</v>
      </c>
      <c r="P3" s="1">
        <f t="shared" si="0"/>
        <v>16</v>
      </c>
      <c r="R3" s="1">
        <f>N$2-N3</f>
        <v>40</v>
      </c>
      <c r="S3" s="1">
        <f t="shared" ref="S3:T18" si="1">O$2-O3</f>
        <v>-3</v>
      </c>
      <c r="T3" s="1">
        <f t="shared" si="1"/>
        <v>5</v>
      </c>
      <c r="V3" s="6" t="str">
        <f>IF(R3&lt;0,"|"&amp;LEFT(D3,N3+R3)&amp;"|"&amp;CHAR(10)&amp;"|"&amp;MID(D3,N3+R3+1,ABS(R3))&amp;REPT(V$2,N$2+R3)&amp;"|",
"|"&amp;D3&amp;REPT(V$2,R3)&amp;"|"
)</f>
        <v>|Original Feature Name                                        |</v>
      </c>
      <c r="W3" s="6" t="str">
        <f>IF(S3&lt;0,LEFT(E3,O3+S3)&amp;"|"&amp;CHAR(10)&amp;"|"&amp;MID(E3,O3+S3+1,ABS(S3))&amp;REPT(W$2,O$2+S3)&amp;"|",
E3&amp;REPT(W$2,S3)&amp;"|"
)</f>
        <v>Changed|
| To    |</v>
      </c>
      <c r="X3" s="6" t="str">
        <f>IF(T3&lt;0,LEFT(F3,P3+T3)&amp;"|"&amp;CHAR(10)&amp;"|"&amp;MID(F3,P3+T3+1,ABS(T3))&amp;REPT(X$2,P$2+T3)&amp;"|",
F3&amp;REPT(X$2,T3)&amp;"|"
)</f>
        <v>New Feature Name     |</v>
      </c>
      <c r="Y3" s="1" t="str">
        <f>V3&amp;W3&amp;X3</f>
        <v>|Original Feature Name                                        |Changed|
| To    |New Feature Name     |</v>
      </c>
    </row>
    <row r="4" spans="3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61</v>
      </c>
      <c r="S4" s="1">
        <f t="shared" si="1"/>
        <v>7</v>
      </c>
      <c r="T4" s="1">
        <f t="shared" si="1"/>
        <v>21</v>
      </c>
      <c r="V4" s="1" t="str">
        <f>"|"&amp;REPT(V$1,N$2)&amp;"|"</f>
        <v>|-------------------------------------------------------------|</v>
      </c>
      <c r="W4" s="1" t="str">
        <f>REPT(W$1,O2)&amp;"|"</f>
        <v>-------|</v>
      </c>
      <c r="X4" s="1" t="str">
        <f>REPT(X$1,P2)&amp;"|"</f>
        <v>---------------------|</v>
      </c>
      <c r="Y4" s="1" t="str">
        <f t="shared" ref="Y4:Y67" si="2">V4&amp;W4&amp;X4</f>
        <v>|-------------------------------------------------------------|-------|---------------------|</v>
      </c>
    </row>
    <row r="5" spans="3:25" x14ac:dyDescent="0.25">
      <c r="C5" s="1">
        <v>1</v>
      </c>
      <c r="D5" s="2" t="s">
        <v>0</v>
      </c>
      <c r="E5" s="3" t="s">
        <v>65</v>
      </c>
      <c r="F5" s="4" t="s">
        <v>133</v>
      </c>
      <c r="G5" s="1" t="str">
        <f>"'"&amp;IF(F5="",D5,F5)&amp;"', "</f>
        <v xml:space="preserve">'net_prof_to_tot_assets_ratio', </v>
      </c>
      <c r="L5" s="1">
        <f>IF(F5=F4,1,0)</f>
        <v>0</v>
      </c>
      <c r="N5" s="1">
        <f t="shared" si="0"/>
        <v>28</v>
      </c>
      <c r="O5" s="1">
        <f t="shared" si="0"/>
        <v>3</v>
      </c>
      <c r="P5" s="1">
        <f t="shared" si="0"/>
        <v>28</v>
      </c>
      <c r="R5" s="1">
        <f>N$2-N5</f>
        <v>33</v>
      </c>
      <c r="S5" s="1">
        <f t="shared" si="1"/>
        <v>4</v>
      </c>
      <c r="T5" s="1">
        <f t="shared" si="1"/>
        <v>-7</v>
      </c>
      <c r="V5" s="6" t="str">
        <f t="shared" ref="V5:V68" si="3">IF(R5&lt;0,"|"&amp;LEFT(D5,N5+R5)&amp;"|"&amp;CHAR(10)&amp;"|"&amp;MID(D5,N5+R5+1,ABS(R5))&amp;REPT(V$2,N$2+R5)&amp;"|",
"|"&amp;D5&amp;REPT(V$2,R5)&amp;"|"
)</f>
        <v>|X1 net profit / total assets                                 |</v>
      </c>
      <c r="W5" s="6" t="str">
        <f t="shared" ref="W5:W68" si="4">IF(S5&lt;0,LEFT(E5,O5+S5)&amp;"|"&amp;CHAR(10)&amp;"|"&amp;MID(E5,O5+S5+1,ABS(S5))&amp;REPT(W$2,O$2+S5)&amp;"|",
E5&amp;REPT(W$2,S5)&amp;"|"
)</f>
        <v>--&gt;    |</v>
      </c>
      <c r="X5" s="6" t="str">
        <f t="shared" ref="X5:X68" si="5">IF(T5&lt;0,LEFT(F5,P5+T5)&amp;"|"&amp;CHAR(10)&amp;"|"&amp;MID(F5,P5+T5+1,ABS(T5))&amp;REPT(X$2,P$2+T5)&amp;"|",
F5&amp;REPT(X$2,T5)&amp;"|"
)</f>
        <v>net_prof_to_tot_asset|
|s_ratio              |</v>
      </c>
      <c r="Y5" s="1" t="str">
        <f t="shared" si="2"/>
        <v>|X1 net profit / total assets                                 |--&gt;    |net_prof_to_tot_asset|
|s_ratio              |</v>
      </c>
    </row>
    <row r="6" spans="3:25" x14ac:dyDescent="0.25">
      <c r="C6" s="1">
        <v>2</v>
      </c>
      <c r="D6" s="2" t="s">
        <v>1</v>
      </c>
      <c r="E6" s="3" t="s">
        <v>65</v>
      </c>
      <c r="F6" s="4" t="s">
        <v>75</v>
      </c>
      <c r="G6" s="1" t="str">
        <f t="shared" ref="G6:G69" si="6">"'"&amp;IF(F6="",D6,F6)&amp;"', "</f>
        <v xml:space="preserve">'tot_liab_to_tot_assets_ratio', </v>
      </c>
      <c r="L6" s="1">
        <f t="shared" ref="L6:L69" si="7">IF(F6=F5,1,0)</f>
        <v>0</v>
      </c>
      <c r="N6" s="1">
        <f t="shared" si="0"/>
        <v>35</v>
      </c>
      <c r="O6" s="1">
        <f t="shared" si="0"/>
        <v>3</v>
      </c>
      <c r="P6" s="1">
        <f t="shared" si="0"/>
        <v>28</v>
      </c>
      <c r="R6" s="1">
        <f t="shared" ref="R6:T69" si="8">N$2-N6</f>
        <v>26</v>
      </c>
      <c r="S6" s="1">
        <f t="shared" si="1"/>
        <v>4</v>
      </c>
      <c r="T6" s="1">
        <f t="shared" si="1"/>
        <v>-7</v>
      </c>
      <c r="V6" s="6" t="str">
        <f t="shared" si="3"/>
        <v>|X2 total liabilities / total assets                          |</v>
      </c>
      <c r="W6" s="6" t="str">
        <f t="shared" si="4"/>
        <v>--&gt;    |</v>
      </c>
      <c r="X6" s="6" t="str">
        <f t="shared" si="5"/>
        <v>tot_liab_to_tot_asset|
|s_ratio              |</v>
      </c>
      <c r="Y6" s="1" t="str">
        <f t="shared" si="2"/>
        <v>|X2 total liabilities / total assets                          |--&gt;    |tot_liab_to_tot_asset|
|s_ratio              |</v>
      </c>
    </row>
    <row r="7" spans="3:25" x14ac:dyDescent="0.25">
      <c r="C7" s="1">
        <v>3</v>
      </c>
      <c r="D7" s="2" t="s">
        <v>2</v>
      </c>
      <c r="E7" s="3" t="s">
        <v>65</v>
      </c>
      <c r="F7" s="4" t="s">
        <v>73</v>
      </c>
      <c r="G7" s="1" t="str">
        <f t="shared" si="6"/>
        <v xml:space="preserve">'work_cap_to_tot_assets_ratio', </v>
      </c>
      <c r="L7" s="1">
        <f t="shared" si="7"/>
        <v>0</v>
      </c>
      <c r="N7" s="1">
        <f t="shared" si="0"/>
        <v>33</v>
      </c>
      <c r="O7" s="1">
        <f t="shared" si="0"/>
        <v>3</v>
      </c>
      <c r="P7" s="1">
        <f t="shared" si="0"/>
        <v>28</v>
      </c>
      <c r="R7" s="1">
        <f t="shared" si="8"/>
        <v>28</v>
      </c>
      <c r="S7" s="1">
        <f t="shared" si="1"/>
        <v>4</v>
      </c>
      <c r="T7" s="1">
        <f t="shared" si="1"/>
        <v>-7</v>
      </c>
      <c r="V7" s="6" t="str">
        <f t="shared" si="3"/>
        <v>|X3 working capital / total assets                            |</v>
      </c>
      <c r="W7" s="6" t="str">
        <f t="shared" si="4"/>
        <v>--&gt;    |</v>
      </c>
      <c r="X7" s="6" t="str">
        <f t="shared" si="5"/>
        <v>work_cap_to_tot_asset|
|s_ratio              |</v>
      </c>
      <c r="Y7" s="1" t="str">
        <f t="shared" si="2"/>
        <v>|X3 working capital / total assets                            |--&gt;    |work_cap_to_tot_asset|
|s_ratio              |</v>
      </c>
    </row>
    <row r="8" spans="3:25" x14ac:dyDescent="0.25">
      <c r="C8" s="1">
        <v>4</v>
      </c>
      <c r="D8" s="2" t="s">
        <v>3</v>
      </c>
      <c r="E8" s="3" t="s">
        <v>65</v>
      </c>
      <c r="F8" s="4" t="s">
        <v>74</v>
      </c>
      <c r="G8" s="1" t="str">
        <f t="shared" si="6"/>
        <v xml:space="preserve">'curr_assets_to_st_liab_ratio', </v>
      </c>
      <c r="L8" s="1">
        <f t="shared" si="7"/>
        <v>0</v>
      </c>
      <c r="N8" s="1">
        <f t="shared" si="0"/>
        <v>42</v>
      </c>
      <c r="O8" s="1">
        <f t="shared" si="0"/>
        <v>3</v>
      </c>
      <c r="P8" s="1">
        <f t="shared" si="0"/>
        <v>28</v>
      </c>
      <c r="R8" s="1">
        <f t="shared" si="8"/>
        <v>19</v>
      </c>
      <c r="S8" s="1">
        <f t="shared" si="1"/>
        <v>4</v>
      </c>
      <c r="T8" s="1">
        <f t="shared" si="1"/>
        <v>-7</v>
      </c>
      <c r="V8" s="6" t="str">
        <f t="shared" si="3"/>
        <v>|X4 current assets / short-term liabilities                   |</v>
      </c>
      <c r="W8" s="6" t="str">
        <f t="shared" si="4"/>
        <v>--&gt;    |</v>
      </c>
      <c r="X8" s="6" t="str">
        <f t="shared" si="5"/>
        <v>curr_assets_to_st_lia|
|b_ratio              |</v>
      </c>
      <c r="Y8" s="1" t="str">
        <f t="shared" si="2"/>
        <v>|X4 current assets / short-term liabilities                   |--&gt;    |curr_assets_to_st_lia|
|b_ratio              |</v>
      </c>
    </row>
    <row r="9" spans="3:25" ht="77.25" customHeight="1" x14ac:dyDescent="0.25">
      <c r="C9" s="1">
        <v>5</v>
      </c>
      <c r="D9" s="2" t="s">
        <v>4</v>
      </c>
      <c r="E9" s="3" t="s">
        <v>65</v>
      </c>
      <c r="F9" s="4" t="s">
        <v>101</v>
      </c>
      <c r="G9" s="1" t="str">
        <f t="shared" si="6"/>
        <v xml:space="preserve">'equ_to_ann_ops_exp_ratio', </v>
      </c>
      <c r="L9" s="1">
        <f t="shared" si="7"/>
        <v>0</v>
      </c>
      <c r="N9" s="1">
        <f t="shared" si="0"/>
        <v>118</v>
      </c>
      <c r="O9" s="1">
        <f t="shared" si="0"/>
        <v>3</v>
      </c>
      <c r="P9" s="1">
        <f t="shared" si="0"/>
        <v>24</v>
      </c>
      <c r="R9" s="1">
        <f t="shared" si="8"/>
        <v>-57</v>
      </c>
      <c r="S9" s="1">
        <f t="shared" si="1"/>
        <v>4</v>
      </c>
      <c r="T9" s="1">
        <f t="shared" si="1"/>
        <v>-3</v>
      </c>
      <c r="V9" s="6" t="str">
        <f t="shared" si="3"/>
        <v>|X5 [(cash + short-term securities + receivables - short-term |
|liabilities) / (operating expenses - depreciation)] * 365    |</v>
      </c>
      <c r="W9" s="6" t="str">
        <f t="shared" si="4"/>
        <v>--&gt;    |</v>
      </c>
      <c r="X9" s="6" t="str">
        <f t="shared" si="5"/>
        <v>equ_to_ann_ops_exp_ra|
|tio                  |</v>
      </c>
      <c r="Y9" s="1" t="str">
        <f t="shared" si="2"/>
        <v>|X5 [(cash + short-term securities + receivables - short-term |
|liabilities) / (operating expenses - depreciation)] * 365    |--&gt;    |equ_to_ann_ops_exp_ra|
|tio                  |</v>
      </c>
    </row>
    <row r="10" spans="3:25" x14ac:dyDescent="0.25">
      <c r="C10" s="1">
        <v>6</v>
      </c>
      <c r="D10" s="2" t="s">
        <v>5</v>
      </c>
      <c r="E10" s="3" t="s">
        <v>65</v>
      </c>
      <c r="F10" s="4" t="s">
        <v>99</v>
      </c>
      <c r="G10" s="1" t="str">
        <f t="shared" si="6"/>
        <v xml:space="preserve">'ret_earn_to_tot_assets_ratio', </v>
      </c>
      <c r="L10" s="1">
        <f t="shared" si="7"/>
        <v>0</v>
      </c>
      <c r="N10" s="1">
        <f t="shared" si="0"/>
        <v>35</v>
      </c>
      <c r="O10" s="1">
        <f t="shared" si="0"/>
        <v>3</v>
      </c>
      <c r="P10" s="1">
        <f t="shared" si="0"/>
        <v>28</v>
      </c>
      <c r="R10" s="1">
        <f t="shared" si="8"/>
        <v>26</v>
      </c>
      <c r="S10" s="1">
        <f t="shared" si="1"/>
        <v>4</v>
      </c>
      <c r="T10" s="1">
        <f t="shared" si="1"/>
        <v>-7</v>
      </c>
      <c r="V10" s="6" t="str">
        <f t="shared" si="3"/>
        <v>|X6 retained earnings / total assets                          |</v>
      </c>
      <c r="W10" s="6" t="str">
        <f t="shared" si="4"/>
        <v>--&gt;    |</v>
      </c>
      <c r="X10" s="6" t="str">
        <f t="shared" si="5"/>
        <v>ret_earn_to_tot_asset|
|s_ratio              |</v>
      </c>
      <c r="Y10" s="1" t="str">
        <f t="shared" si="2"/>
        <v>|X6 retained earnings / total assets                          |--&gt;    |ret_earn_to_tot_asset|
|s_ratio              |</v>
      </c>
    </row>
    <row r="11" spans="3:25" x14ac:dyDescent="0.25">
      <c r="C11" s="1">
        <v>7</v>
      </c>
      <c r="D11" s="2" t="s">
        <v>6</v>
      </c>
      <c r="E11" s="3" t="s">
        <v>65</v>
      </c>
      <c r="F11" s="4" t="s">
        <v>72</v>
      </c>
      <c r="G11" s="1" t="str">
        <f t="shared" si="6"/>
        <v xml:space="preserve">'ebit_to_tot_assets_ratio', </v>
      </c>
      <c r="L11" s="1">
        <f t="shared" si="7"/>
        <v>0</v>
      </c>
      <c r="N11" s="1">
        <f t="shared" si="0"/>
        <v>22</v>
      </c>
      <c r="O11" s="1">
        <f t="shared" si="0"/>
        <v>3</v>
      </c>
      <c r="P11" s="1">
        <f t="shared" si="0"/>
        <v>24</v>
      </c>
      <c r="R11" s="1">
        <f t="shared" si="8"/>
        <v>39</v>
      </c>
      <c r="S11" s="1">
        <f t="shared" si="1"/>
        <v>4</v>
      </c>
      <c r="T11" s="1">
        <f t="shared" si="1"/>
        <v>-3</v>
      </c>
      <c r="V11" s="6" t="str">
        <f t="shared" si="3"/>
        <v>|X7 EBIT / total assets                                       |</v>
      </c>
      <c r="W11" s="6" t="str">
        <f t="shared" si="4"/>
        <v>--&gt;    |</v>
      </c>
      <c r="X11" s="6" t="str">
        <f t="shared" si="5"/>
        <v>ebit_to_tot_assets_ra|
|tio                  |</v>
      </c>
      <c r="Y11" s="1" t="str">
        <f t="shared" si="2"/>
        <v>|X7 EBIT / total assets                                       |--&gt;    |ebit_to_tot_assets_ra|
|tio                  |</v>
      </c>
    </row>
    <row r="12" spans="3:25" x14ac:dyDescent="0.25">
      <c r="C12" s="1">
        <v>8</v>
      </c>
      <c r="D12" s="2" t="s">
        <v>7</v>
      </c>
      <c r="E12" s="3" t="s">
        <v>65</v>
      </c>
      <c r="F12" s="4" t="s">
        <v>98</v>
      </c>
      <c r="G12" s="1" t="str">
        <f t="shared" si="6"/>
        <v xml:space="preserve">'book_equ_to_tot_liab_ratio', </v>
      </c>
      <c r="L12" s="1">
        <f t="shared" si="7"/>
        <v>0</v>
      </c>
      <c r="N12" s="1">
        <f t="shared" si="0"/>
        <v>43</v>
      </c>
      <c r="O12" s="1">
        <f t="shared" si="0"/>
        <v>3</v>
      </c>
      <c r="P12" s="1">
        <f t="shared" si="0"/>
        <v>26</v>
      </c>
      <c r="R12" s="1">
        <f t="shared" si="8"/>
        <v>18</v>
      </c>
      <c r="S12" s="1">
        <f t="shared" si="1"/>
        <v>4</v>
      </c>
      <c r="T12" s="1">
        <f t="shared" si="1"/>
        <v>-5</v>
      </c>
      <c r="V12" s="6" t="str">
        <f t="shared" si="3"/>
        <v>|X8 book value of equity / total liabilities                  |</v>
      </c>
      <c r="W12" s="6" t="str">
        <f t="shared" si="4"/>
        <v>--&gt;    |</v>
      </c>
      <c r="X12" s="6" t="str">
        <f t="shared" si="5"/>
        <v>book_equ_to_tot_liab_|
|ratio                |</v>
      </c>
      <c r="Y12" s="1" t="str">
        <f t="shared" si="2"/>
        <v>|X8 book value of equity / total liabilities                  |--&gt;    |book_equ_to_tot_liab_|
|ratio                |</v>
      </c>
    </row>
    <row r="13" spans="3:25" x14ac:dyDescent="0.25">
      <c r="C13" s="1">
        <v>9</v>
      </c>
      <c r="D13" s="2" t="s">
        <v>8</v>
      </c>
      <c r="E13" s="3" t="s">
        <v>65</v>
      </c>
      <c r="F13" s="4" t="s">
        <v>76</v>
      </c>
      <c r="G13" s="1" t="str">
        <f t="shared" si="6"/>
        <v xml:space="preserve">'sales_to_tot_assets_ratio', </v>
      </c>
      <c r="L13" s="1">
        <f t="shared" si="7"/>
        <v>0</v>
      </c>
      <c r="N13" s="1">
        <f t="shared" si="0"/>
        <v>23</v>
      </c>
      <c r="O13" s="1">
        <f t="shared" si="0"/>
        <v>3</v>
      </c>
      <c r="P13" s="1">
        <f t="shared" si="0"/>
        <v>25</v>
      </c>
      <c r="R13" s="1">
        <f t="shared" si="8"/>
        <v>38</v>
      </c>
      <c r="S13" s="1">
        <f t="shared" si="1"/>
        <v>4</v>
      </c>
      <c r="T13" s="1">
        <f t="shared" si="1"/>
        <v>-4</v>
      </c>
      <c r="V13" s="6" t="str">
        <f t="shared" si="3"/>
        <v>|X9 sales / total assets                                      |</v>
      </c>
      <c r="W13" s="6" t="str">
        <f t="shared" si="4"/>
        <v>--&gt;    |</v>
      </c>
      <c r="X13" s="6" t="str">
        <f t="shared" si="5"/>
        <v>sales_to_tot_assets_r|
|atio                 |</v>
      </c>
      <c r="Y13" s="1" t="str">
        <f t="shared" si="2"/>
        <v>|X9 sales / total assets                                      |--&gt;    |sales_to_tot_assets_r|
|atio                 |</v>
      </c>
    </row>
    <row r="14" spans="3:25" x14ac:dyDescent="0.25">
      <c r="C14" s="1">
        <v>10</v>
      </c>
      <c r="D14" s="2" t="s">
        <v>9</v>
      </c>
      <c r="E14" s="3" t="s">
        <v>65</v>
      </c>
      <c r="F14" s="4" t="s">
        <v>87</v>
      </c>
      <c r="G14" s="1" t="str">
        <f t="shared" si="6"/>
        <v xml:space="preserve">'equ_to_tot_assets_ratio', </v>
      </c>
      <c r="L14" s="1">
        <f t="shared" si="7"/>
        <v>0</v>
      </c>
      <c r="N14" s="1">
        <f t="shared" si="0"/>
        <v>25</v>
      </c>
      <c r="O14" s="1">
        <f t="shared" si="0"/>
        <v>3</v>
      </c>
      <c r="P14" s="1">
        <f t="shared" si="0"/>
        <v>23</v>
      </c>
      <c r="R14" s="1">
        <f t="shared" si="8"/>
        <v>36</v>
      </c>
      <c r="S14" s="1">
        <f t="shared" si="1"/>
        <v>4</v>
      </c>
      <c r="T14" s="1">
        <f t="shared" si="1"/>
        <v>-2</v>
      </c>
      <c r="V14" s="6" t="str">
        <f t="shared" si="3"/>
        <v>|X10 equity / total assets                                    |</v>
      </c>
      <c r="W14" s="6" t="str">
        <f t="shared" si="4"/>
        <v>--&gt;    |</v>
      </c>
      <c r="X14" s="6" t="str">
        <f t="shared" si="5"/>
        <v>equ_to_tot_assets_rat|
|io                   |</v>
      </c>
      <c r="Y14" s="1" t="str">
        <f t="shared" si="2"/>
        <v>|X10 equity / total assets                                    |--&gt;    |equ_to_tot_assets_rat|
|io                   |</v>
      </c>
    </row>
    <row r="15" spans="3:25" x14ac:dyDescent="0.25">
      <c r="C15" s="1">
        <v>11</v>
      </c>
      <c r="D15" s="2" t="s">
        <v>10</v>
      </c>
      <c r="E15" s="3" t="s">
        <v>65</v>
      </c>
      <c r="F15" s="4" t="s">
        <v>127</v>
      </c>
      <c r="G15" s="1" t="str">
        <f t="shared" si="6"/>
        <v xml:space="preserve">'mod_ef_grss_prof_to_tot_assets_ratio', </v>
      </c>
      <c r="L15" s="1">
        <f t="shared" si="7"/>
        <v>0</v>
      </c>
      <c r="N15" s="1">
        <f t="shared" si="0"/>
        <v>76</v>
      </c>
      <c r="O15" s="1">
        <f t="shared" si="0"/>
        <v>3</v>
      </c>
      <c r="P15" s="1">
        <f t="shared" si="0"/>
        <v>36</v>
      </c>
      <c r="R15" s="1">
        <f t="shared" si="8"/>
        <v>-15</v>
      </c>
      <c r="S15" s="1">
        <f t="shared" si="1"/>
        <v>4</v>
      </c>
      <c r="T15" s="1">
        <f t="shared" si="1"/>
        <v>-15</v>
      </c>
      <c r="V15" s="6" t="str">
        <f t="shared" si="3"/>
        <v>|X11 (gross profit + extraordinary items + financial expenses)|
| / total assets                                              |</v>
      </c>
      <c r="W15" s="6" t="str">
        <f t="shared" si="4"/>
        <v>--&gt;    |</v>
      </c>
      <c r="X15" s="6" t="str">
        <f t="shared" si="5"/>
        <v>mod_ef_grss_prof_to_t|
|ot_assets_ratio      |</v>
      </c>
      <c r="Y15" s="1" t="str">
        <f t="shared" si="2"/>
        <v>|X11 (gross profit + extraordinary items + financial expenses)|
| / total assets                                              |--&gt;    |mod_ef_grss_prof_to_t|
|ot_assets_ratio      |</v>
      </c>
    </row>
    <row r="16" spans="3:25" x14ac:dyDescent="0.25">
      <c r="C16" s="1">
        <v>12</v>
      </c>
      <c r="D16" s="2" t="s">
        <v>11</v>
      </c>
      <c r="E16" s="3" t="s">
        <v>65</v>
      </c>
      <c r="F16" s="4" t="s">
        <v>83</v>
      </c>
      <c r="G16" s="1" t="str">
        <f t="shared" si="6"/>
        <v xml:space="preserve">'grss_prof_to_st_liab_ratio', </v>
      </c>
      <c r="L16" s="1">
        <f t="shared" si="7"/>
        <v>0</v>
      </c>
      <c r="N16" s="1">
        <f t="shared" si="0"/>
        <v>41</v>
      </c>
      <c r="O16" s="1">
        <f t="shared" si="0"/>
        <v>3</v>
      </c>
      <c r="P16" s="1">
        <f t="shared" si="0"/>
        <v>26</v>
      </c>
      <c r="R16" s="1">
        <f t="shared" si="8"/>
        <v>20</v>
      </c>
      <c r="S16" s="1">
        <f t="shared" si="1"/>
        <v>4</v>
      </c>
      <c r="T16" s="1">
        <f t="shared" si="1"/>
        <v>-5</v>
      </c>
      <c r="V16" s="6" t="str">
        <f t="shared" si="3"/>
        <v>|X12 gross profit / short-term liabilities                    |</v>
      </c>
      <c r="W16" s="6" t="str">
        <f t="shared" si="4"/>
        <v>--&gt;    |</v>
      </c>
      <c r="X16" s="6" t="str">
        <f t="shared" si="5"/>
        <v>grss_prof_to_st_liab_|
|ratio                |</v>
      </c>
      <c r="Y16" s="1" t="str">
        <f t="shared" si="2"/>
        <v>|X12 gross profit / short-term liabilities                    |--&gt;    |grss_prof_to_st_liab_|
|ratio                |</v>
      </c>
    </row>
    <row r="17" spans="3:25" x14ac:dyDescent="0.25">
      <c r="C17" s="1">
        <v>13</v>
      </c>
      <c r="D17" s="2" t="s">
        <v>12</v>
      </c>
      <c r="E17" s="3" t="s">
        <v>65</v>
      </c>
      <c r="F17" s="4" t="s">
        <v>125</v>
      </c>
      <c r="G17" s="1" t="str">
        <f t="shared" si="6"/>
        <v xml:space="preserve">'mod_dep_grss_prof_to_sales_ratio', </v>
      </c>
      <c r="L17" s="1">
        <f t="shared" si="7"/>
        <v>0</v>
      </c>
      <c r="N17" s="1">
        <f t="shared" si="0"/>
        <v>41</v>
      </c>
      <c r="O17" s="1">
        <f t="shared" si="0"/>
        <v>3</v>
      </c>
      <c r="P17" s="1">
        <f t="shared" si="0"/>
        <v>32</v>
      </c>
      <c r="R17" s="1">
        <f t="shared" si="8"/>
        <v>20</v>
      </c>
      <c r="S17" s="1">
        <f t="shared" si="1"/>
        <v>4</v>
      </c>
      <c r="T17" s="1">
        <f t="shared" si="1"/>
        <v>-11</v>
      </c>
      <c r="V17" s="6" t="str">
        <f t="shared" si="3"/>
        <v>|X13 (gross profit + depreciation) / sales                    |</v>
      </c>
      <c r="W17" s="6" t="str">
        <f t="shared" si="4"/>
        <v>--&gt;    |</v>
      </c>
      <c r="X17" s="6" t="str">
        <f t="shared" si="5"/>
        <v>mod_dep_grss_prof_to_|
|sales_ratio          |</v>
      </c>
      <c r="Y17" s="1" t="str">
        <f t="shared" si="2"/>
        <v>|X13 (gross profit + depreciation) / sales                    |--&gt;    |mod_dep_grss_prof_to_|
|sales_ratio          |</v>
      </c>
    </row>
    <row r="18" spans="3:25" x14ac:dyDescent="0.25">
      <c r="C18" s="1">
        <v>14</v>
      </c>
      <c r="D18" s="2" t="s">
        <v>13</v>
      </c>
      <c r="E18" s="3" t="s">
        <v>65</v>
      </c>
      <c r="F18" s="4" t="s">
        <v>128</v>
      </c>
      <c r="G18" s="1" t="str">
        <f t="shared" si="6"/>
        <v xml:space="preserve">'mod_int_grss_prof_to_tot_assets_ratio', </v>
      </c>
      <c r="L18" s="1">
        <f t="shared" si="7"/>
        <v>0</v>
      </c>
      <c r="N18" s="1">
        <f t="shared" si="0"/>
        <v>44</v>
      </c>
      <c r="O18" s="1">
        <f t="shared" si="0"/>
        <v>3</v>
      </c>
      <c r="P18" s="1">
        <f t="shared" si="0"/>
        <v>37</v>
      </c>
      <c r="R18" s="1">
        <f t="shared" si="8"/>
        <v>17</v>
      </c>
      <c r="S18" s="1">
        <f t="shared" si="1"/>
        <v>4</v>
      </c>
      <c r="T18" s="1">
        <f t="shared" si="1"/>
        <v>-16</v>
      </c>
      <c r="V18" s="6" t="str">
        <f t="shared" si="3"/>
        <v>|X14 (gross profit + interest) / total assets                 |</v>
      </c>
      <c r="W18" s="6" t="str">
        <f t="shared" si="4"/>
        <v>--&gt;    |</v>
      </c>
      <c r="X18" s="6" t="str">
        <f t="shared" si="5"/>
        <v>mod_int_grss_prof_to_|
|tot_assets_ratio     |</v>
      </c>
      <c r="Y18" s="1" t="str">
        <f t="shared" si="2"/>
        <v>|X14 (gross profit + interest) / total assets                 |--&gt;    |mod_int_grss_prof_to_|
|tot_assets_ratio     |</v>
      </c>
    </row>
    <row r="19" spans="3:25" x14ac:dyDescent="0.25">
      <c r="C19" s="1">
        <v>15</v>
      </c>
      <c r="D19" s="2" t="s">
        <v>14</v>
      </c>
      <c r="E19" s="3" t="s">
        <v>65</v>
      </c>
      <c r="F19" s="4" t="s">
        <v>100</v>
      </c>
      <c r="G19" s="1" t="str">
        <f t="shared" si="6"/>
        <v xml:space="preserve">'ann_tot_liab_to_mod_grss_prof_ratio', </v>
      </c>
      <c r="L19" s="1">
        <f t="shared" si="7"/>
        <v>0</v>
      </c>
      <c r="N19" s="1">
        <f t="shared" ref="N19:P82" si="9">LEN(D19)</f>
        <v>61</v>
      </c>
      <c r="O19" s="1">
        <f t="shared" si="9"/>
        <v>3</v>
      </c>
      <c r="P19" s="1">
        <f t="shared" si="9"/>
        <v>35</v>
      </c>
      <c r="R19" s="1">
        <f t="shared" si="8"/>
        <v>0</v>
      </c>
      <c r="S19" s="1">
        <f t="shared" si="8"/>
        <v>4</v>
      </c>
      <c r="T19" s="1">
        <f t="shared" si="8"/>
        <v>-14</v>
      </c>
      <c r="V19" s="6" t="str">
        <f t="shared" si="3"/>
        <v>|X15 (total liabilities * 365) / (gross profit + depreciation)|</v>
      </c>
      <c r="W19" s="6" t="str">
        <f t="shared" si="4"/>
        <v>--&gt;    |</v>
      </c>
      <c r="X19" s="6" t="str">
        <f t="shared" si="5"/>
        <v>ann_tot_liab_to_mod_g|
|rss_prof_ratio       |</v>
      </c>
      <c r="Y19" s="1" t="str">
        <f t="shared" si="2"/>
        <v>|X15 (total liabilities * 365) / (gross profit + depreciation)|--&gt;    |ann_tot_liab_to_mod_g|
|rss_prof_ratio       |</v>
      </c>
    </row>
    <row r="20" spans="3:25" x14ac:dyDescent="0.25">
      <c r="C20" s="1">
        <v>16</v>
      </c>
      <c r="D20" s="2" t="s">
        <v>15</v>
      </c>
      <c r="E20" s="3" t="s">
        <v>65</v>
      </c>
      <c r="F20" s="4" t="s">
        <v>129</v>
      </c>
      <c r="G20" s="1" t="str">
        <f t="shared" si="6"/>
        <v xml:space="preserve">'mod_dep_grss_prof_to_tot_liab_ratio', </v>
      </c>
      <c r="L20" s="1">
        <f t="shared" si="7"/>
        <v>0</v>
      </c>
      <c r="N20" s="1">
        <f t="shared" si="9"/>
        <v>53</v>
      </c>
      <c r="O20" s="1">
        <f t="shared" si="9"/>
        <v>3</v>
      </c>
      <c r="P20" s="1">
        <f t="shared" si="9"/>
        <v>35</v>
      </c>
      <c r="R20" s="1">
        <f t="shared" si="8"/>
        <v>8</v>
      </c>
      <c r="S20" s="1">
        <f t="shared" si="8"/>
        <v>4</v>
      </c>
      <c r="T20" s="1">
        <f t="shared" si="8"/>
        <v>-14</v>
      </c>
      <c r="V20" s="6" t="str">
        <f t="shared" si="3"/>
        <v>|X16 (gross profit + depreciation) / total liabilities        |</v>
      </c>
      <c r="W20" s="6" t="str">
        <f t="shared" si="4"/>
        <v>--&gt;    |</v>
      </c>
      <c r="X20" s="6" t="str">
        <f t="shared" si="5"/>
        <v>mod_dep_grss_prof_to_|
|tot_liab_ratio       |</v>
      </c>
      <c r="Y20" s="1" t="str">
        <f t="shared" si="2"/>
        <v>|X16 (gross profit + depreciation) / total liabilities        |--&gt;    |mod_dep_grss_prof_to_|
|tot_liab_ratio       |</v>
      </c>
    </row>
    <row r="21" spans="3:25" x14ac:dyDescent="0.25">
      <c r="C21" s="1">
        <v>17</v>
      </c>
      <c r="D21" s="2" t="s">
        <v>16</v>
      </c>
      <c r="E21" s="3" t="s">
        <v>65</v>
      </c>
      <c r="F21" s="4" t="s">
        <v>82</v>
      </c>
      <c r="G21" s="1" t="str">
        <f t="shared" si="6"/>
        <v xml:space="preserve">'tot_assets_to_tot_liab_ratio', </v>
      </c>
      <c r="L21" s="1">
        <f t="shared" si="7"/>
        <v>0</v>
      </c>
      <c r="N21" s="1">
        <f t="shared" si="9"/>
        <v>36</v>
      </c>
      <c r="O21" s="1">
        <f t="shared" si="9"/>
        <v>3</v>
      </c>
      <c r="P21" s="1">
        <f t="shared" si="9"/>
        <v>28</v>
      </c>
      <c r="R21" s="1">
        <f t="shared" si="8"/>
        <v>25</v>
      </c>
      <c r="S21" s="1">
        <f t="shared" si="8"/>
        <v>4</v>
      </c>
      <c r="T21" s="1">
        <f t="shared" si="8"/>
        <v>-7</v>
      </c>
      <c r="V21" s="6" t="str">
        <f t="shared" si="3"/>
        <v>|X17 total assets / total liabilities                         |</v>
      </c>
      <c r="W21" s="6" t="str">
        <f t="shared" si="4"/>
        <v>--&gt;    |</v>
      </c>
      <c r="X21" s="6" t="str">
        <f t="shared" si="5"/>
        <v>tot_assets_to_tot_lia|
|b_ratio              |</v>
      </c>
      <c r="Y21" s="1" t="str">
        <f t="shared" si="2"/>
        <v>|X17 total assets / total liabilities                         |--&gt;    |tot_assets_to_tot_lia|
|b_ratio              |</v>
      </c>
    </row>
    <row r="22" spans="3:25" x14ac:dyDescent="0.25">
      <c r="C22" s="1">
        <v>18</v>
      </c>
      <c r="D22" s="2" t="s">
        <v>17</v>
      </c>
      <c r="E22" s="3" t="s">
        <v>65</v>
      </c>
      <c r="F22" s="4" t="s">
        <v>78</v>
      </c>
      <c r="G22" s="1" t="str">
        <f t="shared" si="6"/>
        <v xml:space="preserve">'grss_prof_to_tot_assets_ratio', </v>
      </c>
      <c r="L22" s="1">
        <f t="shared" si="7"/>
        <v>0</v>
      </c>
      <c r="N22" s="1">
        <f t="shared" si="9"/>
        <v>31</v>
      </c>
      <c r="O22" s="1">
        <f t="shared" si="9"/>
        <v>3</v>
      </c>
      <c r="P22" s="1">
        <f t="shared" si="9"/>
        <v>29</v>
      </c>
      <c r="R22" s="1">
        <f t="shared" si="8"/>
        <v>30</v>
      </c>
      <c r="S22" s="1">
        <f t="shared" si="8"/>
        <v>4</v>
      </c>
      <c r="T22" s="1">
        <f t="shared" si="8"/>
        <v>-8</v>
      </c>
      <c r="V22" s="6" t="str">
        <f t="shared" si="3"/>
        <v>|X18 gross profit / total assets                              |</v>
      </c>
      <c r="W22" s="6" t="str">
        <f t="shared" si="4"/>
        <v>--&gt;    |</v>
      </c>
      <c r="X22" s="6" t="str">
        <f t="shared" si="5"/>
        <v>grss_prof_to_tot_asse|
|ts_ratio             |</v>
      </c>
      <c r="Y22" s="1" t="str">
        <f t="shared" si="2"/>
        <v>|X18 gross profit / total assets                              |--&gt;    |grss_prof_to_tot_asse|
|ts_ratio             |</v>
      </c>
    </row>
    <row r="23" spans="3:25" x14ac:dyDescent="0.25">
      <c r="C23" s="1">
        <v>19</v>
      </c>
      <c r="D23" s="2" t="s">
        <v>18</v>
      </c>
      <c r="E23" s="3" t="s">
        <v>65</v>
      </c>
      <c r="F23" s="4" t="s">
        <v>77</v>
      </c>
      <c r="G23" s="1" t="str">
        <f t="shared" si="6"/>
        <v xml:space="preserve">'grss_prof_to_sales_ratio', </v>
      </c>
      <c r="L23" s="1">
        <f t="shared" si="7"/>
        <v>0</v>
      </c>
      <c r="N23" s="1">
        <f t="shared" si="9"/>
        <v>24</v>
      </c>
      <c r="O23" s="1">
        <f t="shared" si="9"/>
        <v>3</v>
      </c>
      <c r="P23" s="1">
        <f t="shared" si="9"/>
        <v>24</v>
      </c>
      <c r="R23" s="1">
        <f t="shared" si="8"/>
        <v>37</v>
      </c>
      <c r="S23" s="1">
        <f t="shared" si="8"/>
        <v>4</v>
      </c>
      <c r="T23" s="1">
        <f t="shared" si="8"/>
        <v>-3</v>
      </c>
      <c r="V23" s="6" t="str">
        <f t="shared" si="3"/>
        <v>|X19 gross profit / sales                                     |</v>
      </c>
      <c r="W23" s="6" t="str">
        <f t="shared" si="4"/>
        <v>--&gt;    |</v>
      </c>
      <c r="X23" s="6" t="str">
        <f t="shared" si="5"/>
        <v>grss_prof_to_sales_ra|
|tio                  |</v>
      </c>
      <c r="Y23" s="1" t="str">
        <f t="shared" si="2"/>
        <v>|X19 gross profit / sales                                     |--&gt;    |grss_prof_to_sales_ra|
|tio                  |</v>
      </c>
    </row>
    <row r="24" spans="3:25" x14ac:dyDescent="0.25">
      <c r="C24" s="1">
        <v>20</v>
      </c>
      <c r="D24" s="2" t="s">
        <v>19</v>
      </c>
      <c r="E24" s="3" t="s">
        <v>65</v>
      </c>
      <c r="F24" s="4" t="s">
        <v>102</v>
      </c>
      <c r="G24" s="1" t="str">
        <f t="shared" si="6"/>
        <v xml:space="preserve">'ann_inven_to_sales_ratio', </v>
      </c>
      <c r="L24" s="1">
        <f t="shared" si="7"/>
        <v>0</v>
      </c>
      <c r="N24" s="1">
        <f t="shared" si="9"/>
        <v>29</v>
      </c>
      <c r="O24" s="1">
        <f t="shared" si="9"/>
        <v>3</v>
      </c>
      <c r="P24" s="1">
        <f t="shared" si="9"/>
        <v>24</v>
      </c>
      <c r="R24" s="1">
        <f t="shared" si="8"/>
        <v>32</v>
      </c>
      <c r="S24" s="1">
        <f t="shared" si="8"/>
        <v>4</v>
      </c>
      <c r="T24" s="1">
        <f t="shared" si="8"/>
        <v>-3</v>
      </c>
      <c r="V24" s="6" t="str">
        <f t="shared" si="3"/>
        <v>|X20 (inventory * 365) / sales                                |</v>
      </c>
      <c r="W24" s="6" t="str">
        <f t="shared" si="4"/>
        <v>--&gt;    |</v>
      </c>
      <c r="X24" s="6" t="str">
        <f t="shared" si="5"/>
        <v>ann_inven_to_sales_ra|
|tio                  |</v>
      </c>
      <c r="Y24" s="1" t="str">
        <f t="shared" si="2"/>
        <v>|X20 (inventory * 365) / sales                                |--&gt;    |ann_inven_to_sales_ra|
|tio                  |</v>
      </c>
    </row>
    <row r="25" spans="3:25" x14ac:dyDescent="0.25">
      <c r="C25" s="1">
        <v>21</v>
      </c>
      <c r="D25" s="2" t="s">
        <v>20</v>
      </c>
      <c r="E25" s="3" t="s">
        <v>65</v>
      </c>
      <c r="F25" s="4" t="s">
        <v>84</v>
      </c>
      <c r="G25" s="1" t="str">
        <f t="shared" si="6"/>
        <v xml:space="preserve">'sales_to_mod_sales_ratio', </v>
      </c>
      <c r="L25" s="1">
        <f t="shared" si="7"/>
        <v>0</v>
      </c>
      <c r="N25" s="1">
        <f t="shared" si="9"/>
        <v>27</v>
      </c>
      <c r="O25" s="1">
        <f t="shared" si="9"/>
        <v>3</v>
      </c>
      <c r="P25" s="1">
        <f t="shared" si="9"/>
        <v>24</v>
      </c>
      <c r="R25" s="1">
        <f t="shared" si="8"/>
        <v>34</v>
      </c>
      <c r="S25" s="1">
        <f t="shared" si="8"/>
        <v>4</v>
      </c>
      <c r="T25" s="1">
        <f t="shared" si="8"/>
        <v>-3</v>
      </c>
      <c r="V25" s="6" t="str">
        <f t="shared" si="3"/>
        <v>|X21 sales (n) / sales (n-1)                                  |</v>
      </c>
      <c r="W25" s="6" t="str">
        <f t="shared" si="4"/>
        <v>--&gt;    |</v>
      </c>
      <c r="X25" s="6" t="str">
        <f t="shared" si="5"/>
        <v>sales_to_mod_sales_ra|
|tio                  |</v>
      </c>
      <c r="Y25" s="1" t="str">
        <f t="shared" si="2"/>
        <v>|X21 sales (n) / sales (n-1)                                  |--&gt;    |sales_to_mod_sales_ra|
|tio                  |</v>
      </c>
    </row>
    <row r="26" spans="3:25" x14ac:dyDescent="0.25">
      <c r="C26" s="1">
        <v>22</v>
      </c>
      <c r="D26" s="2" t="s">
        <v>21</v>
      </c>
      <c r="E26" s="3" t="s">
        <v>65</v>
      </c>
      <c r="F26" s="4" t="s">
        <v>81</v>
      </c>
      <c r="G26" s="1" t="str">
        <f t="shared" si="6"/>
        <v xml:space="preserve">'ops_prof_to_tot_assets_ratio', </v>
      </c>
      <c r="L26" s="1">
        <f t="shared" si="7"/>
        <v>0</v>
      </c>
      <c r="N26" s="1">
        <f t="shared" si="9"/>
        <v>49</v>
      </c>
      <c r="O26" s="1">
        <f t="shared" si="9"/>
        <v>3</v>
      </c>
      <c r="P26" s="1">
        <f t="shared" si="9"/>
        <v>28</v>
      </c>
      <c r="R26" s="1">
        <f t="shared" si="8"/>
        <v>12</v>
      </c>
      <c r="S26" s="1">
        <f t="shared" si="8"/>
        <v>4</v>
      </c>
      <c r="T26" s="1">
        <f t="shared" si="8"/>
        <v>-7</v>
      </c>
      <c r="V26" s="6" t="str">
        <f t="shared" si="3"/>
        <v>|X22 profit on operating activities / total assets            |</v>
      </c>
      <c r="W26" s="6" t="str">
        <f t="shared" si="4"/>
        <v>--&gt;    |</v>
      </c>
      <c r="X26" s="6" t="str">
        <f t="shared" si="5"/>
        <v>ops_prof_to_tot_asset|
|s_ratio              |</v>
      </c>
      <c r="Y26" s="1" t="str">
        <f t="shared" si="2"/>
        <v>|X22 profit on operating activities / total assets            |--&gt;    |ops_prof_to_tot_asset|
|s_ratio              |</v>
      </c>
    </row>
    <row r="27" spans="3:25" x14ac:dyDescent="0.25">
      <c r="C27" s="1">
        <v>23</v>
      </c>
      <c r="D27" s="2" t="s">
        <v>22</v>
      </c>
      <c r="E27" s="3" t="s">
        <v>65</v>
      </c>
      <c r="F27" s="4" t="s">
        <v>80</v>
      </c>
      <c r="G27" s="1" t="str">
        <f t="shared" si="6"/>
        <v xml:space="preserve">'net_prof_to_sales_ratio', </v>
      </c>
      <c r="L27" s="1">
        <f t="shared" si="7"/>
        <v>0</v>
      </c>
      <c r="N27" s="1">
        <f t="shared" si="9"/>
        <v>22</v>
      </c>
      <c r="O27" s="1">
        <f t="shared" si="9"/>
        <v>3</v>
      </c>
      <c r="P27" s="1">
        <f t="shared" si="9"/>
        <v>23</v>
      </c>
      <c r="R27" s="1">
        <f t="shared" si="8"/>
        <v>39</v>
      </c>
      <c r="S27" s="1">
        <f t="shared" si="8"/>
        <v>4</v>
      </c>
      <c r="T27" s="1">
        <f t="shared" si="8"/>
        <v>-2</v>
      </c>
      <c r="V27" s="6" t="str">
        <f t="shared" si="3"/>
        <v>|X23 net profit / sales                                       |</v>
      </c>
      <c r="W27" s="6" t="str">
        <f t="shared" si="4"/>
        <v>--&gt;    |</v>
      </c>
      <c r="X27" s="6" t="str">
        <f t="shared" si="5"/>
        <v>net_prof_to_sales_rat|
|io                   |</v>
      </c>
      <c r="Y27" s="1" t="str">
        <f t="shared" si="2"/>
        <v>|X23 net profit / sales                                       |--&gt;    |net_prof_to_sales_rat|
|io                   |</v>
      </c>
    </row>
    <row r="28" spans="3:25" x14ac:dyDescent="0.25">
      <c r="C28" s="1">
        <v>24</v>
      </c>
      <c r="D28" s="2" t="s">
        <v>23</v>
      </c>
      <c r="E28" s="3" t="s">
        <v>65</v>
      </c>
      <c r="F28" s="4" t="s">
        <v>85</v>
      </c>
      <c r="G28" s="1" t="str">
        <f t="shared" si="6"/>
        <v xml:space="preserve">'grss_prof3_to_tot_assets_ratio', </v>
      </c>
      <c r="L28" s="1">
        <f t="shared" si="7"/>
        <v>0</v>
      </c>
      <c r="N28" s="1">
        <f t="shared" si="9"/>
        <v>44</v>
      </c>
      <c r="O28" s="1">
        <f t="shared" si="9"/>
        <v>3</v>
      </c>
      <c r="P28" s="1">
        <f t="shared" si="9"/>
        <v>30</v>
      </c>
      <c r="R28" s="1">
        <f t="shared" si="8"/>
        <v>17</v>
      </c>
      <c r="S28" s="1">
        <f t="shared" si="8"/>
        <v>4</v>
      </c>
      <c r="T28" s="1">
        <f t="shared" si="8"/>
        <v>-9</v>
      </c>
      <c r="V28" s="6" t="str">
        <f t="shared" si="3"/>
        <v>|X24 gross profit (in 3 years) / total assets                 |</v>
      </c>
      <c r="W28" s="6" t="str">
        <f t="shared" si="4"/>
        <v>--&gt;    |</v>
      </c>
      <c r="X28" s="6" t="str">
        <f t="shared" si="5"/>
        <v>grss_prof3_to_tot_ass|
|ets_ratio            |</v>
      </c>
      <c r="Y28" s="1" t="str">
        <f t="shared" si="2"/>
        <v>|X24 gross profit (in 3 years) / total assets                 |--&gt;    |grss_prof3_to_tot_ass|
|ets_ratio            |</v>
      </c>
    </row>
    <row r="29" spans="3:25" x14ac:dyDescent="0.25">
      <c r="C29" s="1">
        <v>25</v>
      </c>
      <c r="D29" s="2" t="s">
        <v>24</v>
      </c>
      <c r="E29" s="3" t="s">
        <v>65</v>
      </c>
      <c r="F29" s="4" t="s">
        <v>86</v>
      </c>
      <c r="G29" s="1" t="str">
        <f t="shared" si="6"/>
        <v xml:space="preserve">'mod_equ_to_tot_assets_ratio', </v>
      </c>
      <c r="L29" s="1">
        <f t="shared" si="7"/>
        <v>0</v>
      </c>
      <c r="N29" s="1">
        <f t="shared" si="9"/>
        <v>43</v>
      </c>
      <c r="O29" s="1">
        <f t="shared" si="9"/>
        <v>3</v>
      </c>
      <c r="P29" s="1">
        <f t="shared" si="9"/>
        <v>27</v>
      </c>
      <c r="R29" s="1">
        <f t="shared" si="8"/>
        <v>18</v>
      </c>
      <c r="S29" s="1">
        <f t="shared" si="8"/>
        <v>4</v>
      </c>
      <c r="T29" s="1">
        <f t="shared" si="8"/>
        <v>-6</v>
      </c>
      <c r="V29" s="6" t="str">
        <f t="shared" si="3"/>
        <v>|X25 (equity - share capital) / total assets                  |</v>
      </c>
      <c r="W29" s="6" t="str">
        <f t="shared" si="4"/>
        <v>--&gt;    |</v>
      </c>
      <c r="X29" s="6" t="str">
        <f t="shared" si="5"/>
        <v>mod_equ_to_tot_assets|
|_ratio               |</v>
      </c>
      <c r="Y29" s="1" t="str">
        <f t="shared" si="2"/>
        <v>|X25 (equity - share capital) / total assets                  |--&gt;    |mod_equ_to_tot_assets|
|_ratio               |</v>
      </c>
    </row>
    <row r="30" spans="3:25" x14ac:dyDescent="0.25">
      <c r="C30" s="1">
        <v>26</v>
      </c>
      <c r="D30" s="2" t="s">
        <v>25</v>
      </c>
      <c r="E30" s="3" t="s">
        <v>65</v>
      </c>
      <c r="F30" s="4" t="s">
        <v>130</v>
      </c>
      <c r="G30" s="1" t="str">
        <f t="shared" si="6"/>
        <v xml:space="preserve">'mod_dep_net_prof_to_tot_liab_ratio', </v>
      </c>
      <c r="L30" s="1">
        <f t="shared" si="7"/>
        <v>0</v>
      </c>
      <c r="N30" s="1">
        <f t="shared" si="9"/>
        <v>51</v>
      </c>
      <c r="O30" s="1">
        <f t="shared" si="9"/>
        <v>3</v>
      </c>
      <c r="P30" s="1">
        <f t="shared" si="9"/>
        <v>34</v>
      </c>
      <c r="R30" s="1">
        <f t="shared" si="8"/>
        <v>10</v>
      </c>
      <c r="S30" s="1">
        <f t="shared" si="8"/>
        <v>4</v>
      </c>
      <c r="T30" s="1">
        <f t="shared" si="8"/>
        <v>-13</v>
      </c>
      <c r="V30" s="6" t="str">
        <f t="shared" si="3"/>
        <v>|X26 (net profit + depreciation) / total liabilities          |</v>
      </c>
      <c r="W30" s="6" t="str">
        <f t="shared" si="4"/>
        <v>--&gt;    |</v>
      </c>
      <c r="X30" s="6" t="str">
        <f t="shared" si="5"/>
        <v>mod_dep_net_prof_to_t|
|ot_liab_ratio        |</v>
      </c>
      <c r="Y30" s="1" t="str">
        <f t="shared" si="2"/>
        <v>|X26 (net profit + depreciation) / total liabilities          |--&gt;    |mod_dep_net_prof_to_t|
|ot_liab_ratio        |</v>
      </c>
    </row>
    <row r="31" spans="3:25" x14ac:dyDescent="0.25">
      <c r="C31" s="1">
        <v>27</v>
      </c>
      <c r="D31" s="2" t="s">
        <v>26</v>
      </c>
      <c r="E31" s="3" t="s">
        <v>65</v>
      </c>
      <c r="F31" s="4" t="s">
        <v>103</v>
      </c>
      <c r="G31" s="1" t="str">
        <f t="shared" si="6"/>
        <v xml:space="preserve">'ops_prof_to_fin_exp_ratio', </v>
      </c>
      <c r="L31" s="1">
        <f t="shared" si="7"/>
        <v>0</v>
      </c>
      <c r="N31" s="1">
        <f t="shared" si="9"/>
        <v>55</v>
      </c>
      <c r="O31" s="1">
        <f t="shared" si="9"/>
        <v>3</v>
      </c>
      <c r="P31" s="1">
        <f t="shared" si="9"/>
        <v>25</v>
      </c>
      <c r="R31" s="1">
        <f t="shared" si="8"/>
        <v>6</v>
      </c>
      <c r="S31" s="1">
        <f t="shared" si="8"/>
        <v>4</v>
      </c>
      <c r="T31" s="1">
        <f t="shared" si="8"/>
        <v>-4</v>
      </c>
      <c r="V31" s="6" t="str">
        <f t="shared" si="3"/>
        <v>|X27 profit on operating activities / financial expenses      |</v>
      </c>
      <c r="W31" s="6" t="str">
        <f t="shared" si="4"/>
        <v>--&gt;    |</v>
      </c>
      <c r="X31" s="6" t="str">
        <f t="shared" si="5"/>
        <v>ops_prof_to_fin_exp_r|
|atio                 |</v>
      </c>
      <c r="Y31" s="1" t="str">
        <f t="shared" si="2"/>
        <v>|X27 profit on operating activities / financial expenses      |--&gt;    |ops_prof_to_fin_exp_r|
|atio                 |</v>
      </c>
    </row>
    <row r="32" spans="3:25" x14ac:dyDescent="0.25">
      <c r="C32" s="1">
        <v>28</v>
      </c>
      <c r="D32" s="2" t="s">
        <v>27</v>
      </c>
      <c r="E32" s="3" t="s">
        <v>65</v>
      </c>
      <c r="F32" s="4" t="s">
        <v>88</v>
      </c>
      <c r="G32" s="1" t="str">
        <f t="shared" si="6"/>
        <v xml:space="preserve">'work_cap_to_fx_assets_ratio', </v>
      </c>
      <c r="L32" s="1">
        <f t="shared" si="7"/>
        <v>0</v>
      </c>
      <c r="N32" s="1">
        <f t="shared" si="9"/>
        <v>34</v>
      </c>
      <c r="O32" s="1">
        <f t="shared" si="9"/>
        <v>3</v>
      </c>
      <c r="P32" s="1">
        <f t="shared" si="9"/>
        <v>27</v>
      </c>
      <c r="R32" s="1">
        <f t="shared" si="8"/>
        <v>27</v>
      </c>
      <c r="S32" s="1">
        <f t="shared" si="8"/>
        <v>4</v>
      </c>
      <c r="T32" s="1">
        <f t="shared" si="8"/>
        <v>-6</v>
      </c>
      <c r="V32" s="6" t="str">
        <f t="shared" si="3"/>
        <v>|X28 working capital / fixed assets                           |</v>
      </c>
      <c r="W32" s="6" t="str">
        <f t="shared" si="4"/>
        <v>--&gt;    |</v>
      </c>
      <c r="X32" s="6" t="str">
        <f t="shared" si="5"/>
        <v>work_cap_to_fx_assets|
|_ratio               |</v>
      </c>
      <c r="Y32" s="1" t="str">
        <f t="shared" si="2"/>
        <v>|X28 working capital / fixed assets                           |--&gt;    |work_cap_to_fx_assets|
|_ratio               |</v>
      </c>
    </row>
    <row r="33" spans="3:25" x14ac:dyDescent="0.25">
      <c r="C33" s="1">
        <v>29</v>
      </c>
      <c r="D33" s="2" t="s">
        <v>28</v>
      </c>
      <c r="E33" s="3" t="s">
        <v>65</v>
      </c>
      <c r="F33" s="4" t="s">
        <v>89</v>
      </c>
      <c r="G33" s="1" t="str">
        <f t="shared" si="6"/>
        <v xml:space="preserve">'tot_assets_log', </v>
      </c>
      <c r="L33" s="1">
        <f t="shared" si="7"/>
        <v>0</v>
      </c>
      <c r="N33" s="1">
        <f t="shared" si="9"/>
        <v>29</v>
      </c>
      <c r="O33" s="1">
        <f t="shared" si="9"/>
        <v>3</v>
      </c>
      <c r="P33" s="1">
        <f t="shared" si="9"/>
        <v>14</v>
      </c>
      <c r="R33" s="1">
        <f t="shared" si="8"/>
        <v>32</v>
      </c>
      <c r="S33" s="1">
        <f t="shared" si="8"/>
        <v>4</v>
      </c>
      <c r="T33" s="1">
        <f t="shared" si="8"/>
        <v>7</v>
      </c>
      <c r="V33" s="6" t="str">
        <f t="shared" si="3"/>
        <v>|X29 logarithm of total assets                                |</v>
      </c>
      <c r="W33" s="6" t="str">
        <f t="shared" si="4"/>
        <v>--&gt;    |</v>
      </c>
      <c r="X33" s="6" t="str">
        <f t="shared" si="5"/>
        <v>tot_assets_log       |</v>
      </c>
      <c r="Y33" s="1" t="str">
        <f t="shared" si="2"/>
        <v>|X29 logarithm of total assets                                |--&gt;    |tot_assets_log       |</v>
      </c>
    </row>
    <row r="34" spans="3:25" x14ac:dyDescent="0.25">
      <c r="C34" s="1">
        <v>30</v>
      </c>
      <c r="D34" s="2" t="s">
        <v>29</v>
      </c>
      <c r="E34" s="3" t="s">
        <v>65</v>
      </c>
      <c r="F34" s="4" t="s">
        <v>132</v>
      </c>
      <c r="G34" s="1" t="str">
        <f t="shared" si="6"/>
        <v xml:space="preserve">'mod_csh_tot_liab_to_sales_ratio', </v>
      </c>
      <c r="L34" s="1">
        <f t="shared" si="7"/>
        <v>0</v>
      </c>
      <c r="N34" s="1">
        <f t="shared" si="9"/>
        <v>38</v>
      </c>
      <c r="O34" s="1">
        <f t="shared" si="9"/>
        <v>3</v>
      </c>
      <c r="P34" s="1">
        <f t="shared" si="9"/>
        <v>31</v>
      </c>
      <c r="R34" s="1">
        <f t="shared" si="8"/>
        <v>23</v>
      </c>
      <c r="S34" s="1">
        <f t="shared" si="8"/>
        <v>4</v>
      </c>
      <c r="T34" s="1">
        <f t="shared" si="8"/>
        <v>-10</v>
      </c>
      <c r="V34" s="6" t="str">
        <f t="shared" si="3"/>
        <v>|X30 (total liabilities - cash) / sales                       |</v>
      </c>
      <c r="W34" s="6" t="str">
        <f t="shared" si="4"/>
        <v>--&gt;    |</v>
      </c>
      <c r="X34" s="6" t="str">
        <f t="shared" si="5"/>
        <v>mod_csh_tot_liab_to_s|
|ales_ratio           |</v>
      </c>
      <c r="Y34" s="1" t="str">
        <f t="shared" si="2"/>
        <v>|X30 (total liabilities - cash) / sales                       |--&gt;    |mod_csh_tot_liab_to_s|
|ales_ratio           |</v>
      </c>
    </row>
    <row r="35" spans="3:25" x14ac:dyDescent="0.25">
      <c r="C35" s="1">
        <v>31</v>
      </c>
      <c r="D35" s="2" t="s">
        <v>30</v>
      </c>
      <c r="E35" s="3" t="s">
        <v>65</v>
      </c>
      <c r="F35" s="4" t="s">
        <v>126</v>
      </c>
      <c r="G35" s="1" t="str">
        <f t="shared" si="6"/>
        <v xml:space="preserve">'mod_int_grss_prof_to_sales_ratio', </v>
      </c>
      <c r="L35" s="1">
        <f t="shared" si="7"/>
        <v>0</v>
      </c>
      <c r="N35" s="1">
        <f t="shared" si="9"/>
        <v>37</v>
      </c>
      <c r="O35" s="1">
        <f t="shared" si="9"/>
        <v>3</v>
      </c>
      <c r="P35" s="1">
        <f t="shared" si="9"/>
        <v>32</v>
      </c>
      <c r="R35" s="1">
        <f t="shared" si="8"/>
        <v>24</v>
      </c>
      <c r="S35" s="1">
        <f t="shared" si="8"/>
        <v>4</v>
      </c>
      <c r="T35" s="1">
        <f t="shared" si="8"/>
        <v>-11</v>
      </c>
      <c r="V35" s="6" t="str">
        <f t="shared" si="3"/>
        <v>|X31 (gross profit + interest) / sales                        |</v>
      </c>
      <c r="W35" s="6" t="str">
        <f t="shared" si="4"/>
        <v>--&gt;    |</v>
      </c>
      <c r="X35" s="6" t="str">
        <f t="shared" si="5"/>
        <v>mod_int_grss_prof_to_|
|sales_ratio          |</v>
      </c>
      <c r="Y35" s="1" t="str">
        <f t="shared" si="2"/>
        <v>|X31 (gross profit + interest) / sales                        |--&gt;    |mod_int_grss_prof_to_|
|sales_ratio          |</v>
      </c>
    </row>
    <row r="36" spans="3:25" x14ac:dyDescent="0.25">
      <c r="C36" s="1">
        <v>32</v>
      </c>
      <c r="D36" s="2" t="s">
        <v>31</v>
      </c>
      <c r="E36" s="3" t="s">
        <v>65</v>
      </c>
      <c r="F36" s="4" t="s">
        <v>104</v>
      </c>
      <c r="G36" s="1" t="str">
        <f t="shared" si="6"/>
        <v xml:space="preserve">'ann_curr_liab_to_cops_ratio', </v>
      </c>
      <c r="L36" s="1">
        <f t="shared" si="7"/>
        <v>0</v>
      </c>
      <c r="N36" s="1">
        <f t="shared" si="9"/>
        <v>55</v>
      </c>
      <c r="O36" s="1">
        <f t="shared" si="9"/>
        <v>3</v>
      </c>
      <c r="P36" s="1">
        <f t="shared" si="9"/>
        <v>27</v>
      </c>
      <c r="R36" s="1">
        <f t="shared" si="8"/>
        <v>6</v>
      </c>
      <c r="S36" s="1">
        <f t="shared" si="8"/>
        <v>4</v>
      </c>
      <c r="T36" s="1">
        <f t="shared" si="8"/>
        <v>-6</v>
      </c>
      <c r="V36" s="6" t="str">
        <f t="shared" si="3"/>
        <v>|X32 (current liabilities * 365) / cost of products sold      |</v>
      </c>
      <c r="W36" s="6" t="str">
        <f t="shared" si="4"/>
        <v>--&gt;    |</v>
      </c>
      <c r="X36" s="6" t="str">
        <f t="shared" si="5"/>
        <v>ann_curr_liab_to_cops|
|_ratio               |</v>
      </c>
      <c r="Y36" s="1" t="str">
        <f t="shared" si="2"/>
        <v>|X32 (current liabilities * 365) / cost of products sold      |--&gt;    |ann_curr_liab_to_cops|
|_ratio               |</v>
      </c>
    </row>
    <row r="37" spans="3:25" x14ac:dyDescent="0.25">
      <c r="C37" s="1">
        <v>33</v>
      </c>
      <c r="D37" s="2" t="s">
        <v>32</v>
      </c>
      <c r="E37" s="3" t="s">
        <v>65</v>
      </c>
      <c r="F37" s="4" t="s">
        <v>90</v>
      </c>
      <c r="G37" s="1" t="str">
        <f t="shared" si="6"/>
        <v xml:space="preserve">'ops_exp_to_st_liab_ratio', </v>
      </c>
      <c r="L37" s="1">
        <f t="shared" si="7"/>
        <v>0</v>
      </c>
      <c r="N37" s="1">
        <f t="shared" si="9"/>
        <v>47</v>
      </c>
      <c r="O37" s="1">
        <f t="shared" si="9"/>
        <v>3</v>
      </c>
      <c r="P37" s="1">
        <f t="shared" si="9"/>
        <v>24</v>
      </c>
      <c r="R37" s="1">
        <f t="shared" si="8"/>
        <v>14</v>
      </c>
      <c r="S37" s="1">
        <f t="shared" si="8"/>
        <v>4</v>
      </c>
      <c r="T37" s="1">
        <f t="shared" si="8"/>
        <v>-3</v>
      </c>
      <c r="V37" s="6" t="str">
        <f t="shared" si="3"/>
        <v>|X33 operating expenses / short-term liabilities              |</v>
      </c>
      <c r="W37" s="6" t="str">
        <f t="shared" si="4"/>
        <v>--&gt;    |</v>
      </c>
      <c r="X37" s="6" t="str">
        <f t="shared" si="5"/>
        <v>ops_exp_to_st_liab_ra|
|tio                  |</v>
      </c>
      <c r="Y37" s="1" t="str">
        <f t="shared" si="2"/>
        <v>|X33 operating expenses / short-term liabilities              |--&gt;    |ops_exp_to_st_liab_ra|
|tio                  |</v>
      </c>
    </row>
    <row r="38" spans="3:25" x14ac:dyDescent="0.25">
      <c r="C38" s="1">
        <v>34</v>
      </c>
      <c r="D38" s="2" t="s">
        <v>33</v>
      </c>
      <c r="E38" s="3" t="s">
        <v>65</v>
      </c>
      <c r="F38" s="4" t="s">
        <v>91</v>
      </c>
      <c r="G38" s="1" t="str">
        <f t="shared" si="6"/>
        <v xml:space="preserve">'ops_exp_to_tot_liab_ratio', </v>
      </c>
      <c r="L38" s="1">
        <f t="shared" si="7"/>
        <v>0</v>
      </c>
      <c r="N38" s="1">
        <f t="shared" si="9"/>
        <v>42</v>
      </c>
      <c r="O38" s="1">
        <f t="shared" si="9"/>
        <v>3</v>
      </c>
      <c r="P38" s="1">
        <f t="shared" si="9"/>
        <v>25</v>
      </c>
      <c r="R38" s="1">
        <f t="shared" si="8"/>
        <v>19</v>
      </c>
      <c r="S38" s="1">
        <f t="shared" si="8"/>
        <v>4</v>
      </c>
      <c r="T38" s="1">
        <f t="shared" si="8"/>
        <v>-4</v>
      </c>
      <c r="V38" s="6" t="str">
        <f t="shared" si="3"/>
        <v>|X34 operating expenses / total liabilities                   |</v>
      </c>
      <c r="W38" s="6" t="str">
        <f t="shared" si="4"/>
        <v>--&gt;    |</v>
      </c>
      <c r="X38" s="6" t="str">
        <f t="shared" si="5"/>
        <v>ops_exp_to_tot_liab_r|
|atio                 |</v>
      </c>
      <c r="Y38" s="1" t="str">
        <f t="shared" si="2"/>
        <v>|X34 operating expenses / total liabilities                   |--&gt;    |ops_exp_to_tot_liab_r|
|atio                 |</v>
      </c>
    </row>
    <row r="39" spans="3:25" x14ac:dyDescent="0.25">
      <c r="C39" s="1">
        <v>35</v>
      </c>
      <c r="D39" s="2" t="s">
        <v>34</v>
      </c>
      <c r="E39" s="3" t="s">
        <v>65</v>
      </c>
      <c r="F39" s="4" t="s">
        <v>92</v>
      </c>
      <c r="G39" s="1" t="str">
        <f t="shared" si="6"/>
        <v xml:space="preserve">'sales_prof_to_tot_assets_ratio', </v>
      </c>
      <c r="L39" s="1">
        <f t="shared" si="7"/>
        <v>0</v>
      </c>
      <c r="N39" s="1">
        <f t="shared" si="9"/>
        <v>34</v>
      </c>
      <c r="O39" s="1">
        <f t="shared" si="9"/>
        <v>3</v>
      </c>
      <c r="P39" s="1">
        <f t="shared" si="9"/>
        <v>30</v>
      </c>
      <c r="R39" s="1">
        <f t="shared" si="8"/>
        <v>27</v>
      </c>
      <c r="S39" s="1">
        <f t="shared" si="8"/>
        <v>4</v>
      </c>
      <c r="T39" s="1">
        <f t="shared" si="8"/>
        <v>-9</v>
      </c>
      <c r="V39" s="6" t="str">
        <f t="shared" si="3"/>
        <v>|X35 profit on sales / total assets                           |</v>
      </c>
      <c r="W39" s="6" t="str">
        <f t="shared" si="4"/>
        <v>--&gt;    |</v>
      </c>
      <c r="X39" s="6" t="str">
        <f t="shared" si="5"/>
        <v>sales_prof_to_tot_ass|
|ets_ratio            |</v>
      </c>
      <c r="Y39" s="1" t="str">
        <f t="shared" si="2"/>
        <v>|X35 profit on sales / total assets                           |--&gt;    |sales_prof_to_tot_ass|
|ets_ratio            |</v>
      </c>
    </row>
    <row r="40" spans="3:25" x14ac:dyDescent="0.25">
      <c r="C40" s="1">
        <v>36</v>
      </c>
      <c r="D40" s="2" t="s">
        <v>35</v>
      </c>
      <c r="E40" s="3" t="s">
        <v>65</v>
      </c>
      <c r="F40" s="4" t="s">
        <v>93</v>
      </c>
      <c r="G40" s="1" t="str">
        <f t="shared" si="6"/>
        <v xml:space="preserve">'tot_sales_to_tot_assets_ratio', </v>
      </c>
      <c r="L40" s="1">
        <f t="shared" si="7"/>
        <v>0</v>
      </c>
      <c r="N40" s="1">
        <f t="shared" si="9"/>
        <v>30</v>
      </c>
      <c r="O40" s="1">
        <f t="shared" si="9"/>
        <v>3</v>
      </c>
      <c r="P40" s="1">
        <f t="shared" si="9"/>
        <v>29</v>
      </c>
      <c r="R40" s="1">
        <f t="shared" si="8"/>
        <v>31</v>
      </c>
      <c r="S40" s="1">
        <f t="shared" si="8"/>
        <v>4</v>
      </c>
      <c r="T40" s="1">
        <f t="shared" si="8"/>
        <v>-8</v>
      </c>
      <c r="V40" s="6" t="str">
        <f t="shared" si="3"/>
        <v>|X36 total sales / total assets                               |</v>
      </c>
      <c r="W40" s="6" t="str">
        <f t="shared" si="4"/>
        <v>--&gt;    |</v>
      </c>
      <c r="X40" s="6" t="str">
        <f t="shared" si="5"/>
        <v>tot_sales_to_tot_asse|
|ts_ratio             |</v>
      </c>
      <c r="Y40" s="1" t="str">
        <f t="shared" si="2"/>
        <v>|X36 total sales / total assets                               |--&gt;    |tot_sales_to_tot_asse|
|ts_ratio             |</v>
      </c>
    </row>
    <row r="41" spans="3:25" x14ac:dyDescent="0.25">
      <c r="C41" s="1">
        <v>37</v>
      </c>
      <c r="D41" s="2" t="s">
        <v>36</v>
      </c>
      <c r="E41" s="3" t="s">
        <v>65</v>
      </c>
      <c r="F41" s="4" t="s">
        <v>94</v>
      </c>
      <c r="G41" s="1" t="str">
        <f t="shared" si="6"/>
        <v xml:space="preserve">'mod_curr_assets_to_lt_liab_ratio', </v>
      </c>
      <c r="L41" s="1">
        <f t="shared" si="7"/>
        <v>0</v>
      </c>
      <c r="N41" s="1">
        <f t="shared" si="9"/>
        <v>58</v>
      </c>
      <c r="O41" s="1">
        <f t="shared" si="9"/>
        <v>3</v>
      </c>
      <c r="P41" s="1">
        <f t="shared" si="9"/>
        <v>32</v>
      </c>
      <c r="R41" s="1">
        <f t="shared" si="8"/>
        <v>3</v>
      </c>
      <c r="S41" s="1">
        <f t="shared" si="8"/>
        <v>4</v>
      </c>
      <c r="T41" s="1">
        <f t="shared" si="8"/>
        <v>-11</v>
      </c>
      <c r="V41" s="6" t="str">
        <f t="shared" si="3"/>
        <v>|X37 (current assets - inventories) / long-term liabilities   |</v>
      </c>
      <c r="W41" s="6" t="str">
        <f t="shared" si="4"/>
        <v>--&gt;    |</v>
      </c>
      <c r="X41" s="6" t="str">
        <f t="shared" si="5"/>
        <v>mod_curr_assets_to_lt|
|_liab_ratio          |</v>
      </c>
      <c r="Y41" s="1" t="str">
        <f t="shared" si="2"/>
        <v>|X37 (current assets - inventories) / long-term liabilities   |--&gt;    |mod_curr_assets_to_lt|
|_liab_ratio          |</v>
      </c>
    </row>
    <row r="42" spans="3:25" x14ac:dyDescent="0.25">
      <c r="C42" s="1">
        <v>38</v>
      </c>
      <c r="D42" s="2" t="s">
        <v>37</v>
      </c>
      <c r="E42" s="3" t="s">
        <v>65</v>
      </c>
      <c r="F42" s="4" t="s">
        <v>95</v>
      </c>
      <c r="G42" s="1" t="str">
        <f t="shared" si="6"/>
        <v xml:space="preserve">'co_cap_to_tot_assets_ratio', </v>
      </c>
      <c r="L42" s="1">
        <f t="shared" si="7"/>
        <v>0</v>
      </c>
      <c r="N42" s="1">
        <f t="shared" si="9"/>
        <v>35</v>
      </c>
      <c r="O42" s="1">
        <f t="shared" si="9"/>
        <v>3</v>
      </c>
      <c r="P42" s="1">
        <f t="shared" si="9"/>
        <v>26</v>
      </c>
      <c r="R42" s="1">
        <f t="shared" si="8"/>
        <v>26</v>
      </c>
      <c r="S42" s="1">
        <f t="shared" si="8"/>
        <v>4</v>
      </c>
      <c r="T42" s="1">
        <f t="shared" si="8"/>
        <v>-5</v>
      </c>
      <c r="V42" s="6" t="str">
        <f t="shared" si="3"/>
        <v>|X38 constant capital / total assets                          |</v>
      </c>
      <c r="W42" s="6" t="str">
        <f t="shared" si="4"/>
        <v>--&gt;    |</v>
      </c>
      <c r="X42" s="6" t="str">
        <f t="shared" si="5"/>
        <v>co_cap_to_tot_assets_|
|ratio                |</v>
      </c>
      <c r="Y42" s="1" t="str">
        <f t="shared" si="2"/>
        <v>|X38 constant capital / total assets                          |--&gt;    |co_cap_to_tot_assets_|
|ratio                |</v>
      </c>
    </row>
    <row r="43" spans="3:25" x14ac:dyDescent="0.25">
      <c r="C43" s="1">
        <v>39</v>
      </c>
      <c r="D43" s="2" t="s">
        <v>38</v>
      </c>
      <c r="E43" s="3" t="s">
        <v>65</v>
      </c>
      <c r="F43" s="4" t="s">
        <v>105</v>
      </c>
      <c r="G43" s="1" t="str">
        <f t="shared" si="6"/>
        <v xml:space="preserve">'sales_prof_to_sales_ratio', </v>
      </c>
      <c r="L43" s="1">
        <f t="shared" si="7"/>
        <v>0</v>
      </c>
      <c r="N43" s="1">
        <f t="shared" si="9"/>
        <v>27</v>
      </c>
      <c r="O43" s="1">
        <f t="shared" si="9"/>
        <v>3</v>
      </c>
      <c r="P43" s="1">
        <f t="shared" si="9"/>
        <v>25</v>
      </c>
      <c r="R43" s="1">
        <f t="shared" si="8"/>
        <v>34</v>
      </c>
      <c r="S43" s="1">
        <f t="shared" si="8"/>
        <v>4</v>
      </c>
      <c r="T43" s="1">
        <f t="shared" si="8"/>
        <v>-4</v>
      </c>
      <c r="V43" s="6" t="str">
        <f t="shared" si="3"/>
        <v>|X39 profit on sales / sales                                  |</v>
      </c>
      <c r="W43" s="6" t="str">
        <f t="shared" si="4"/>
        <v>--&gt;    |</v>
      </c>
      <c r="X43" s="6" t="str">
        <f t="shared" si="5"/>
        <v>sales_prof_to_sales_r|
|atio                 |</v>
      </c>
      <c r="Y43" s="1" t="str">
        <f t="shared" si="2"/>
        <v>|X39 profit on sales / sales                                  |--&gt;    |sales_prof_to_sales_r|
|atio                 |</v>
      </c>
    </row>
    <row r="44" spans="3:25" x14ac:dyDescent="0.25">
      <c r="C44" s="1">
        <v>40</v>
      </c>
      <c r="D44" s="2" t="s">
        <v>39</v>
      </c>
      <c r="E44" s="3" t="s">
        <v>65</v>
      </c>
      <c r="F44" s="4" t="s">
        <v>124</v>
      </c>
      <c r="G44" s="1" t="str">
        <f t="shared" si="6"/>
        <v xml:space="preserve">'mod_ir_curr_assets_to_st_liab_ratio', </v>
      </c>
      <c r="L44" s="1">
        <f t="shared" si="7"/>
        <v>0</v>
      </c>
      <c r="N44" s="1">
        <f t="shared" si="9"/>
        <v>71</v>
      </c>
      <c r="O44" s="1">
        <f t="shared" si="9"/>
        <v>3</v>
      </c>
      <c r="P44" s="1">
        <f t="shared" si="9"/>
        <v>35</v>
      </c>
      <c r="R44" s="1">
        <f t="shared" si="8"/>
        <v>-10</v>
      </c>
      <c r="S44" s="1">
        <f t="shared" si="8"/>
        <v>4</v>
      </c>
      <c r="T44" s="1">
        <f t="shared" si="8"/>
        <v>-14</v>
      </c>
      <c r="V44" s="6" t="str">
        <f t="shared" si="3"/>
        <v>|X40 (current assets - inventory - receivables) / short-term l|
|iabilities                                                   |</v>
      </c>
      <c r="W44" s="6" t="str">
        <f t="shared" si="4"/>
        <v>--&gt;    |</v>
      </c>
      <c r="X44" s="6" t="str">
        <f t="shared" si="5"/>
        <v>mod_ir_curr_assets_to|
|_st_liab_ratio       |</v>
      </c>
      <c r="Y44" s="1" t="str">
        <f t="shared" si="2"/>
        <v>|X40 (current assets - inventory - receivables) / short-term l|
|iabilities                                                   |--&gt;    |mod_ir_curr_assets_to|
|_st_liab_ratio       |</v>
      </c>
    </row>
    <row r="45" spans="3:25" x14ac:dyDescent="0.25">
      <c r="C45" s="1">
        <v>41</v>
      </c>
      <c r="D45" s="2" t="s">
        <v>40</v>
      </c>
      <c r="E45" s="3" t="s">
        <v>65</v>
      </c>
      <c r="F45" s="4" t="s">
        <v>106</v>
      </c>
      <c r="G45" s="1" t="str">
        <f t="shared" si="6"/>
        <v xml:space="preserve">'tot_liab_to_mth_mod_ops_prof', </v>
      </c>
      <c r="L45" s="1">
        <f t="shared" si="7"/>
        <v>0</v>
      </c>
      <c r="N45" s="1">
        <f t="shared" si="9"/>
        <v>84</v>
      </c>
      <c r="O45" s="1">
        <f t="shared" si="9"/>
        <v>3</v>
      </c>
      <c r="P45" s="1">
        <f t="shared" si="9"/>
        <v>28</v>
      </c>
      <c r="R45" s="1">
        <f t="shared" si="8"/>
        <v>-23</v>
      </c>
      <c r="S45" s="1">
        <f t="shared" si="8"/>
        <v>4</v>
      </c>
      <c r="T45" s="1">
        <f t="shared" si="8"/>
        <v>-7</v>
      </c>
      <c r="V45" s="6" t="str">
        <f t="shared" si="3"/>
        <v>|X41 total liabilities / ((profit on operating activities + de|
|preciation) * (12/365))                                      |</v>
      </c>
      <c r="W45" s="6" t="str">
        <f t="shared" si="4"/>
        <v>--&gt;    |</v>
      </c>
      <c r="X45" s="6" t="str">
        <f t="shared" si="5"/>
        <v>tot_liab_to_mth_mod_o|
|ps_prof              |</v>
      </c>
      <c r="Y45" s="1" t="str">
        <f t="shared" si="2"/>
        <v>|X41 total liabilities / ((profit on operating activities + de|
|preciation) * (12/365))                                      |--&gt;    |tot_liab_to_mth_mod_o|
|ps_prof              |</v>
      </c>
    </row>
    <row r="46" spans="3:25" x14ac:dyDescent="0.25">
      <c r="C46" s="1">
        <v>42</v>
      </c>
      <c r="D46" s="2" t="s">
        <v>41</v>
      </c>
      <c r="E46" s="3" t="s">
        <v>65</v>
      </c>
      <c r="F46" s="4" t="s">
        <v>79</v>
      </c>
      <c r="G46" s="1" t="str">
        <f t="shared" si="6"/>
        <v xml:space="preserve">'ops_prof_to_sales_ratio', </v>
      </c>
      <c r="L46" s="1">
        <f t="shared" si="7"/>
        <v>0</v>
      </c>
      <c r="N46" s="1">
        <f t="shared" si="9"/>
        <v>42</v>
      </c>
      <c r="O46" s="1">
        <f t="shared" si="9"/>
        <v>3</v>
      </c>
      <c r="P46" s="1">
        <f t="shared" si="9"/>
        <v>23</v>
      </c>
      <c r="R46" s="1">
        <f t="shared" si="8"/>
        <v>19</v>
      </c>
      <c r="S46" s="1">
        <f t="shared" si="8"/>
        <v>4</v>
      </c>
      <c r="T46" s="1">
        <f t="shared" si="8"/>
        <v>-2</v>
      </c>
      <c r="V46" s="6" t="str">
        <f t="shared" si="3"/>
        <v>|X42 profit on operating activities / sales                   |</v>
      </c>
      <c r="W46" s="6" t="str">
        <f t="shared" si="4"/>
        <v>--&gt;    |</v>
      </c>
      <c r="X46" s="6" t="str">
        <f t="shared" si="5"/>
        <v>ops_prof_to_sales_rat|
|io                   |</v>
      </c>
      <c r="Y46" s="1" t="str">
        <f t="shared" si="2"/>
        <v>|X42 profit on operating activities / sales                   |--&gt;    |ops_prof_to_sales_rat|
|io                   |</v>
      </c>
    </row>
    <row r="47" spans="3:25" x14ac:dyDescent="0.25">
      <c r="C47" s="1">
        <v>43</v>
      </c>
      <c r="D47" s="2" t="s">
        <v>42</v>
      </c>
      <c r="E47" s="3" t="s">
        <v>65</v>
      </c>
      <c r="F47" s="4" t="s">
        <v>96</v>
      </c>
      <c r="G47" s="1" t="str">
        <f t="shared" si="6"/>
        <v xml:space="preserve">'mod_rot_receiv', </v>
      </c>
      <c r="L47" s="1">
        <f t="shared" si="7"/>
        <v>0</v>
      </c>
      <c r="N47" s="1">
        <f t="shared" si="9"/>
        <v>53</v>
      </c>
      <c r="O47" s="1">
        <f t="shared" si="9"/>
        <v>3</v>
      </c>
      <c r="P47" s="1">
        <f t="shared" si="9"/>
        <v>14</v>
      </c>
      <c r="R47" s="1">
        <f t="shared" si="8"/>
        <v>8</v>
      </c>
      <c r="S47" s="1">
        <f t="shared" si="8"/>
        <v>4</v>
      </c>
      <c r="T47" s="1">
        <f t="shared" si="8"/>
        <v>7</v>
      </c>
      <c r="V47" s="6" t="str">
        <f t="shared" si="3"/>
        <v>|X43 rotation receivables + inventory turnover in days        |</v>
      </c>
      <c r="W47" s="6" t="str">
        <f t="shared" si="4"/>
        <v>--&gt;    |</v>
      </c>
      <c r="X47" s="6" t="str">
        <f t="shared" si="5"/>
        <v>mod_rot_receiv       |</v>
      </c>
      <c r="Y47" s="1" t="str">
        <f t="shared" si="2"/>
        <v>|X43 rotation receivables + inventory turnover in days        |--&gt;    |mod_rot_receiv       |</v>
      </c>
    </row>
    <row r="48" spans="3:25" x14ac:dyDescent="0.25">
      <c r="C48" s="1">
        <v>44</v>
      </c>
      <c r="D48" s="2" t="s">
        <v>43</v>
      </c>
      <c r="E48" s="3" t="s">
        <v>65</v>
      </c>
      <c r="F48" s="4" t="s">
        <v>107</v>
      </c>
      <c r="G48" s="1" t="str">
        <f t="shared" si="6"/>
        <v xml:space="preserve">'ann_receiv_to_sales_ratio', </v>
      </c>
      <c r="L48" s="1">
        <f t="shared" si="7"/>
        <v>0</v>
      </c>
      <c r="N48" s="1">
        <f t="shared" si="9"/>
        <v>31</v>
      </c>
      <c r="O48" s="1">
        <f t="shared" si="9"/>
        <v>3</v>
      </c>
      <c r="P48" s="1">
        <f t="shared" si="9"/>
        <v>25</v>
      </c>
      <c r="R48" s="1">
        <f t="shared" si="8"/>
        <v>30</v>
      </c>
      <c r="S48" s="1">
        <f t="shared" si="8"/>
        <v>4</v>
      </c>
      <c r="T48" s="1">
        <f t="shared" si="8"/>
        <v>-4</v>
      </c>
      <c r="V48" s="6" t="str">
        <f t="shared" si="3"/>
        <v>|X44 (receivables * 365) / sales                              |</v>
      </c>
      <c r="W48" s="6" t="str">
        <f t="shared" si="4"/>
        <v>--&gt;    |</v>
      </c>
      <c r="X48" s="6" t="str">
        <f t="shared" si="5"/>
        <v>ann_receiv_to_sales_r|
|atio                 |</v>
      </c>
      <c r="Y48" s="1" t="str">
        <f t="shared" si="2"/>
        <v>|X44 (receivables * 365) / sales                              |--&gt;    |ann_receiv_to_sales_r|
|atio                 |</v>
      </c>
    </row>
    <row r="49" spans="3:25" x14ac:dyDescent="0.25">
      <c r="C49" s="1">
        <v>45</v>
      </c>
      <c r="D49" s="2" t="s">
        <v>44</v>
      </c>
      <c r="E49" s="3" t="s">
        <v>65</v>
      </c>
      <c r="F49" s="4" t="s">
        <v>97</v>
      </c>
      <c r="G49" s="1" t="str">
        <f t="shared" si="6"/>
        <v xml:space="preserve">'net_prof_to_inven_ratio', </v>
      </c>
      <c r="L49" s="1">
        <f t="shared" si="7"/>
        <v>0</v>
      </c>
      <c r="N49" s="1">
        <f t="shared" si="9"/>
        <v>26</v>
      </c>
      <c r="O49" s="1">
        <f t="shared" si="9"/>
        <v>3</v>
      </c>
      <c r="P49" s="1">
        <f t="shared" si="9"/>
        <v>23</v>
      </c>
      <c r="R49" s="1">
        <f t="shared" si="8"/>
        <v>35</v>
      </c>
      <c r="S49" s="1">
        <f t="shared" si="8"/>
        <v>4</v>
      </c>
      <c r="T49" s="1">
        <f t="shared" si="8"/>
        <v>-2</v>
      </c>
      <c r="V49" s="6" t="str">
        <f t="shared" si="3"/>
        <v>|X45 net profit / inventory                                   |</v>
      </c>
      <c r="W49" s="6" t="str">
        <f t="shared" si="4"/>
        <v>--&gt;    |</v>
      </c>
      <c r="X49" s="6" t="str">
        <f t="shared" si="5"/>
        <v>net_prof_to_inven_rat|
|io                   |</v>
      </c>
      <c r="Y49" s="1" t="str">
        <f t="shared" si="2"/>
        <v>|X45 net profit / inventory                                   |--&gt;    |net_prof_to_inven_rat|
|io                   |</v>
      </c>
    </row>
    <row r="50" spans="3:25" x14ac:dyDescent="0.25">
      <c r="C50" s="1">
        <v>46</v>
      </c>
      <c r="D50" s="2" t="s">
        <v>45</v>
      </c>
      <c r="E50" s="3" t="s">
        <v>65</v>
      </c>
      <c r="F50" s="4" t="s">
        <v>216</v>
      </c>
      <c r="G50" s="1" t="str">
        <f t="shared" si="6"/>
        <v xml:space="preserve">'mod_inven_curr_assets_to_st_liab_ratio', </v>
      </c>
      <c r="L50" s="1">
        <f t="shared" si="7"/>
        <v>0</v>
      </c>
      <c r="N50" s="1">
        <f t="shared" si="9"/>
        <v>57</v>
      </c>
      <c r="O50" s="1">
        <f t="shared" si="9"/>
        <v>3</v>
      </c>
      <c r="P50" s="1">
        <f t="shared" si="9"/>
        <v>38</v>
      </c>
      <c r="R50" s="1">
        <f t="shared" si="8"/>
        <v>4</v>
      </c>
      <c r="S50" s="1">
        <f t="shared" si="8"/>
        <v>4</v>
      </c>
      <c r="T50" s="1">
        <f t="shared" si="8"/>
        <v>-17</v>
      </c>
      <c r="V50" s="6" t="str">
        <f t="shared" si="3"/>
        <v>|X46 (current assets - inventory) / short-term liabilities    |</v>
      </c>
      <c r="W50" s="6" t="str">
        <f t="shared" si="4"/>
        <v>--&gt;    |</v>
      </c>
      <c r="X50" s="6" t="str">
        <f t="shared" si="5"/>
        <v>mod_inven_curr_assets|
|_to_st_liab_ratio    |</v>
      </c>
      <c r="Y50" s="1" t="str">
        <f t="shared" si="2"/>
        <v>|X46 (current assets - inventory) / short-term liabilities    |--&gt;    |mod_inven_curr_assets|
|_to_st_liab_ratio    |</v>
      </c>
    </row>
    <row r="51" spans="3:25" x14ac:dyDescent="0.25">
      <c r="C51" s="1">
        <v>47</v>
      </c>
      <c r="D51" s="2" t="s">
        <v>46</v>
      </c>
      <c r="E51" s="3" t="s">
        <v>65</v>
      </c>
      <c r="F51" s="4" t="s">
        <v>108</v>
      </c>
      <c r="G51" s="1" t="str">
        <f t="shared" si="6"/>
        <v xml:space="preserve">'ann_inven_to_cops_ratio', </v>
      </c>
      <c r="L51" s="1">
        <f t="shared" si="7"/>
        <v>0</v>
      </c>
      <c r="N51" s="1">
        <f t="shared" si="9"/>
        <v>45</v>
      </c>
      <c r="O51" s="1">
        <f t="shared" si="9"/>
        <v>3</v>
      </c>
      <c r="P51" s="1">
        <f t="shared" si="9"/>
        <v>23</v>
      </c>
      <c r="R51" s="1">
        <f t="shared" si="8"/>
        <v>16</v>
      </c>
      <c r="S51" s="1">
        <f t="shared" si="8"/>
        <v>4</v>
      </c>
      <c r="T51" s="1">
        <f t="shared" si="8"/>
        <v>-2</v>
      </c>
      <c r="V51" s="6" t="str">
        <f t="shared" si="3"/>
        <v>|X47 (inventory * 365) / cost of products sold                |</v>
      </c>
      <c r="W51" s="6" t="str">
        <f t="shared" si="4"/>
        <v>--&gt;    |</v>
      </c>
      <c r="X51" s="6" t="str">
        <f t="shared" si="5"/>
        <v>ann_inven_to_cops_rat|
|io                   |</v>
      </c>
      <c r="Y51" s="1" t="str">
        <f t="shared" si="2"/>
        <v>|X47 (inventory * 365) / cost of products sold                |--&gt;    |ann_inven_to_cops_rat|
|io                   |</v>
      </c>
    </row>
    <row r="52" spans="3:25" x14ac:dyDescent="0.25">
      <c r="C52" s="1">
        <v>48</v>
      </c>
      <c r="D52" s="2" t="s">
        <v>47</v>
      </c>
      <c r="E52" s="3" t="s">
        <v>65</v>
      </c>
      <c r="F52" s="4" t="s">
        <v>109</v>
      </c>
      <c r="G52" s="1" t="str">
        <f t="shared" si="6"/>
        <v xml:space="preserve">'ebitda_to_tot_assets_ratio', </v>
      </c>
      <c r="L52" s="1">
        <f t="shared" si="7"/>
        <v>0</v>
      </c>
      <c r="N52" s="1">
        <f t="shared" si="9"/>
        <v>73</v>
      </c>
      <c r="O52" s="1">
        <f t="shared" si="9"/>
        <v>3</v>
      </c>
      <c r="P52" s="1">
        <f t="shared" si="9"/>
        <v>26</v>
      </c>
      <c r="R52" s="1">
        <f t="shared" si="8"/>
        <v>-12</v>
      </c>
      <c r="S52" s="1">
        <f t="shared" si="8"/>
        <v>4</v>
      </c>
      <c r="T52" s="1">
        <f t="shared" si="8"/>
        <v>-5</v>
      </c>
      <c r="V52" s="6" t="str">
        <f t="shared" si="3"/>
        <v>|X48 EBITDA (profit on operating activities - depreciation) / |
|total assets                                                 |</v>
      </c>
      <c r="W52" s="6" t="str">
        <f t="shared" si="4"/>
        <v>--&gt;    |</v>
      </c>
      <c r="X52" s="6" t="str">
        <f t="shared" si="5"/>
        <v>ebitda_to_tot_assets_|
|ratio                |</v>
      </c>
      <c r="Y52" s="1" t="str">
        <f t="shared" si="2"/>
        <v>|X48 EBITDA (profit on operating activities - depreciation) / |
|total assets                                                 |--&gt;    |ebitda_to_tot_assets_|
|ratio                |</v>
      </c>
    </row>
    <row r="53" spans="3:25" x14ac:dyDescent="0.25">
      <c r="C53" s="1">
        <v>49</v>
      </c>
      <c r="D53" s="2" t="s">
        <v>48</v>
      </c>
      <c r="E53" s="3" t="s">
        <v>65</v>
      </c>
      <c r="F53" s="4" t="s">
        <v>110</v>
      </c>
      <c r="G53" s="1" t="str">
        <f t="shared" si="6"/>
        <v xml:space="preserve">'ebitda_to_tot_sales_ratio', </v>
      </c>
      <c r="L53" s="1">
        <f t="shared" si="7"/>
        <v>0</v>
      </c>
      <c r="N53" s="1">
        <f t="shared" si="9"/>
        <v>66</v>
      </c>
      <c r="O53" s="1">
        <f t="shared" si="9"/>
        <v>3</v>
      </c>
      <c r="P53" s="1">
        <f t="shared" si="9"/>
        <v>25</v>
      </c>
      <c r="R53" s="1">
        <f t="shared" si="8"/>
        <v>-5</v>
      </c>
      <c r="S53" s="1">
        <f t="shared" si="8"/>
        <v>4</v>
      </c>
      <c r="T53" s="1">
        <f t="shared" si="8"/>
        <v>-4</v>
      </c>
      <c r="V53" s="6" t="str">
        <f t="shared" si="3"/>
        <v>|X49 EBITDA (profit on operating activities - depreciation) / |
|sales                                                        |</v>
      </c>
      <c r="W53" s="6" t="str">
        <f t="shared" si="4"/>
        <v>--&gt;    |</v>
      </c>
      <c r="X53" s="6" t="str">
        <f t="shared" si="5"/>
        <v>ebitda_to_tot_sales_r|
|atio                 |</v>
      </c>
      <c r="Y53" s="1" t="str">
        <f t="shared" si="2"/>
        <v>|X49 EBITDA (profit on operating activities - depreciation) / |
|sales                                                        |--&gt;    |ebitda_to_tot_sales_r|
|atio                 |</v>
      </c>
    </row>
    <row r="54" spans="3:25" x14ac:dyDescent="0.25">
      <c r="C54" s="1">
        <v>50</v>
      </c>
      <c r="D54" s="2" t="s">
        <v>49</v>
      </c>
      <c r="E54" s="3" t="s">
        <v>65</v>
      </c>
      <c r="F54" s="4" t="s">
        <v>111</v>
      </c>
      <c r="G54" s="1" t="str">
        <f t="shared" si="6"/>
        <v xml:space="preserve">'curr_assets_to_tot_liab_ratio', </v>
      </c>
      <c r="L54" s="1">
        <f t="shared" si="7"/>
        <v>0</v>
      </c>
      <c r="N54" s="1">
        <f t="shared" si="9"/>
        <v>38</v>
      </c>
      <c r="O54" s="1">
        <f t="shared" si="9"/>
        <v>3</v>
      </c>
      <c r="P54" s="1">
        <f t="shared" si="9"/>
        <v>29</v>
      </c>
      <c r="R54" s="1">
        <f t="shared" si="8"/>
        <v>23</v>
      </c>
      <c r="S54" s="1">
        <f t="shared" si="8"/>
        <v>4</v>
      </c>
      <c r="T54" s="1">
        <f t="shared" si="8"/>
        <v>-8</v>
      </c>
      <c r="V54" s="6" t="str">
        <f t="shared" si="3"/>
        <v>|X50 current assets / total liabilities                       |</v>
      </c>
      <c r="W54" s="6" t="str">
        <f t="shared" si="4"/>
        <v>--&gt;    |</v>
      </c>
      <c r="X54" s="6" t="str">
        <f t="shared" si="5"/>
        <v>curr_assets_to_tot_li|
|ab_ratio             |</v>
      </c>
      <c r="Y54" s="1" t="str">
        <f t="shared" si="2"/>
        <v>|X50 current assets / total liabilities                       |--&gt;    |curr_assets_to_tot_li|
|ab_ratio             |</v>
      </c>
    </row>
    <row r="55" spans="3:25" x14ac:dyDescent="0.25">
      <c r="C55" s="1">
        <v>51</v>
      </c>
      <c r="D55" s="2" t="s">
        <v>50</v>
      </c>
      <c r="E55" s="3" t="s">
        <v>65</v>
      </c>
      <c r="F55" s="4" t="s">
        <v>112</v>
      </c>
      <c r="G55" s="1" t="str">
        <f t="shared" si="6"/>
        <v xml:space="preserve">'st_liab_to_tot_assets_ratio', </v>
      </c>
      <c r="L55" s="1">
        <f t="shared" si="7"/>
        <v>0</v>
      </c>
      <c r="N55" s="1">
        <f t="shared" si="9"/>
        <v>41</v>
      </c>
      <c r="O55" s="1">
        <f t="shared" si="9"/>
        <v>3</v>
      </c>
      <c r="P55" s="1">
        <f t="shared" si="9"/>
        <v>27</v>
      </c>
      <c r="R55" s="1">
        <f t="shared" si="8"/>
        <v>20</v>
      </c>
      <c r="S55" s="1">
        <f t="shared" si="8"/>
        <v>4</v>
      </c>
      <c r="T55" s="1">
        <f t="shared" si="8"/>
        <v>-6</v>
      </c>
      <c r="V55" s="6" t="str">
        <f t="shared" si="3"/>
        <v>|X51 short-term liabilities / total assets                    |</v>
      </c>
      <c r="W55" s="6" t="str">
        <f t="shared" si="4"/>
        <v>--&gt;    |</v>
      </c>
      <c r="X55" s="6" t="str">
        <f t="shared" si="5"/>
        <v>st_liab_to_tot_assets|
|_ratio               |</v>
      </c>
      <c r="Y55" s="1" t="str">
        <f t="shared" si="2"/>
        <v>|X51 short-term liabilities / total assets                    |--&gt;    |st_liab_to_tot_assets|
|_ratio               |</v>
      </c>
    </row>
    <row r="56" spans="3:25" x14ac:dyDescent="0.25">
      <c r="C56" s="1">
        <v>52</v>
      </c>
      <c r="D56" s="2" t="s">
        <v>51</v>
      </c>
      <c r="E56" s="3" t="s">
        <v>65</v>
      </c>
      <c r="F56" s="4" t="s">
        <v>113</v>
      </c>
      <c r="G56" s="1" t="str">
        <f t="shared" si="6"/>
        <v xml:space="preserve">'ann_st_liab_to_cops_ratio', </v>
      </c>
      <c r="L56" s="1">
        <f t="shared" si="7"/>
        <v>0</v>
      </c>
      <c r="N56" s="1">
        <f t="shared" si="9"/>
        <v>59</v>
      </c>
      <c r="O56" s="1">
        <f t="shared" si="9"/>
        <v>3</v>
      </c>
      <c r="P56" s="1">
        <f t="shared" si="9"/>
        <v>25</v>
      </c>
      <c r="R56" s="1">
        <f t="shared" si="8"/>
        <v>2</v>
      </c>
      <c r="S56" s="1">
        <f t="shared" si="8"/>
        <v>4</v>
      </c>
      <c r="T56" s="1">
        <f t="shared" si="8"/>
        <v>-4</v>
      </c>
      <c r="V56" s="6" t="str">
        <f t="shared" si="3"/>
        <v>|X52 (short-term liabilities * 365) / cost of products sold)  |</v>
      </c>
      <c r="W56" s="6" t="str">
        <f t="shared" si="4"/>
        <v>--&gt;    |</v>
      </c>
      <c r="X56" s="6" t="str">
        <f t="shared" si="5"/>
        <v>ann_st_liab_to_cops_r|
|atio                 |</v>
      </c>
      <c r="Y56" s="1" t="str">
        <f t="shared" si="2"/>
        <v>|X52 (short-term liabilities * 365) / cost of products sold)  |--&gt;    |ann_st_liab_to_cops_r|
|atio                 |</v>
      </c>
    </row>
    <row r="57" spans="3:25" x14ac:dyDescent="0.25">
      <c r="C57" s="1">
        <v>53</v>
      </c>
      <c r="D57" s="2" t="s">
        <v>52</v>
      </c>
      <c r="E57" s="3" t="s">
        <v>65</v>
      </c>
      <c r="F57" s="4" t="s">
        <v>114</v>
      </c>
      <c r="G57" s="1" t="str">
        <f t="shared" si="6"/>
        <v xml:space="preserve">'equ_to_fx_assets_ratio', </v>
      </c>
      <c r="L57" s="1">
        <f t="shared" si="7"/>
        <v>0</v>
      </c>
      <c r="N57" s="1">
        <f t="shared" si="9"/>
        <v>25</v>
      </c>
      <c r="O57" s="1">
        <f t="shared" si="9"/>
        <v>3</v>
      </c>
      <c r="P57" s="1">
        <f t="shared" si="9"/>
        <v>22</v>
      </c>
      <c r="R57" s="1">
        <f t="shared" si="8"/>
        <v>36</v>
      </c>
      <c r="S57" s="1">
        <f t="shared" si="8"/>
        <v>4</v>
      </c>
      <c r="T57" s="1">
        <f t="shared" si="8"/>
        <v>-1</v>
      </c>
      <c r="V57" s="6" t="str">
        <f t="shared" si="3"/>
        <v>|X53 equity / fixed assets                                    |</v>
      </c>
      <c r="W57" s="6" t="str">
        <f t="shared" si="4"/>
        <v>--&gt;    |</v>
      </c>
      <c r="X57" s="6" t="str">
        <f t="shared" si="5"/>
        <v>equ_to_fx_assets_rati|
|o                    |</v>
      </c>
      <c r="Y57" s="1" t="str">
        <f t="shared" si="2"/>
        <v>|X53 equity / fixed assets                                    |--&gt;    |equ_to_fx_assets_rati|
|o                    |</v>
      </c>
    </row>
    <row r="58" spans="3:25" x14ac:dyDescent="0.25">
      <c r="C58" s="1">
        <v>54</v>
      </c>
      <c r="D58" s="2" t="s">
        <v>53</v>
      </c>
      <c r="E58" s="3" t="s">
        <v>65</v>
      </c>
      <c r="F58" s="4" t="s">
        <v>115</v>
      </c>
      <c r="G58" s="1" t="str">
        <f t="shared" si="6"/>
        <v xml:space="preserve">'co_cap_to_fx_assets_ratio', </v>
      </c>
      <c r="L58" s="1">
        <f t="shared" si="7"/>
        <v>0</v>
      </c>
      <c r="N58" s="1">
        <f t="shared" si="9"/>
        <v>35</v>
      </c>
      <c r="O58" s="1">
        <f t="shared" si="9"/>
        <v>3</v>
      </c>
      <c r="P58" s="1">
        <f t="shared" si="9"/>
        <v>25</v>
      </c>
      <c r="R58" s="1">
        <f t="shared" si="8"/>
        <v>26</v>
      </c>
      <c r="S58" s="1">
        <f t="shared" si="8"/>
        <v>4</v>
      </c>
      <c r="T58" s="1">
        <f t="shared" si="8"/>
        <v>-4</v>
      </c>
      <c r="V58" s="6" t="str">
        <f t="shared" si="3"/>
        <v>|X54 constant capital / fixed assets                          |</v>
      </c>
      <c r="W58" s="6" t="str">
        <f t="shared" si="4"/>
        <v>--&gt;    |</v>
      </c>
      <c r="X58" s="6" t="str">
        <f t="shared" si="5"/>
        <v>co_cap_to_fx_assets_r|
|atio                 |</v>
      </c>
      <c r="Y58" s="1" t="str">
        <f t="shared" si="2"/>
        <v>|X54 constant capital / fixed assets                          |--&gt;    |co_cap_to_fx_assets_r|
|atio                 |</v>
      </c>
    </row>
    <row r="59" spans="3:25" x14ac:dyDescent="0.25">
      <c r="C59" s="1">
        <v>55</v>
      </c>
      <c r="D59" s="2" t="s">
        <v>54</v>
      </c>
      <c r="E59" s="3" t="s">
        <v>65</v>
      </c>
      <c r="F59" s="4" t="s">
        <v>116</v>
      </c>
      <c r="G59" s="1" t="str">
        <f t="shared" si="6"/>
        <v xml:space="preserve">'work_cap', </v>
      </c>
      <c r="L59" s="1">
        <f t="shared" si="7"/>
        <v>0</v>
      </c>
      <c r="N59" s="1">
        <f t="shared" si="9"/>
        <v>19</v>
      </c>
      <c r="O59" s="1">
        <f t="shared" si="9"/>
        <v>3</v>
      </c>
      <c r="P59" s="1">
        <f t="shared" si="9"/>
        <v>8</v>
      </c>
      <c r="R59" s="1">
        <f t="shared" si="8"/>
        <v>42</v>
      </c>
      <c r="S59" s="1">
        <f t="shared" si="8"/>
        <v>4</v>
      </c>
      <c r="T59" s="1">
        <f t="shared" si="8"/>
        <v>13</v>
      </c>
      <c r="V59" s="6" t="str">
        <f t="shared" si="3"/>
        <v>|X55 working capital                                          |</v>
      </c>
      <c r="W59" s="6" t="str">
        <f t="shared" si="4"/>
        <v>--&gt;    |</v>
      </c>
      <c r="X59" s="6" t="str">
        <f t="shared" si="5"/>
        <v>work_cap             |</v>
      </c>
      <c r="Y59" s="1" t="str">
        <f t="shared" si="2"/>
        <v>|X55 working capital                                          |--&gt;    |work_cap             |</v>
      </c>
    </row>
    <row r="60" spans="3:25" x14ac:dyDescent="0.25">
      <c r="C60" s="1">
        <v>56</v>
      </c>
      <c r="D60" s="2" t="s">
        <v>55</v>
      </c>
      <c r="E60" s="3" t="s">
        <v>65</v>
      </c>
      <c r="F60" s="4" t="s">
        <v>131</v>
      </c>
      <c r="G60" s="1" t="str">
        <f t="shared" si="6"/>
        <v xml:space="preserve">'mod_cops_sales_to_sales_ratio', </v>
      </c>
      <c r="L60" s="1">
        <f t="shared" si="7"/>
        <v>0</v>
      </c>
      <c r="N60" s="1">
        <f t="shared" si="9"/>
        <v>43</v>
      </c>
      <c r="O60" s="1">
        <f t="shared" si="9"/>
        <v>3</v>
      </c>
      <c r="P60" s="1">
        <f t="shared" si="9"/>
        <v>29</v>
      </c>
      <c r="R60" s="1">
        <f t="shared" si="8"/>
        <v>18</v>
      </c>
      <c r="S60" s="1">
        <f t="shared" si="8"/>
        <v>4</v>
      </c>
      <c r="T60" s="1">
        <f t="shared" si="8"/>
        <v>-8</v>
      </c>
      <c r="V60" s="6" t="str">
        <f t="shared" si="3"/>
        <v>|X56 (sales - cost of products sold) / sales                  |</v>
      </c>
      <c r="W60" s="6" t="str">
        <f t="shared" si="4"/>
        <v>--&gt;    |</v>
      </c>
      <c r="X60" s="6" t="str">
        <f t="shared" si="5"/>
        <v>mod_cops_sales_to_sal|
|es_ratio             |</v>
      </c>
      <c r="Y60" s="1" t="str">
        <f t="shared" si="2"/>
        <v>|X56 (sales - cost of products sold) / sales                  |--&gt;    |mod_cops_sales_to_sal|
|es_ratio             |</v>
      </c>
    </row>
    <row r="61" spans="3:25" x14ac:dyDescent="0.25">
      <c r="C61" s="1">
        <v>57</v>
      </c>
      <c r="D61" s="2" t="s">
        <v>56</v>
      </c>
      <c r="E61" s="3" t="s">
        <v>65</v>
      </c>
      <c r="F61" s="4" t="s">
        <v>117</v>
      </c>
      <c r="G61" s="1" t="str">
        <f t="shared" si="6"/>
        <v xml:space="preserve">'mod_curr_assets_to_mod_sales_ratio', </v>
      </c>
      <c r="L61" s="1">
        <f t="shared" si="7"/>
        <v>0</v>
      </c>
      <c r="N61" s="1">
        <f t="shared" si="9"/>
        <v>97</v>
      </c>
      <c r="O61" s="1">
        <f t="shared" si="9"/>
        <v>3</v>
      </c>
      <c r="P61" s="1">
        <f t="shared" si="9"/>
        <v>34</v>
      </c>
      <c r="R61" s="1">
        <f t="shared" si="8"/>
        <v>-36</v>
      </c>
      <c r="S61" s="1">
        <f t="shared" si="8"/>
        <v>4</v>
      </c>
      <c r="T61" s="1">
        <f t="shared" si="8"/>
        <v>-13</v>
      </c>
      <c r="V61" s="6" t="str">
        <f t="shared" si="3"/>
        <v>|X57 (current assets - inventory - short-term liabilities) / (|
|sales - gross profit - depreciation)                         |</v>
      </c>
      <c r="W61" s="6" t="str">
        <f t="shared" si="4"/>
        <v>--&gt;    |</v>
      </c>
      <c r="X61" s="6" t="str">
        <f t="shared" si="5"/>
        <v>mod_curr_assets_to_mo|
|d_sales_ratio        |</v>
      </c>
      <c r="Y61" s="1" t="str">
        <f t="shared" si="2"/>
        <v>|X57 (current assets - inventory - short-term liabilities) / (|
|sales - gross profit - depreciation)                         |--&gt;    |mod_curr_assets_to_mo|
|d_sales_ratio        |</v>
      </c>
    </row>
    <row r="62" spans="3:25" x14ac:dyDescent="0.25">
      <c r="C62" s="1">
        <v>58</v>
      </c>
      <c r="D62" s="2" t="s">
        <v>57</v>
      </c>
      <c r="E62" s="3" t="s">
        <v>65</v>
      </c>
      <c r="F62" s="4" t="s">
        <v>118</v>
      </c>
      <c r="G62" s="1" t="str">
        <f t="shared" si="6"/>
        <v xml:space="preserve">'tot_costs_to_tot_sales_ratio', </v>
      </c>
      <c r="L62" s="1">
        <f t="shared" si="7"/>
        <v>0</v>
      </c>
      <c r="N62" s="1">
        <f t="shared" si="9"/>
        <v>28</v>
      </c>
      <c r="O62" s="1">
        <f t="shared" si="9"/>
        <v>3</v>
      </c>
      <c r="P62" s="1">
        <f t="shared" si="9"/>
        <v>28</v>
      </c>
      <c r="R62" s="1">
        <f t="shared" si="8"/>
        <v>33</v>
      </c>
      <c r="S62" s="1">
        <f t="shared" si="8"/>
        <v>4</v>
      </c>
      <c r="T62" s="1">
        <f t="shared" si="8"/>
        <v>-7</v>
      </c>
      <c r="V62" s="6" t="str">
        <f t="shared" si="3"/>
        <v>|X58 total costs /total sales                                 |</v>
      </c>
      <c r="W62" s="6" t="str">
        <f t="shared" si="4"/>
        <v>--&gt;    |</v>
      </c>
      <c r="X62" s="6" t="str">
        <f t="shared" si="5"/>
        <v>tot_costs_to_tot_sale|
|s_ratio              |</v>
      </c>
      <c r="Y62" s="1" t="str">
        <f t="shared" si="2"/>
        <v>|X58 total costs /total sales                                 |--&gt;    |tot_costs_to_tot_sale|
|s_ratio              |</v>
      </c>
    </row>
    <row r="63" spans="3:25" x14ac:dyDescent="0.25">
      <c r="C63" s="1">
        <v>59</v>
      </c>
      <c r="D63" s="2" t="s">
        <v>58</v>
      </c>
      <c r="E63" s="3" t="s">
        <v>65</v>
      </c>
      <c r="F63" s="4" t="s">
        <v>119</v>
      </c>
      <c r="G63" s="1" t="str">
        <f t="shared" si="6"/>
        <v xml:space="preserve">'lt_liab_to_equ_ratio', </v>
      </c>
      <c r="L63" s="1">
        <f t="shared" si="7"/>
        <v>0</v>
      </c>
      <c r="N63" s="1">
        <f t="shared" si="9"/>
        <v>34</v>
      </c>
      <c r="O63" s="1">
        <f t="shared" si="9"/>
        <v>3</v>
      </c>
      <c r="P63" s="1">
        <f t="shared" si="9"/>
        <v>20</v>
      </c>
      <c r="R63" s="1">
        <f t="shared" si="8"/>
        <v>27</v>
      </c>
      <c r="S63" s="1">
        <f t="shared" si="8"/>
        <v>4</v>
      </c>
      <c r="T63" s="1">
        <f t="shared" si="8"/>
        <v>1</v>
      </c>
      <c r="V63" s="6" t="str">
        <f t="shared" si="3"/>
        <v>|X59 long-term liabilities / equity                           |</v>
      </c>
      <c r="W63" s="6" t="str">
        <f t="shared" si="4"/>
        <v>--&gt;    |</v>
      </c>
      <c r="X63" s="6" t="str">
        <f t="shared" si="5"/>
        <v>lt_liab_to_equ_ratio |</v>
      </c>
      <c r="Y63" s="1" t="str">
        <f t="shared" si="2"/>
        <v>|X59 long-term liabilities / equity                           |--&gt;    |lt_liab_to_equ_ratio |</v>
      </c>
    </row>
    <row r="64" spans="3:25" x14ac:dyDescent="0.25">
      <c r="C64" s="1">
        <v>60</v>
      </c>
      <c r="D64" s="2" t="s">
        <v>59</v>
      </c>
      <c r="E64" s="3" t="s">
        <v>65</v>
      </c>
      <c r="F64" s="4" t="s">
        <v>217</v>
      </c>
      <c r="G64" s="1" t="str">
        <f t="shared" si="6"/>
        <v xml:space="preserve">'sales_to_inven_ratio', </v>
      </c>
      <c r="L64" s="1">
        <f t="shared" si="7"/>
        <v>0</v>
      </c>
      <c r="N64" s="1">
        <f t="shared" si="9"/>
        <v>21</v>
      </c>
      <c r="O64" s="1">
        <f t="shared" si="9"/>
        <v>3</v>
      </c>
      <c r="P64" s="1">
        <f t="shared" si="9"/>
        <v>20</v>
      </c>
      <c r="R64" s="1">
        <f t="shared" si="8"/>
        <v>40</v>
      </c>
      <c r="S64" s="1">
        <f t="shared" si="8"/>
        <v>4</v>
      </c>
      <c r="T64" s="1">
        <f t="shared" si="8"/>
        <v>1</v>
      </c>
      <c r="V64" s="6" t="str">
        <f t="shared" si="3"/>
        <v>|X60 sales / inventory                                        |</v>
      </c>
      <c r="W64" s="6" t="str">
        <f t="shared" si="4"/>
        <v>--&gt;    |</v>
      </c>
      <c r="X64" s="6" t="str">
        <f t="shared" si="5"/>
        <v>sales_to_inven_ratio |</v>
      </c>
      <c r="Y64" s="1" t="str">
        <f t="shared" si="2"/>
        <v>|X60 sales / inventory                                        |--&gt;    |sales_to_inven_ratio |</v>
      </c>
    </row>
    <row r="65" spans="3:25" x14ac:dyDescent="0.25">
      <c r="C65" s="1">
        <v>61</v>
      </c>
      <c r="D65" s="2" t="s">
        <v>60</v>
      </c>
      <c r="E65" s="3" t="s">
        <v>65</v>
      </c>
      <c r="F65" s="4" t="s">
        <v>120</v>
      </c>
      <c r="G65" s="1" t="str">
        <f t="shared" si="6"/>
        <v xml:space="preserve">'sales_to_receiv_ratio', </v>
      </c>
      <c r="L65" s="1">
        <f t="shared" si="7"/>
        <v>0</v>
      </c>
      <c r="N65" s="1">
        <f t="shared" si="9"/>
        <v>23</v>
      </c>
      <c r="O65" s="1">
        <f t="shared" si="9"/>
        <v>3</v>
      </c>
      <c r="P65" s="1">
        <f t="shared" si="9"/>
        <v>21</v>
      </c>
      <c r="R65" s="1">
        <f t="shared" si="8"/>
        <v>38</v>
      </c>
      <c r="S65" s="1">
        <f t="shared" si="8"/>
        <v>4</v>
      </c>
      <c r="T65" s="1">
        <f t="shared" si="8"/>
        <v>0</v>
      </c>
      <c r="V65" s="6" t="str">
        <f t="shared" si="3"/>
        <v>|X61 sales / receivables                                      |</v>
      </c>
      <c r="W65" s="6" t="str">
        <f t="shared" si="4"/>
        <v>--&gt;    |</v>
      </c>
      <c r="X65" s="6" t="str">
        <f t="shared" si="5"/>
        <v>sales_to_receiv_ratio|</v>
      </c>
      <c r="Y65" s="1" t="str">
        <f t="shared" si="2"/>
        <v>|X61 sales / receivables                                      |--&gt;    |sales_to_receiv_ratio|</v>
      </c>
    </row>
    <row r="66" spans="3:25" x14ac:dyDescent="0.25">
      <c r="C66" s="1">
        <v>62</v>
      </c>
      <c r="D66" s="2" t="s">
        <v>61</v>
      </c>
      <c r="E66" s="3" t="s">
        <v>65</v>
      </c>
      <c r="F66" s="4" t="s">
        <v>121</v>
      </c>
      <c r="G66" s="1" t="str">
        <f t="shared" si="6"/>
        <v xml:space="preserve">'ann_st_liab_to_sales_ratio', </v>
      </c>
      <c r="L66" s="1">
        <f t="shared" si="7"/>
        <v>0</v>
      </c>
      <c r="N66" s="1">
        <f t="shared" si="9"/>
        <v>41</v>
      </c>
      <c r="O66" s="1">
        <f t="shared" si="9"/>
        <v>3</v>
      </c>
      <c r="P66" s="1">
        <f t="shared" si="9"/>
        <v>26</v>
      </c>
      <c r="R66" s="1">
        <f t="shared" si="8"/>
        <v>20</v>
      </c>
      <c r="S66" s="1">
        <f t="shared" si="8"/>
        <v>4</v>
      </c>
      <c r="T66" s="1">
        <f t="shared" si="8"/>
        <v>-5</v>
      </c>
      <c r="V66" s="6" t="str">
        <f t="shared" si="3"/>
        <v>|X62 (short-term liabilities *365) / sales                    |</v>
      </c>
      <c r="W66" s="6" t="str">
        <f t="shared" si="4"/>
        <v>--&gt;    |</v>
      </c>
      <c r="X66" s="6" t="str">
        <f t="shared" si="5"/>
        <v>ann_st_liab_to_sales_|
|ratio                |</v>
      </c>
      <c r="Y66" s="1" t="str">
        <f t="shared" si="2"/>
        <v>|X62 (short-term liabilities *365) / sales                    |--&gt;    |ann_st_liab_to_sales_|
|ratio                |</v>
      </c>
    </row>
    <row r="67" spans="3:25" x14ac:dyDescent="0.25">
      <c r="C67" s="1">
        <v>63</v>
      </c>
      <c r="D67" s="2" t="s">
        <v>62</v>
      </c>
      <c r="E67" s="3" t="s">
        <v>65</v>
      </c>
      <c r="F67" s="4" t="s">
        <v>122</v>
      </c>
      <c r="G67" s="1" t="str">
        <f t="shared" si="6"/>
        <v xml:space="preserve">'sales_to_st_liab_ratio', </v>
      </c>
      <c r="L67" s="1">
        <f t="shared" si="7"/>
        <v>0</v>
      </c>
      <c r="N67" s="1">
        <f t="shared" si="9"/>
        <v>34</v>
      </c>
      <c r="O67" s="1">
        <f t="shared" si="9"/>
        <v>3</v>
      </c>
      <c r="P67" s="1">
        <f t="shared" si="9"/>
        <v>22</v>
      </c>
      <c r="R67" s="1">
        <f t="shared" si="8"/>
        <v>27</v>
      </c>
      <c r="S67" s="1">
        <f t="shared" si="8"/>
        <v>4</v>
      </c>
      <c r="T67" s="1">
        <f t="shared" si="8"/>
        <v>-1</v>
      </c>
      <c r="V67" s="6" t="str">
        <f t="shared" si="3"/>
        <v>|X63 sales / short-term liabilities                           |</v>
      </c>
      <c r="W67" s="6" t="str">
        <f t="shared" si="4"/>
        <v>--&gt;    |</v>
      </c>
      <c r="X67" s="6" t="str">
        <f t="shared" si="5"/>
        <v>sales_to_st_liab_rati|
|o                    |</v>
      </c>
      <c r="Y67" s="1" t="str">
        <f t="shared" si="2"/>
        <v>|X63 sales / short-term liabilities                           |--&gt;    |sales_to_st_liab_rati|
|o                    |</v>
      </c>
    </row>
    <row r="68" spans="3:25" x14ac:dyDescent="0.25">
      <c r="C68" s="1">
        <v>64</v>
      </c>
      <c r="D68" s="2" t="s">
        <v>63</v>
      </c>
      <c r="E68" s="3" t="s">
        <v>65</v>
      </c>
      <c r="F68" s="4" t="s">
        <v>123</v>
      </c>
      <c r="G68" s="1" t="str">
        <f t="shared" si="6"/>
        <v xml:space="preserve">'sales_to_fx_assets_ratio', </v>
      </c>
      <c r="L68" s="1">
        <f t="shared" si="7"/>
        <v>0</v>
      </c>
      <c r="N68" s="1">
        <f t="shared" si="9"/>
        <v>24</v>
      </c>
      <c r="O68" s="1">
        <f t="shared" si="9"/>
        <v>3</v>
      </c>
      <c r="P68" s="1">
        <f t="shared" si="9"/>
        <v>24</v>
      </c>
      <c r="R68" s="1">
        <f t="shared" si="8"/>
        <v>37</v>
      </c>
      <c r="S68" s="1">
        <f t="shared" si="8"/>
        <v>4</v>
      </c>
      <c r="T68" s="1">
        <f t="shared" si="8"/>
        <v>-3</v>
      </c>
      <c r="V68" s="6" t="str">
        <f t="shared" si="3"/>
        <v>|X64 sales / fixed assets                                     |</v>
      </c>
      <c r="W68" s="6" t="str">
        <f t="shared" si="4"/>
        <v>--&gt;    |</v>
      </c>
      <c r="X68" s="6" t="str">
        <f t="shared" si="5"/>
        <v>sales_to_fx_assets_ra|
|tio                  |</v>
      </c>
      <c r="Y68" s="1" t="str">
        <f t="shared" ref="Y68:Y130" si="10">V68&amp;W68&amp;X68</f>
        <v>|X64 sales / fixed assets                                     |--&gt;    |sales_to_fx_assets_ra|
|tio                  |</v>
      </c>
    </row>
    <row r="69" spans="3:25" x14ac:dyDescent="0.25">
      <c r="C69" s="1">
        <v>65</v>
      </c>
      <c r="D69" s="2" t="s">
        <v>64</v>
      </c>
      <c r="E69" s="3" t="s">
        <v>65</v>
      </c>
      <c r="F69" s="4" t="s">
        <v>71</v>
      </c>
      <c r="G69" s="1" t="str">
        <f t="shared" si="6"/>
        <v xml:space="preserve">'Class', </v>
      </c>
      <c r="L69" s="1">
        <f t="shared" si="7"/>
        <v>0</v>
      </c>
      <c r="N69" s="1">
        <f t="shared" si="9"/>
        <v>5</v>
      </c>
      <c r="O69" s="1">
        <f t="shared" si="9"/>
        <v>3</v>
      </c>
      <c r="P69" s="1">
        <f t="shared" si="9"/>
        <v>5</v>
      </c>
      <c r="R69" s="1">
        <f t="shared" si="8"/>
        <v>56</v>
      </c>
      <c r="S69" s="1">
        <f t="shared" si="8"/>
        <v>4</v>
      </c>
      <c r="T69" s="1">
        <f t="shared" si="8"/>
        <v>16</v>
      </c>
      <c r="V69" s="6" t="str">
        <f t="shared" ref="V69" si="11">IF(R69&lt;0,"|"&amp;LEFT(D69,N69+R69)&amp;"|"&amp;CHAR(10)&amp;"|"&amp;MID(D69,N69+R69+1,ABS(R69))&amp;REPT(V$2,N$2+R69)&amp;"|",
"|"&amp;D69&amp;REPT(V$2,R69)&amp;"|"
)</f>
        <v>|class                                                        |</v>
      </c>
      <c r="W69" s="6" t="str">
        <f t="shared" ref="W69:X69" si="12">IF(S69&lt;0,LEFT(E69,O69+S69)&amp;"|"&amp;CHAR(10)&amp;"|"&amp;MID(E69,O69+S69+1,ABS(S69))&amp;REPT(W$2,O$2+S69)&amp;"|",
E69&amp;REPT(W$2,S69)&amp;"|"
)</f>
        <v>--&gt;    |</v>
      </c>
      <c r="X69" s="6" t="str">
        <f t="shared" si="12"/>
        <v>Class                |</v>
      </c>
      <c r="Y69" s="1" t="str">
        <f>V69&amp;W69&amp;X69</f>
        <v>|class                                                        |--&gt;    |Class                |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2022-09-28T15:34:21Z</dcterms:created>
  <dcterms:modified xsi:type="dcterms:W3CDTF">2022-10-16T17:32:11Z</dcterms:modified>
</cp:coreProperties>
</file>