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87774CB7-FC49-4382-899C-90F4B59D22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ndération SO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" i="1" l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<sst xmlns="http://schemas.openxmlformats.org/spreadsheetml/2006/main" count="269" uniqueCount="114">
  <si>
    <t>Code Question</t>
  </si>
  <si>
    <t>Domaine</t>
  </si>
  <si>
    <t>Composant</t>
  </si>
  <si>
    <t>Question</t>
  </si>
  <si>
    <t>Niveau maturité</t>
  </si>
  <si>
    <t>Pondération question (1.0–1.2)</t>
  </si>
  <si>
    <t>Pondération composant (1.0–1.3)</t>
  </si>
  <si>
    <t>Criticité du composant</t>
  </si>
  <si>
    <t>Score_Question</t>
  </si>
  <si>
    <t xml:space="preserve"> Score_Composant</t>
  </si>
  <si>
    <t>Modèles d’effectif et structure</t>
  </si>
  <si>
    <t>Votre SOC dispose-t-il d’un organigramme formel ?</t>
  </si>
  <si>
    <t>Émergent</t>
  </si>
  <si>
    <t>oui</t>
  </si>
  <si>
    <t>La couverture horaire du SOC est-elle assurée en continu ?</t>
  </si>
  <si>
    <t>Rôles et responsabilités</t>
  </si>
  <si>
    <t>Les rôles des analystes sont-ils formellement définis ?</t>
  </si>
  <si>
    <t>Les compétences sont-elles associées à chaque rôle ?</t>
  </si>
  <si>
    <t>Compétences et expertise</t>
  </si>
  <si>
    <t>Le recrutement repose-t-il sur un référentiel de compétences ?</t>
  </si>
  <si>
    <t>Les compétences des analystes sont-elles évaluées régulièrement ?</t>
  </si>
  <si>
    <t>Structurant</t>
  </si>
  <si>
    <t>Le SOC dispose-t-il d'experts techniques spécialisés ?</t>
  </si>
  <si>
    <t>Stabilisé</t>
  </si>
  <si>
    <t>Le suivi des certifications est-il formalisé ?</t>
  </si>
  <si>
    <t>Personnel</t>
  </si>
  <si>
    <t>Le SOC anticipe-t-il les besoins futurs en compétences ?</t>
  </si>
  <si>
    <t>Transformant</t>
  </si>
  <si>
    <t>Formation et développement</t>
  </si>
  <si>
    <t>Existe-t-il un processus d’intégration pour les nouveaux analystes ?</t>
  </si>
  <si>
    <t>Les analystes participent-ils à des formations continues ?</t>
  </si>
  <si>
    <t>Existe-t-il un plan de carrière formel pour les analystes ?</t>
  </si>
  <si>
    <t>Les plans de formation sont-ils alignés sur les menaces émergentes ?</t>
  </si>
  <si>
    <t>Piloté</t>
  </si>
  <si>
    <t>Leadership et gestion</t>
  </si>
  <si>
    <t>Le taux de rotation du personnel est-il suivi ?</t>
  </si>
  <si>
    <t>Non</t>
  </si>
  <si>
    <t>La satisfaction des analystes est-elle mesurée ?</t>
  </si>
  <si>
    <t>Les incidents liés aux RH sont-ils documentés ?</t>
  </si>
  <si>
    <t>Culture et collaboration</t>
  </si>
  <si>
    <t>Des réunions de partage de retour d’expérience sont-elles organisées ?</t>
  </si>
  <si>
    <t>Les mécanismes de feedback sont-ils en place ?</t>
  </si>
  <si>
    <t>L’équipe participe-t-elle à des communautés professionnelles ?</t>
  </si>
  <si>
    <t>Cartographie des outils</t>
  </si>
  <si>
    <t>Avez-vous une liste officielle et documentée de tous les outils technologiques utilisés dans le SOC ?</t>
  </si>
  <si>
    <t>La liste des outils est-elle maintenue à jour régulièrement ?</t>
  </si>
  <si>
    <t>Disposez-vous d’un inventaire documenté des sources de logs collectées ?</t>
  </si>
  <si>
    <t>Détection</t>
  </si>
  <si>
    <t>Les règles de détection sont-elles uniquement celles du fournisseur ou personnalisées ?</t>
  </si>
  <si>
    <t>Avez-vous une liste des règles activées ou modifiées dans le SIEM ?</t>
  </si>
  <si>
    <t>Supervision</t>
  </si>
  <si>
    <t>Disposez-vous d’un tableau de bord de supervision ?</t>
  </si>
  <si>
    <t>Mise à jour</t>
  </si>
  <si>
    <t>Avez-vous un calendrier clair et un suivi des mises à jour ?</t>
  </si>
  <si>
    <t>Technologie</t>
  </si>
  <si>
    <t>Les mises à jour sont-elles planifiées formellement ?</t>
  </si>
  <si>
    <t>Gestion des incidents</t>
  </si>
  <si>
    <t>Existe-t-il un processus écrit pour traiter les incidents ?</t>
  </si>
  <si>
    <t>Connexion des outils</t>
  </si>
  <si>
    <t>Vos outils de sécurité sont-ils intégrés pour échanger des données automatiquement ?</t>
  </si>
  <si>
    <t>Automatisation</t>
  </si>
  <si>
    <t>L'équipe utilise-t-elle des outils automatisés pour des tâches répétitives ?</t>
  </si>
  <si>
    <t>Les configurations critiques sont-elles historisées et tracées ?</t>
  </si>
  <si>
    <t>Vision stratégique</t>
  </si>
  <si>
    <t>Les choix technologiques sont-ils alignés avec les objectifs globaux ?</t>
  </si>
  <si>
    <t>Faites-vous des analyses d’impact avant d’introduire une nouvelle techno ?</t>
  </si>
  <si>
    <t>Disposez-vous d’une méthode pour anticiper les besoins technologiques ?</t>
  </si>
  <si>
    <t>Le SOC dispose-t-il de procédures documentées pour la gestion des incidents ?</t>
  </si>
  <si>
    <t>Les activités quotidiennes sont-elles planifiées et suivies ?</t>
  </si>
  <si>
    <t>Votre SOC maintient-elle un registre formel des incidents passés ?</t>
  </si>
  <si>
    <t>Le SOC a-t-il des playbooks pour gérer les incidents ?</t>
  </si>
  <si>
    <t>Gouvernance opérationnelle</t>
  </si>
  <si>
    <t>Un processus formel garantit-il la révision régulière des procédures ?</t>
  </si>
  <si>
    <t>Le SOC dispose-t-il d’un cadre de gouvernance formel ?</t>
  </si>
  <si>
    <t>Les processus du SOC incluent-ils formellement les partenaires externes ?</t>
  </si>
  <si>
    <t>Processus</t>
  </si>
  <si>
    <t>Les incidents critiques font-ils l’objet d’une analyse approfondie ?</t>
  </si>
  <si>
    <t>Indicateurs &amp; amélioration</t>
  </si>
  <si>
    <t>Les processus SOC intègrent-ils des KPIs ?</t>
  </si>
  <si>
    <t>Un processus structuré d’amélioration continue est-il mis en place ?</t>
  </si>
  <si>
    <t>Audit &amp; retour d’expérience</t>
  </si>
  <si>
    <t>Les processus opérationnels font-ils l’objet d’audits réguliers ?</t>
  </si>
  <si>
    <t>Le retour d’expérience est-il intégré systématiquement ?</t>
  </si>
  <si>
    <t>Évaluation des pratiques</t>
  </si>
  <si>
    <t>Comment l'organisation vérifie-t-elle l’adéquation de ses processus SOC ?</t>
  </si>
  <si>
    <t>Adaptabilité</t>
  </si>
  <si>
    <t>Le SOC intègre-t-il rapidement les nouveaux processus ?</t>
  </si>
  <si>
    <t>Le SOC utilise-t-il des outils avancés (IA, process mining) ?</t>
  </si>
  <si>
    <t>Indicateurs de performance</t>
  </si>
  <si>
    <t>Votre SOC a établi une liste officielle et à jour de tous les indicateurs de performance actuellement surveillés ?</t>
  </si>
  <si>
    <t>Collecte de données</t>
  </si>
  <si>
    <t>Par quels moyens votre équipe SOC récupère-t-elle les données des indicateurs clés ?</t>
  </si>
  <si>
    <t>Votre SOC mesure-t-il et suit-il systématiquement le temps moyen nécessaire pour résoudre un incident (MTTR) ?</t>
  </si>
  <si>
    <t>Votre SOC suit-il systématiquement le volume total de tickets ou d’incidents ouverts, traités et clôturés ?</t>
  </si>
  <si>
    <t>Disposez-vous d’indicateurs mesurant la qualité des alertes générées ?</t>
  </si>
  <si>
    <t>Mesurez-vous le délai moyen entre génération et prise en charge d'une alerte (MTTA) ?</t>
  </si>
  <si>
    <t>Mécanismes de reporting</t>
  </si>
  <si>
    <t>Les indicateurs clés sont-ils régulièrement communiqués aux parties prenantes ?</t>
  </si>
  <si>
    <t>Indicateurs</t>
  </si>
  <si>
    <t>Disposez-vous d’un processus structuré de vérification de la pertinence des indicateurs ?</t>
  </si>
  <si>
    <t>Approches de benchmarking</t>
  </si>
  <si>
    <t>Votre SOC compare-t-il ses performances à des benchmarks externes ?</t>
  </si>
  <si>
    <t>Capacités d’analyse</t>
  </si>
  <si>
    <t>Votre SOC utilise-t-il des outils automatisés pour collecter les indicateurs ?</t>
  </si>
  <si>
    <t>Les résultats mesurés sont-ils partagés avec les analystes ?</t>
  </si>
  <si>
    <t>Vos indicateurs couvrent-ils les aspects humains et organisationnels ?</t>
  </si>
  <si>
    <t>Existe-t-il un mécanisme formel de comparaison des indicateurs aux objectifs fixés ?</t>
  </si>
  <si>
    <t>Suivi de l'amélioration</t>
  </si>
  <si>
    <t>Les indicateurs servent-ils à ajuster les ressources humaines et techniques ?</t>
  </si>
  <si>
    <t>Le SOC dispose-t-il d’outils interactifs (dashboards) ?</t>
  </si>
  <si>
    <t>Le SOC analyse-t-il les tendances passées pour prévoir les besoins futurs ?</t>
  </si>
  <si>
    <t>Le SOC évalue-t-il l’utilité réelle des indicateurs ?</t>
  </si>
  <si>
    <t>Les indicateurs sont-ils intégrés à un cycle PDCA ?</t>
  </si>
  <si>
    <t>Le SOC suit-il des indicateurs spécifiques pour adapter sa stratégie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</si>
</sst>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rgb="FF000000"/>
      <name val="Calibri"/>
    </font>
    <font>
      <b/>
      <sz val="18"/>
      <color rgb="FF000000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D51" workbookViewId="0">
      <selection activeCell="G70" sqref="G70"/>
    </sheetView>
  </sheetViews>
  <sheetFormatPr defaultRowHeight="15"/>
  <cols>
    <col min="1" max="1" width="16.42578125" customWidth="1"/>
    <col min="2" max="2" width="55.42578125" customWidth="1"/>
    <col min="3" max="3" width="43.42578125" customWidth="1"/>
    <col min="4" max="4" width="115" customWidth="1"/>
    <col min="5" max="5" width="37.28515625" customWidth="1"/>
    <col min="6" max="6" width="39.42578125" customWidth="1"/>
    <col min="7" max="7" width="41" customWidth="1"/>
    <col min="8" max="9" width="24.42578125" customWidth="1"/>
    <col min="10" max="10" width="32.7109375" customWidth="1"/>
  </cols>
  <sheetData>
    <row r="1" spans="1:10">
      <c r="A1" s="3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tr">
        <f>IF(ISBLANK(D2),"","Q"&amp;COUNTIF($D$2:D2,"&lt;&gt;"))</f>
        <v>Q1</v>
      </c>
      <c r="B2" s="3"/>
      <c r="C2" s="5" t="s">
        <v>10</v>
      </c>
      <c r="D2" s="5" t="s">
        <v>11</v>
      </c>
      <c r="E2" s="5" t="s">
        <v>12</v>
      </c>
      <c r="F2" s="5">
        <v>1.2</v>
      </c>
      <c r="G2" s="5">
        <v>1.2</v>
      </c>
      <c r="H2" s="5" t="s">
        <v>13</v>
      </c>
      <c r="I2" s="5">
        <f>IF(OR(F2="", H2=""), "",
 IF(F2=1, IF(H2="Oui", 4, 3),
 IF(F2=1.1, IF(H2="Oui", 5, 4),
 IF(F2=1.2, IF(H2="Oui", 6, 5),
 "Erreur"))))</f>
        <v>6</v>
      </c>
      <c r="J2" s="5" cm="1">
        <f t="array" ref="J2">IF(G2="", "",
SUMPRODUCT(I2:I6 * F2:F6) / (SUM(F2:F6) * 6) * G2)</f>
        <v>1.1627118644067793</v>
      </c>
    </row>
    <row r="3" spans="1:10">
      <c r="A3" t="str">
        <f>IF(ISBLANK(D3),"","Q"&amp;COUNTIF($D$2:D3,"&lt;&gt;"))</f>
        <v>Q2</v>
      </c>
      <c r="B3" s="3"/>
      <c r="C3" s="5"/>
      <c r="D3" s="5" t="s">
        <v>14</v>
      </c>
      <c r="E3" s="5" t="s">
        <v>12</v>
      </c>
      <c r="F3" s="5">
        <v>1.2</v>
      </c>
      <c r="G3" s="5">
        <v>1.2</v>
      </c>
      <c r="H3" s="5" t="s">
        <v>13</v>
      </c>
      <c r="I3" s="5">
        <f t="shared" ref="I3:I66" si="0">IF(OR(F3="", H3=""), "",
 IF(F3=1, IF(H3="Oui", 4, 3),
 IF(F3=1.1, IF(H3="Oui", 5, 4),
 IF(F3=1.2, IF(H3="Oui", 6, 5),
 "Erreur"))))</f>
        <v>6</v>
      </c>
      <c r="J3" s="5" cm="1">
        <f t="array" ref="J3">IF(G3="", "",
SUMPRODUCT(I3:I7 * F3:F7) / (SUM(F3:F7) * 6) * G3)</f>
        <v>1.1241379310344826</v>
      </c>
    </row>
    <row r="4" spans="1:10">
      <c r="A4" t="str">
        <f>IF(ISBLANK(D4),"","Q"&amp;COUNTIF($D$2:D4,"&lt;&gt;"))</f>
        <v>Q3</v>
      </c>
      <c r="B4" s="3"/>
      <c r="C4" s="6" t="s">
        <v>15</v>
      </c>
      <c r="D4" s="6" t="s">
        <v>16</v>
      </c>
      <c r="E4" s="6" t="s">
        <v>12</v>
      </c>
      <c r="F4" s="6">
        <v>1.2</v>
      </c>
      <c r="G4" s="6">
        <v>1.1000000000000001</v>
      </c>
      <c r="H4" s="6" t="s">
        <v>13</v>
      </c>
      <c r="I4" s="5">
        <f t="shared" si="0"/>
        <v>6</v>
      </c>
      <c r="J4" s="5" cm="1">
        <f t="array" ref="J4">IF(G4="", "",
SUMPRODUCT(I4:I8 * F4:F8) / (SUM(F4:F8) * 6) * G4)</f>
        <v>0.96250000000000024</v>
      </c>
    </row>
    <row r="5" spans="1:10">
      <c r="A5" t="str">
        <f>IF(ISBLANK(D5),"","Q"&amp;COUNTIF($D$2:D5,"&lt;&gt;"))</f>
        <v>Q4</v>
      </c>
      <c r="B5" s="3"/>
      <c r="C5" s="6"/>
      <c r="D5" s="6" t="s">
        <v>17</v>
      </c>
      <c r="E5" s="6" t="s">
        <v>12</v>
      </c>
      <c r="F5" s="6">
        <v>1.2</v>
      </c>
      <c r="G5" s="6">
        <v>1.1000000000000001</v>
      </c>
      <c r="H5" s="6" t="s">
        <v>13</v>
      </c>
      <c r="I5" s="5">
        <f t="shared" si="0"/>
        <v>6</v>
      </c>
      <c r="J5" s="5" cm="1">
        <f t="array" ref="J5">IF(G5="", "",
SUMPRODUCT(I5:I9 * F5:F9) / (SUM(F5:F9) * 6) * G5)</f>
        <v>0.92333333333333334</v>
      </c>
    </row>
    <row r="6" spans="1:10">
      <c r="A6" t="str">
        <f>IF(ISBLANK(D6),"","Q"&amp;COUNTIF($D$2:D6,"&lt;&gt;"))</f>
        <v>Q5</v>
      </c>
      <c r="B6" s="3"/>
      <c r="C6" s="7" t="s">
        <v>18</v>
      </c>
      <c r="D6" s="7" t="s">
        <v>19</v>
      </c>
      <c r="E6" s="7" t="s">
        <v>12</v>
      </c>
      <c r="F6" s="7">
        <v>1.1000000000000001</v>
      </c>
      <c r="G6" s="7">
        <v>1.3</v>
      </c>
      <c r="H6" s="7" t="s">
        <v>13</v>
      </c>
      <c r="I6" s="5">
        <f t="shared" si="0"/>
        <v>5</v>
      </c>
      <c r="J6" s="5" cm="1">
        <f t="array" ref="J6">IF(G6="", "",
SUMPRODUCT(I6:I10 * F6:F10) / (SUM(F6:F10) * 6) * G6)</f>
        <v>1.0432098765432098</v>
      </c>
    </row>
    <row r="7" spans="1:10">
      <c r="A7" t="str">
        <f>IF(ISBLANK(D7),"","Q"&amp;COUNTIF($D$2:D7,"&lt;&gt;"))</f>
        <v>Q6</v>
      </c>
      <c r="B7" s="3"/>
      <c r="C7" s="7"/>
      <c r="D7" s="7" t="s">
        <v>20</v>
      </c>
      <c r="E7" s="7" t="s">
        <v>21</v>
      </c>
      <c r="F7" s="7">
        <v>1.1000000000000001</v>
      </c>
      <c r="G7" s="7">
        <v>1.3</v>
      </c>
      <c r="H7" s="7" t="s">
        <v>13</v>
      </c>
      <c r="I7" s="5">
        <f t="shared" si="0"/>
        <v>5</v>
      </c>
      <c r="J7" s="5" cm="1">
        <f t="array" ref="J7">IF(G7="", "",
SUMPRODUCT(I7:I11 * F7:F11) / (SUM(F7:F11) * 6) * G7)</f>
        <v>1.0015723270440251</v>
      </c>
    </row>
    <row r="8" spans="1:10">
      <c r="A8" t="str">
        <f>IF(ISBLANK(D8),"","Q"&amp;COUNTIF($D$2:D8,"&lt;&gt;"))</f>
        <v>Q7</v>
      </c>
      <c r="B8" s="3"/>
      <c r="C8" s="7"/>
      <c r="D8" s="7" t="s">
        <v>22</v>
      </c>
      <c r="E8" s="7" t="s">
        <v>23</v>
      </c>
      <c r="F8" s="7">
        <v>1</v>
      </c>
      <c r="G8" s="7">
        <v>1.3</v>
      </c>
      <c r="H8" s="7" t="s">
        <v>13</v>
      </c>
      <c r="I8" s="5">
        <f t="shared" si="0"/>
        <v>4</v>
      </c>
      <c r="J8" s="5" cm="1">
        <f t="array" ref="J8">IF(G8="", "",
SUMPRODUCT(I8:I12 * F8:F12) / (SUM(F8:F12) * 6) * G8)</f>
        <v>0.95833333333333326</v>
      </c>
    </row>
    <row r="9" spans="1:10">
      <c r="A9" t="str">
        <f>IF(ISBLANK(D9),"","Q"&amp;COUNTIF($D$2:D9,"&lt;&gt;"))</f>
        <v>Q8</v>
      </c>
      <c r="B9" s="3"/>
      <c r="C9" s="7"/>
      <c r="D9" s="7" t="s">
        <v>24</v>
      </c>
      <c r="E9" s="7" t="s">
        <v>23</v>
      </c>
      <c r="F9" s="7">
        <v>1.1000000000000001</v>
      </c>
      <c r="G9" s="7">
        <v>1.3</v>
      </c>
      <c r="H9" s="7" t="s">
        <v>13</v>
      </c>
      <c r="I9" s="5">
        <f t="shared" si="0"/>
        <v>5</v>
      </c>
      <c r="J9" s="5" cm="1">
        <f t="array" ref="J9">IF(G9="", "",
SUMPRODUCT(I9:I13 * F9:F13) / (SUM(F9:F13) * 6) * G9)</f>
        <v>1.0015723270440251</v>
      </c>
    </row>
    <row r="10" spans="1:10" ht="21.75">
      <c r="A10" t="str">
        <f>IF(ISBLANK(D10),"","Q"&amp;COUNTIF($D$2:D10,"&lt;&gt;"))</f>
        <v>Q9</v>
      </c>
      <c r="B10" s="4" t="s">
        <v>25</v>
      </c>
      <c r="C10" s="7"/>
      <c r="D10" s="7" t="s">
        <v>26</v>
      </c>
      <c r="E10" s="7" t="s">
        <v>27</v>
      </c>
      <c r="F10" s="7">
        <v>1.1000000000000001</v>
      </c>
      <c r="G10" s="7">
        <v>1.3</v>
      </c>
      <c r="H10" s="7" t="s">
        <v>13</v>
      </c>
      <c r="I10" s="5">
        <f t="shared" si="0"/>
        <v>5</v>
      </c>
      <c r="J10" s="5" cm="1">
        <f t="array" ref="J10">IF(G10="", "",
SUMPRODUCT(I10:I14 * F10:F14) / (SUM(F10:F14) * 6) * G10)</f>
        <v>0.95833333333333326</v>
      </c>
    </row>
    <row r="11" spans="1:10">
      <c r="A11" t="str">
        <f>IF(ISBLANK(D11),"","Q"&amp;COUNTIF($D$2:D11,"&lt;&gt;"))</f>
        <v>Q10</v>
      </c>
      <c r="B11" s="3"/>
      <c r="C11" s="8" t="s">
        <v>28</v>
      </c>
      <c r="D11" s="8" t="s">
        <v>29</v>
      </c>
      <c r="E11" s="8" t="s">
        <v>12</v>
      </c>
      <c r="F11" s="8">
        <v>1</v>
      </c>
      <c r="G11" s="8">
        <v>1.2</v>
      </c>
      <c r="H11" s="8" t="s">
        <v>13</v>
      </c>
      <c r="I11" s="5">
        <f t="shared" si="0"/>
        <v>4</v>
      </c>
      <c r="J11" s="5" cm="1">
        <f t="array" ref="J11">IF(G11="", "",
SUMPRODUCT(I11:I15 * F11:F15) / (SUM(F11:F15) * 6) * G11)</f>
        <v>0.8867924528301887</v>
      </c>
    </row>
    <row r="12" spans="1:10">
      <c r="A12" t="str">
        <f>IF(ISBLANK(D12),"","Q"&amp;COUNTIF($D$2:D12,"&lt;&gt;"))</f>
        <v>Q11</v>
      </c>
      <c r="B12" s="3"/>
      <c r="C12" s="8"/>
      <c r="D12" s="8" t="s">
        <v>30</v>
      </c>
      <c r="E12" s="8" t="s">
        <v>21</v>
      </c>
      <c r="F12" s="8">
        <v>1</v>
      </c>
      <c r="G12" s="8">
        <v>1.2</v>
      </c>
      <c r="H12" s="8" t="s">
        <v>13</v>
      </c>
      <c r="I12" s="5">
        <f t="shared" si="0"/>
        <v>4</v>
      </c>
      <c r="J12" s="5" cm="1">
        <f t="array" ref="J12">IF(G12="", "",
SUMPRODUCT(I12:I16 * F12:F16) / (SUM(F12:F16) * 6) * G12)</f>
        <v>0.84905660377358494</v>
      </c>
    </row>
    <row r="13" spans="1:10">
      <c r="A13" t="str">
        <f>IF(ISBLANK(D13),"","Q"&amp;COUNTIF($D$2:D13,"&lt;&gt;"))</f>
        <v>Q12</v>
      </c>
      <c r="B13" s="3"/>
      <c r="C13" s="8"/>
      <c r="D13" s="8" t="s">
        <v>31</v>
      </c>
      <c r="E13" s="8" t="s">
        <v>23</v>
      </c>
      <c r="F13" s="8">
        <v>1.1000000000000001</v>
      </c>
      <c r="G13" s="8">
        <v>1.2</v>
      </c>
      <c r="H13" s="8" t="s">
        <v>13</v>
      </c>
      <c r="I13" s="5">
        <f t="shared" si="0"/>
        <v>5</v>
      </c>
      <c r="J13" s="5" cm="1">
        <f t="array" ref="J13">IF(G13="", "",
SUMPRODUCT(I13:I17 * F13:F17) / (SUM(F13:F17) * 6) * G13)</f>
        <v>0.89090909090909087</v>
      </c>
    </row>
    <row r="14" spans="1:10">
      <c r="A14" t="str">
        <f>IF(ISBLANK(D14),"","Q"&amp;COUNTIF($D$2:D14,"&lt;&gt;"))</f>
        <v>Q13</v>
      </c>
      <c r="B14" s="3"/>
      <c r="C14" s="8"/>
      <c r="D14" s="8" t="s">
        <v>32</v>
      </c>
      <c r="E14" s="8" t="s">
        <v>33</v>
      </c>
      <c r="F14" s="8">
        <v>1</v>
      </c>
      <c r="G14" s="8">
        <v>1.2</v>
      </c>
      <c r="H14" s="8" t="s">
        <v>13</v>
      </c>
      <c r="I14" s="5">
        <f t="shared" si="0"/>
        <v>4</v>
      </c>
      <c r="J14" s="5" cm="1">
        <f t="array" ref="J14">IF(G14="", "",
SUMPRODUCT(I14:I18 * F14:F18) / (SUM(F14:F18) * 6) * G14)</f>
        <v>0.81481481481481466</v>
      </c>
    </row>
    <row r="15" spans="1:10">
      <c r="A15" t="str">
        <f>IF(ISBLANK(D15),"","Q"&amp;COUNTIF($D$2:D15,"&lt;&gt;"))</f>
        <v>Q14</v>
      </c>
      <c r="B15" s="3"/>
      <c r="C15" s="9" t="s">
        <v>34</v>
      </c>
      <c r="D15" s="9" t="s">
        <v>35</v>
      </c>
      <c r="E15" s="9" t="s">
        <v>12</v>
      </c>
      <c r="F15" s="9">
        <v>1.2</v>
      </c>
      <c r="G15" s="9">
        <v>1</v>
      </c>
      <c r="H15" s="9" t="s">
        <v>36</v>
      </c>
      <c r="I15" s="5">
        <f t="shared" si="0"/>
        <v>5</v>
      </c>
      <c r="J15" s="5" cm="1">
        <f t="array" ref="J15">IF(G15="", "",
SUMPRODUCT(I15:I19 * F15:F19) / (SUM(F15:F19) * 6) * G15)</f>
        <v>0.64814814814814803</v>
      </c>
    </row>
    <row r="16" spans="1:10">
      <c r="A16" t="str">
        <f>IF(ISBLANK(D16),"","Q"&amp;COUNTIF($D$2:D16,"&lt;&gt;"))</f>
        <v>Q15</v>
      </c>
      <c r="B16" s="3"/>
      <c r="C16" s="9"/>
      <c r="D16" s="9" t="s">
        <v>37</v>
      </c>
      <c r="E16" s="9" t="s">
        <v>21</v>
      </c>
      <c r="F16" s="9">
        <v>1</v>
      </c>
      <c r="G16" s="9">
        <v>1.1000000000000001</v>
      </c>
      <c r="H16" s="9" t="s">
        <v>36</v>
      </c>
      <c r="I16" s="5">
        <f t="shared" si="0"/>
        <v>3</v>
      </c>
      <c r="J16" s="5" cm="1">
        <f t="array" ref="J16">IF(G16="", "",
SUMPRODUCT(I16:I20 * F16:F20) / (SUM(F16:F20) * 6) * G16)</f>
        <v>0.63461538461538458</v>
      </c>
    </row>
    <row r="17" spans="1:10">
      <c r="A17" t="str">
        <f>IF(ISBLANK(D17),"","Q"&amp;COUNTIF($D$2:D17,"&lt;&gt;"))</f>
        <v>Q16</v>
      </c>
      <c r="B17" s="3"/>
      <c r="C17" s="9"/>
      <c r="D17" s="9" t="s">
        <v>38</v>
      </c>
      <c r="E17" s="9" t="s">
        <v>21</v>
      </c>
      <c r="F17" s="9">
        <v>1.2</v>
      </c>
      <c r="G17" s="9">
        <v>1.1000000000000001</v>
      </c>
      <c r="H17" s="9" t="s">
        <v>36</v>
      </c>
      <c r="I17" s="5">
        <f t="shared" si="0"/>
        <v>5</v>
      </c>
      <c r="J17" s="5" cm="1">
        <f t="array" ref="J17">IF(G17="", "",
SUMPRODUCT(I17:I21 * F17:F21) / (SUM(F17:F21) * 6) * G17)</f>
        <v>0.75370370370370354</v>
      </c>
    </row>
    <row r="18" spans="1:10">
      <c r="A18" t="str">
        <f>IF(ISBLANK(D18),"","Q"&amp;COUNTIF($D$2:D18,"&lt;&gt;"))</f>
        <v>Q17</v>
      </c>
      <c r="B18" s="3"/>
      <c r="C18" s="2" t="s">
        <v>39</v>
      </c>
      <c r="D18" s="2" t="s">
        <v>40</v>
      </c>
      <c r="E18" s="2" t="s">
        <v>21</v>
      </c>
      <c r="F18" s="2">
        <v>1</v>
      </c>
      <c r="G18" s="2">
        <v>1.1000000000000001</v>
      </c>
      <c r="H18" s="2" t="s">
        <v>36</v>
      </c>
      <c r="I18" s="5">
        <f t="shared" si="0"/>
        <v>3</v>
      </c>
      <c r="J18" s="5" cm="1">
        <f t="array" ref="J18">IF(G18="", "",
SUMPRODUCT(I18:I22 * F18:F22) / (SUM(F18:F22) * 6) * G18)</f>
        <v>0.7121794871794872</v>
      </c>
    </row>
    <row r="19" spans="1:10">
      <c r="A19" t="str">
        <f>IF(ISBLANK(D19),"","Q"&amp;COUNTIF($D$2:D19,"&lt;&gt;"))</f>
        <v>Q18</v>
      </c>
      <c r="B19" s="3"/>
      <c r="C19" s="2"/>
      <c r="D19" s="2" t="s">
        <v>41</v>
      </c>
      <c r="E19" s="2" t="s">
        <v>33</v>
      </c>
      <c r="F19" s="2">
        <v>1</v>
      </c>
      <c r="G19" s="2">
        <v>1.1000000000000001</v>
      </c>
      <c r="H19" s="2" t="s">
        <v>36</v>
      </c>
      <c r="I19" s="5">
        <f t="shared" si="0"/>
        <v>3</v>
      </c>
      <c r="J19" s="5" cm="1">
        <f t="array" ref="J19">IF(G19="", "",
SUMPRODUCT(I19:I23 * F19:F23) / (SUM(F19:F23) * 6) * G19)</f>
        <v>0.74743589743589745</v>
      </c>
    </row>
    <row r="20" spans="1:10">
      <c r="A20" t="str">
        <f>IF(ISBLANK(D20),"","Q"&amp;COUNTIF($D$2:D20,"&lt;&gt;"))</f>
        <v>Q19</v>
      </c>
      <c r="B20" s="3"/>
      <c r="C20" s="2"/>
      <c r="D20" s="2" t="s">
        <v>42</v>
      </c>
      <c r="E20" s="2" t="s">
        <v>27</v>
      </c>
      <c r="F20" s="2">
        <v>1</v>
      </c>
      <c r="G20" s="2">
        <v>1</v>
      </c>
      <c r="H20" s="2" t="s">
        <v>36</v>
      </c>
      <c r="I20" s="5">
        <f t="shared" si="0"/>
        <v>3</v>
      </c>
      <c r="J20" s="5" cm="1">
        <f t="array" ref="J20">IF(G20="", "",
SUMPRODUCT(I20:I24 * F20:F24) / (SUM(F20:F24) * 6) * G20)</f>
        <v>0.74528301886792436</v>
      </c>
    </row>
    <row r="21" spans="1:10">
      <c r="A21" t="str">
        <f>IF(ISBLANK(D21),"","Q"&amp;COUNTIF($D$2:D21,"&lt;&gt;"))</f>
        <v>Q20</v>
      </c>
      <c r="B21" s="11"/>
      <c r="C21" s="14" t="s">
        <v>43</v>
      </c>
      <c r="D21" s="14" t="s">
        <v>44</v>
      </c>
      <c r="E21" s="14" t="s">
        <v>12</v>
      </c>
      <c r="F21" s="14">
        <v>1.2</v>
      </c>
      <c r="G21" s="14">
        <v>1.3</v>
      </c>
      <c r="H21" s="14" t="s">
        <v>13</v>
      </c>
      <c r="I21" s="5">
        <f t="shared" si="0"/>
        <v>6</v>
      </c>
      <c r="J21" s="5" cm="1">
        <f t="array" ref="J21">IF(G21="", "",
SUMPRODUCT(I21:I25 * F21:F25) / (SUM(F21:F25) * 6) * G21)</f>
        <v>1.0097484276729558</v>
      </c>
    </row>
    <row r="22" spans="1:10">
      <c r="A22" t="str">
        <f>IF(ISBLANK(D22),"","Q"&amp;COUNTIF($D$2:D22,"&lt;&gt;"))</f>
        <v>Q21</v>
      </c>
      <c r="B22" s="12"/>
      <c r="C22" s="14"/>
      <c r="D22" s="14" t="s">
        <v>45</v>
      </c>
      <c r="E22" s="14" t="s">
        <v>21</v>
      </c>
      <c r="F22" s="14">
        <v>1</v>
      </c>
      <c r="G22" s="14">
        <v>1.3</v>
      </c>
      <c r="H22" s="14" t="s">
        <v>13</v>
      </c>
      <c r="I22" s="5">
        <f t="shared" si="0"/>
        <v>4</v>
      </c>
      <c r="J22" s="5" cm="1">
        <f t="array" ref="J22">IF(G22="", "",
SUMPRODUCT(I22:I26 * F22:F26) / (SUM(F22:F26) * 6) * G22)</f>
        <v>0.95833333333333337</v>
      </c>
    </row>
    <row r="23" spans="1:10">
      <c r="A23" t="str">
        <f>IF(ISBLANK(D23),"","Q"&amp;COUNTIF($D$2:D23,"&lt;&gt;"))</f>
        <v>Q22</v>
      </c>
      <c r="B23" s="12"/>
      <c r="C23" s="14"/>
      <c r="D23" s="14" t="s">
        <v>46</v>
      </c>
      <c r="E23" s="14" t="s">
        <v>21</v>
      </c>
      <c r="F23" s="14">
        <v>1</v>
      </c>
      <c r="G23" s="14">
        <v>1.3</v>
      </c>
      <c r="H23" s="14" t="s">
        <v>13</v>
      </c>
      <c r="I23" s="5">
        <f t="shared" si="0"/>
        <v>4</v>
      </c>
      <c r="J23" s="5" cm="1">
        <f t="array" ref="J23">IF(G23="", "",
SUMPRODUCT(I23:I27 * F23:F27) / (SUM(F23:F27) * 6) * G23)</f>
        <v>1.0512345679012343</v>
      </c>
    </row>
    <row r="24" spans="1:10">
      <c r="A24" t="str">
        <f>IF(ISBLANK(D24),"","Q"&amp;COUNTIF($D$2:D24,"&lt;&gt;"))</f>
        <v>Q23</v>
      </c>
      <c r="B24" s="12"/>
      <c r="C24" s="15" t="s">
        <v>47</v>
      </c>
      <c r="D24" s="15" t="s">
        <v>48</v>
      </c>
      <c r="E24" s="15" t="s">
        <v>23</v>
      </c>
      <c r="F24" s="15">
        <v>1.1000000000000001</v>
      </c>
      <c r="G24" s="15">
        <v>1.3</v>
      </c>
      <c r="H24" s="15" t="s">
        <v>13</v>
      </c>
      <c r="I24" s="5">
        <f t="shared" si="0"/>
        <v>5</v>
      </c>
      <c r="J24" s="5" cm="1">
        <f t="array" ref="J24">IF(G24="", "",
SUMPRODUCT(I24:I28 * F24:F28) / (SUM(F24:F28) * 6) * G24)</f>
        <v>1.0912121212121213</v>
      </c>
    </row>
    <row r="25" spans="1:10">
      <c r="A25" t="str">
        <f>IF(ISBLANK(D25),"","Q"&amp;COUNTIF($D$2:D25,"&lt;&gt;"))</f>
        <v>Q24</v>
      </c>
      <c r="B25" s="12"/>
      <c r="C25" s="15"/>
      <c r="D25" s="15" t="s">
        <v>49</v>
      </c>
      <c r="E25" s="15" t="s">
        <v>23</v>
      </c>
      <c r="F25" s="15">
        <v>1</v>
      </c>
      <c r="G25" s="15">
        <v>1.3</v>
      </c>
      <c r="H25" s="15" t="s">
        <v>13</v>
      </c>
      <c r="I25" s="5">
        <f t="shared" si="0"/>
        <v>4</v>
      </c>
      <c r="J25" s="5" cm="1">
        <f t="array" ref="J25">IF(G25="", "",
SUMPRODUCT(I25:I29 * F25:F29) / (SUM(F25:F29) * 6) * G25)</f>
        <v>1.0912121212121213</v>
      </c>
    </row>
    <row r="26" spans="1:10">
      <c r="A26" t="str">
        <f>IF(ISBLANK(D26),"","Q"&amp;COUNTIF($D$2:D26,"&lt;&gt;"))</f>
        <v>Q25</v>
      </c>
      <c r="B26" s="12"/>
      <c r="C26" s="10" t="s">
        <v>50</v>
      </c>
      <c r="D26" s="10" t="s">
        <v>51</v>
      </c>
      <c r="E26" s="10" t="s">
        <v>21</v>
      </c>
      <c r="F26" s="10">
        <v>1.1000000000000001</v>
      </c>
      <c r="G26" s="10">
        <v>1.2</v>
      </c>
      <c r="H26" s="10" t="s">
        <v>13</v>
      </c>
      <c r="I26" s="5">
        <f t="shared" si="0"/>
        <v>5</v>
      </c>
      <c r="J26" s="5" cm="1">
        <f t="array" ref="J26">IF(G26="", "",
SUMPRODUCT(I26:I30 * F26:F30) / (SUM(F26:F30) * 6) * G26)</f>
        <v>1.0072727272727271</v>
      </c>
    </row>
    <row r="27" spans="1:10">
      <c r="A27" t="str">
        <f>IF(ISBLANK(D27),"","Q"&amp;COUNTIF($D$2:D27,"&lt;&gt;"))</f>
        <v>Q26</v>
      </c>
      <c r="B27" s="12"/>
      <c r="C27" s="16" t="s">
        <v>52</v>
      </c>
      <c r="D27" s="16" t="s">
        <v>53</v>
      </c>
      <c r="E27" s="16" t="s">
        <v>33</v>
      </c>
      <c r="F27" s="16">
        <v>1.2</v>
      </c>
      <c r="G27" s="16">
        <v>1.2</v>
      </c>
      <c r="H27" s="16" t="s">
        <v>13</v>
      </c>
      <c r="I27" s="5">
        <f t="shared" si="0"/>
        <v>6</v>
      </c>
      <c r="J27" s="5" cm="1">
        <f t="array" ref="J27">IF(G27="", "",
SUMPRODUCT(I27:I31 * F27:F31) / (SUM(F27:F31) * 6) * G27)</f>
        <v>0.97037037037037011</v>
      </c>
    </row>
    <row r="28" spans="1:10" ht="23.25">
      <c r="A28" t="str">
        <f>IF(ISBLANK(D28),"","Q"&amp;COUNTIF($D$2:D28,"&lt;&gt;"))</f>
        <v>Q27</v>
      </c>
      <c r="B28" s="13" t="s">
        <v>54</v>
      </c>
      <c r="C28" s="16"/>
      <c r="D28" s="16" t="s">
        <v>55</v>
      </c>
      <c r="E28" s="16" t="s">
        <v>33</v>
      </c>
      <c r="F28" s="16">
        <v>1.1000000000000001</v>
      </c>
      <c r="G28" s="16">
        <v>1.2</v>
      </c>
      <c r="H28" s="16" t="s">
        <v>13</v>
      </c>
      <c r="I28" s="5">
        <f t="shared" si="0"/>
        <v>5</v>
      </c>
      <c r="J28" s="5" cm="1">
        <f t="array" ref="J28">IF(G28="", "",
SUMPRODUCT(I28:I32 * F28:F32) / (SUM(F28:F32) * 6) * G28)</f>
        <v>0.88461538461538447</v>
      </c>
    </row>
    <row r="29" spans="1:10">
      <c r="A29" t="str">
        <f>IF(ISBLANK(D29),"","Q"&amp;COUNTIF($D$2:D29,"&lt;&gt;"))</f>
        <v>Q28</v>
      </c>
      <c r="B29" s="12"/>
      <c r="C29" s="10" t="s">
        <v>56</v>
      </c>
      <c r="D29" s="10" t="s">
        <v>57</v>
      </c>
      <c r="E29" s="10" t="s">
        <v>12</v>
      </c>
      <c r="F29" s="10">
        <v>1.1000000000000001</v>
      </c>
      <c r="G29" s="10">
        <v>1.3</v>
      </c>
      <c r="H29" s="10" t="s">
        <v>13</v>
      </c>
      <c r="I29" s="5">
        <f t="shared" si="0"/>
        <v>5</v>
      </c>
      <c r="J29" s="5" cm="1">
        <f t="array" ref="J29">IF(G29="", "",
SUMPRODUCT(I29:I33 * F29:F33) / (SUM(F29:F33) * 6) * G29)</f>
        <v>1.009748427672956</v>
      </c>
    </row>
    <row r="30" spans="1:10">
      <c r="A30" t="str">
        <f>IF(ISBLANK(D30),"","Q"&amp;COUNTIF($D$2:D30,"&lt;&gt;"))</f>
        <v>Q29</v>
      </c>
      <c r="B30" s="12"/>
      <c r="C30" s="17" t="s">
        <v>58</v>
      </c>
      <c r="D30" s="17" t="s">
        <v>59</v>
      </c>
      <c r="E30" s="17" t="s">
        <v>23</v>
      </c>
      <c r="F30" s="17">
        <v>1</v>
      </c>
      <c r="G30" s="17">
        <v>1.3</v>
      </c>
      <c r="H30" s="17" t="s">
        <v>13</v>
      </c>
      <c r="I30" s="5">
        <f t="shared" si="0"/>
        <v>4</v>
      </c>
      <c r="J30" s="5" cm="1">
        <f t="array" ref="J30">IF(G30="", "",
SUMPRODUCT(I30:I34 * F30:F34) / (SUM(F30:F34) * 6) * G30)</f>
        <v>1.0097484276729558</v>
      </c>
    </row>
    <row r="31" spans="1:10">
      <c r="A31" t="str">
        <f>IF(ISBLANK(D31),"","Q"&amp;COUNTIF($D$2:D31,"&lt;&gt;"))</f>
        <v>Q30</v>
      </c>
      <c r="B31" s="12"/>
      <c r="C31" s="18" t="s">
        <v>60</v>
      </c>
      <c r="D31" s="18" t="s">
        <v>61</v>
      </c>
      <c r="E31" s="18" t="s">
        <v>33</v>
      </c>
      <c r="F31" s="18">
        <v>1</v>
      </c>
      <c r="G31" s="18">
        <v>1.2</v>
      </c>
      <c r="H31" s="18" t="s">
        <v>13</v>
      </c>
      <c r="I31" s="5">
        <f t="shared" si="0"/>
        <v>4</v>
      </c>
      <c r="J31" s="5" cm="1">
        <f t="array" ref="J31">IF(G31="", "",
SUMPRODUCT(I31:I35 * F31:F35) / (SUM(F31:F35) * 6) * G31)</f>
        <v>0.932075471698113</v>
      </c>
    </row>
    <row r="32" spans="1:10">
      <c r="A32" t="str">
        <f>IF(ISBLANK(D32),"","Q"&amp;COUNTIF($D$2:D32,"&lt;&gt;"))</f>
        <v>Q31</v>
      </c>
      <c r="B32" s="12"/>
      <c r="C32" s="18" t="s">
        <v>60</v>
      </c>
      <c r="D32" s="18" t="s">
        <v>62</v>
      </c>
      <c r="E32" s="18" t="s">
        <v>27</v>
      </c>
      <c r="F32" s="18">
        <v>1</v>
      </c>
      <c r="G32" s="18">
        <v>1.2</v>
      </c>
      <c r="H32" s="18" t="s">
        <v>13</v>
      </c>
      <c r="I32" s="5">
        <f t="shared" si="0"/>
        <v>4</v>
      </c>
      <c r="J32" s="5" cm="1">
        <f t="array" ref="J32">IF(G32="", "",
SUMPRODUCT(I32:I36 * F32:F36) / (SUM(F32:F36) * 6) * G32)</f>
        <v>1.0145454545454542</v>
      </c>
    </row>
    <row r="33" spans="1:10">
      <c r="A33" t="str">
        <f>IF(ISBLANK(D33),"","Q"&amp;COUNTIF($D$2:D33,"&lt;&gt;"))</f>
        <v>Q32</v>
      </c>
      <c r="B33" s="12"/>
      <c r="C33" s="10" t="s">
        <v>63</v>
      </c>
      <c r="D33" s="10" t="s">
        <v>64</v>
      </c>
      <c r="E33" s="10" t="s">
        <v>33</v>
      </c>
      <c r="F33" s="10">
        <v>1.2</v>
      </c>
      <c r="G33" s="10">
        <v>1.2</v>
      </c>
      <c r="H33" s="10" t="s">
        <v>13</v>
      </c>
      <c r="I33" s="5">
        <f t="shared" si="0"/>
        <v>6</v>
      </c>
      <c r="J33" s="5" cm="1">
        <f t="array" ref="J33">IF(G33="", "",
SUMPRODUCT(I33:I37 * F33:F37) / (SUM(F33:F37) * 6) * G33)</f>
        <v>1.0145454545454544</v>
      </c>
    </row>
    <row r="34" spans="1:10">
      <c r="A34" t="str">
        <f>IF(ISBLANK(D34),"","Q"&amp;COUNTIF($D$2:D34,"&lt;&gt;"))</f>
        <v>Q33</v>
      </c>
      <c r="B34" s="12"/>
      <c r="C34" s="10" t="s">
        <v>63</v>
      </c>
      <c r="D34" s="10" t="s">
        <v>65</v>
      </c>
      <c r="E34" s="10" t="s">
        <v>27</v>
      </c>
      <c r="F34" s="10">
        <v>1.1000000000000001</v>
      </c>
      <c r="G34" s="10">
        <v>1.2</v>
      </c>
      <c r="H34" s="10" t="s">
        <v>13</v>
      </c>
      <c r="I34" s="5">
        <f t="shared" si="0"/>
        <v>5</v>
      </c>
      <c r="J34" s="5" cm="1">
        <f t="array" ref="J34">IF(G34="", "",
SUMPRODUCT(I34:I38 * F34:F38) / (SUM(F34:F38) * 6) * G34)</f>
        <v>0.93207547169811322</v>
      </c>
    </row>
    <row r="35" spans="1:10">
      <c r="A35" t="str">
        <f>IF(ISBLANK(D35),"","Q"&amp;COUNTIF($D$2:D35,"&lt;&gt;"))</f>
        <v>Q34</v>
      </c>
      <c r="B35" s="12"/>
      <c r="C35" s="10" t="s">
        <v>63</v>
      </c>
      <c r="D35" s="10" t="s">
        <v>66</v>
      </c>
      <c r="E35" s="10" t="s">
        <v>27</v>
      </c>
      <c r="F35" s="10">
        <v>1</v>
      </c>
      <c r="G35" s="10">
        <v>1.2</v>
      </c>
      <c r="H35" s="10" t="s">
        <v>13</v>
      </c>
      <c r="I35" s="5">
        <f t="shared" si="0"/>
        <v>4</v>
      </c>
      <c r="J35" s="5" cm="1">
        <f t="array" ref="J35">IF(G35="", "",
SUMPRODUCT(I35:I39 * F35:F39) / (SUM(F35:F39) * 6) * G35)</f>
        <v>0.932075471698113</v>
      </c>
    </row>
    <row r="36" spans="1:10">
      <c r="A36" t="str">
        <f>IF(ISBLANK(D36),"","Q"&amp;COUNTIF($D$2:D36,"&lt;&gt;"))</f>
        <v>Q35</v>
      </c>
      <c r="B36" s="8"/>
      <c r="C36" s="19" t="s">
        <v>56</v>
      </c>
      <c r="D36" s="19" t="s">
        <v>67</v>
      </c>
      <c r="E36" s="19" t="s">
        <v>12</v>
      </c>
      <c r="F36" s="19">
        <v>1.2</v>
      </c>
      <c r="G36" s="19">
        <v>1.3</v>
      </c>
      <c r="H36" s="19" t="s">
        <v>13</v>
      </c>
      <c r="I36" s="5">
        <f t="shared" si="0"/>
        <v>6</v>
      </c>
      <c r="J36" s="5" cm="1">
        <f t="array" ref="J36">IF(G36="", "",
SUMPRODUCT(I36:I40 * F36:F40) / (SUM(F36:F40) * 6) * G36)</f>
        <v>1.0512345679012343</v>
      </c>
    </row>
    <row r="37" spans="1:10">
      <c r="A37" t="str">
        <f>IF(ISBLANK(D37),"","Q"&amp;COUNTIF($D$2:D37,"&lt;&gt;"))</f>
        <v>Q36</v>
      </c>
      <c r="B37" s="8"/>
      <c r="C37" s="19" t="s">
        <v>56</v>
      </c>
      <c r="D37" s="19" t="s">
        <v>68</v>
      </c>
      <c r="E37" s="19" t="s">
        <v>12</v>
      </c>
      <c r="F37" s="19">
        <v>1</v>
      </c>
      <c r="G37" s="19">
        <v>1.3</v>
      </c>
      <c r="H37" s="19" t="s">
        <v>13</v>
      </c>
      <c r="I37" s="5">
        <f t="shared" si="0"/>
        <v>4</v>
      </c>
      <c r="J37" s="5" cm="1">
        <f t="array" ref="J37">IF(G37="", "",
SUMPRODUCT(I37:I41 * F37:F41) / (SUM(F37:F41) * 6) * G37)</f>
        <v>1.0015723270440251</v>
      </c>
    </row>
    <row r="38" spans="1:10">
      <c r="A38" t="str">
        <f>IF(ISBLANK(D38),"","Q"&amp;COUNTIF($D$2:D38,"&lt;&gt;"))</f>
        <v>Q37</v>
      </c>
      <c r="B38" s="8"/>
      <c r="C38" s="19" t="s">
        <v>56</v>
      </c>
      <c r="D38" s="19" t="s">
        <v>69</v>
      </c>
      <c r="E38" s="19" t="s">
        <v>12</v>
      </c>
      <c r="F38" s="19">
        <v>1</v>
      </c>
      <c r="G38" s="19">
        <v>1.3</v>
      </c>
      <c r="H38" s="19" t="s">
        <v>13</v>
      </c>
      <c r="I38" s="5">
        <f t="shared" si="0"/>
        <v>4</v>
      </c>
      <c r="J38" s="5" cm="1">
        <f t="array" ref="J38">IF(G38="", "",
SUMPRODUCT(I38:I42 * F38:F42) / (SUM(F38:F42) * 6) * G38)</f>
        <v>1.0432098765432098</v>
      </c>
    </row>
    <row r="39" spans="1:10">
      <c r="A39" t="str">
        <f>IF(ISBLANK(D39),"","Q"&amp;COUNTIF($D$2:D39,"&lt;&gt;"))</f>
        <v>Q38</v>
      </c>
      <c r="B39" s="8"/>
      <c r="C39" s="19" t="s">
        <v>56</v>
      </c>
      <c r="D39" s="19" t="s">
        <v>70</v>
      </c>
      <c r="E39" s="19" t="s">
        <v>21</v>
      </c>
      <c r="F39" s="19">
        <v>1.1000000000000001</v>
      </c>
      <c r="G39" s="19">
        <v>1.3</v>
      </c>
      <c r="H39" s="19" t="s">
        <v>13</v>
      </c>
      <c r="I39" s="5">
        <f t="shared" si="0"/>
        <v>5</v>
      </c>
      <c r="J39" s="5" cm="1">
        <f t="array" ref="J39">IF(G39="", "",
SUMPRODUCT(I39:I43 * F39:F43) / (SUM(F39:F43) * 6) * G39)</f>
        <v>1.0432098765432098</v>
      </c>
    </row>
    <row r="40" spans="1:10">
      <c r="A40" t="str">
        <f>IF(ISBLANK(D40),"","Q"&amp;COUNTIF($D$2:D40,"&lt;&gt;"))</f>
        <v>Q39</v>
      </c>
      <c r="B40" s="8"/>
      <c r="C40" s="20" t="s">
        <v>71</v>
      </c>
      <c r="D40" s="20" t="s">
        <v>72</v>
      </c>
      <c r="E40" s="20" t="s">
        <v>21</v>
      </c>
      <c r="F40" s="20">
        <v>1.1000000000000001</v>
      </c>
      <c r="G40" s="20">
        <v>1.2</v>
      </c>
      <c r="H40" s="20" t="s">
        <v>13</v>
      </c>
      <c r="I40" s="5">
        <f t="shared" si="0"/>
        <v>5</v>
      </c>
      <c r="J40" s="5" cm="1">
        <f t="array" ref="J40">IF(G40="", "",
SUMPRODUCT(I40:I44 * F40:F44) / (SUM(F40:F44) * 6) * G40)</f>
        <v>0.9629629629629628</v>
      </c>
    </row>
    <row r="41" spans="1:10">
      <c r="A41" t="str">
        <f>IF(ISBLANK(D41),"","Q"&amp;COUNTIF($D$2:D41,"&lt;&gt;"))</f>
        <v>Q40</v>
      </c>
      <c r="B41" s="8"/>
      <c r="C41" s="20" t="s">
        <v>71</v>
      </c>
      <c r="D41" s="20" t="s">
        <v>73</v>
      </c>
      <c r="E41" s="20" t="s">
        <v>21</v>
      </c>
      <c r="F41" s="20">
        <v>1.1000000000000001</v>
      </c>
      <c r="G41" s="20">
        <v>1.2</v>
      </c>
      <c r="H41" s="20" t="s">
        <v>13</v>
      </c>
      <c r="I41" s="5">
        <f t="shared" si="0"/>
        <v>5</v>
      </c>
      <c r="J41" s="5" cm="1">
        <f t="array" ref="J41">IF(G41="", "",
SUMPRODUCT(I41:I45 * F41:F45) / (SUM(F41:F45) * 6) * G41)</f>
        <v>0.92452830188679236</v>
      </c>
    </row>
    <row r="42" spans="1:10">
      <c r="A42" t="str">
        <f>IF(ISBLANK(D42),"","Q"&amp;COUNTIF($D$2:D42,"&lt;&gt;"))</f>
        <v>Q41</v>
      </c>
      <c r="B42" s="8"/>
      <c r="C42" s="20" t="s">
        <v>71</v>
      </c>
      <c r="D42" s="20" t="s">
        <v>74</v>
      </c>
      <c r="E42" s="20" t="s">
        <v>21</v>
      </c>
      <c r="F42" s="20">
        <v>1.1000000000000001</v>
      </c>
      <c r="G42" s="20">
        <v>1.2</v>
      </c>
      <c r="H42" s="20" t="s">
        <v>13</v>
      </c>
      <c r="I42" s="5">
        <f t="shared" si="0"/>
        <v>5</v>
      </c>
      <c r="J42" s="5" cm="1">
        <f t="array" ref="J42">IF(G42="", "",
SUMPRODUCT(I42:I46 * F42:F46) / (SUM(F42:F46) * 6) * G42)</f>
        <v>0.92452830188679236</v>
      </c>
    </row>
    <row r="43" spans="1:10" ht="23.25">
      <c r="A43" t="str">
        <f>IF(ISBLANK(D43),"","Q"&amp;COUNTIF($D$2:D43,"&lt;&gt;"))</f>
        <v>Q42</v>
      </c>
      <c r="B43" s="25" t="s">
        <v>75</v>
      </c>
      <c r="C43" s="19" t="s">
        <v>56</v>
      </c>
      <c r="D43" s="19" t="s">
        <v>76</v>
      </c>
      <c r="E43" s="19" t="s">
        <v>23</v>
      </c>
      <c r="F43" s="19">
        <v>1</v>
      </c>
      <c r="G43" s="19">
        <v>1.3</v>
      </c>
      <c r="H43" s="19" t="s">
        <v>13</v>
      </c>
      <c r="I43" s="5">
        <f t="shared" si="0"/>
        <v>4</v>
      </c>
      <c r="J43" s="5" cm="1">
        <f t="array" ref="J43">IF(G43="", "",
SUMPRODUCT(I43:I47 * F43:F47) / (SUM(F43:F47) * 6) * G43)</f>
        <v>0.95833333333333326</v>
      </c>
    </row>
    <row r="44" spans="1:10">
      <c r="A44" t="str">
        <f>IF(ISBLANK(D44),"","Q"&amp;COUNTIF($D$2:D44,"&lt;&gt;"))</f>
        <v>Q43</v>
      </c>
      <c r="B44" s="8"/>
      <c r="C44" s="21" t="s">
        <v>77</v>
      </c>
      <c r="D44" s="21" t="s">
        <v>78</v>
      </c>
      <c r="E44" s="21" t="s">
        <v>23</v>
      </c>
      <c r="F44" s="21">
        <v>1.1000000000000001</v>
      </c>
      <c r="G44" s="21">
        <v>1.2</v>
      </c>
      <c r="H44" s="21" t="s">
        <v>13</v>
      </c>
      <c r="I44" s="5">
        <f t="shared" si="0"/>
        <v>5</v>
      </c>
      <c r="J44" s="5" cm="1">
        <f t="array" ref="J44">IF(G44="", "",
SUMPRODUCT(I44:I48 * F44:F48) / (SUM(F44:F48) * 6) * G44)</f>
        <v>0.88461538461538447</v>
      </c>
    </row>
    <row r="45" spans="1:10">
      <c r="A45" t="str">
        <f>IF(ISBLANK(D45),"","Q"&amp;COUNTIF($D$2:D45,"&lt;&gt;"))</f>
        <v>Q44</v>
      </c>
      <c r="B45" s="8"/>
      <c r="C45" s="21" t="s">
        <v>77</v>
      </c>
      <c r="D45" s="21" t="s">
        <v>79</v>
      </c>
      <c r="E45" s="21" t="s">
        <v>23</v>
      </c>
      <c r="F45" s="21">
        <v>1</v>
      </c>
      <c r="G45" s="21">
        <v>1.2</v>
      </c>
      <c r="H45" s="21" t="s">
        <v>13</v>
      </c>
      <c r="I45" s="5">
        <f t="shared" si="0"/>
        <v>4</v>
      </c>
      <c r="J45" s="5" cm="1">
        <f t="array" ref="J45">IF(G45="", "",
SUMPRODUCT(I45:I49 * F45:F49) / (SUM(F45:F49) * 6) * G45)</f>
        <v>0.84313725490196079</v>
      </c>
    </row>
    <row r="46" spans="1:10">
      <c r="A46" t="str">
        <f>IF(ISBLANK(D46),"","Q"&amp;COUNTIF($D$2:D46,"&lt;&gt;"))</f>
        <v>Q45</v>
      </c>
      <c r="B46" s="8"/>
      <c r="C46" s="22" t="s">
        <v>80</v>
      </c>
      <c r="D46" s="22" t="s">
        <v>81</v>
      </c>
      <c r="E46" s="22" t="s">
        <v>33</v>
      </c>
      <c r="F46" s="22">
        <v>1.1000000000000001</v>
      </c>
      <c r="G46" s="22">
        <v>1.2</v>
      </c>
      <c r="H46" s="22" t="s">
        <v>13</v>
      </c>
      <c r="I46" s="5">
        <f t="shared" si="0"/>
        <v>5</v>
      </c>
      <c r="J46" s="5" cm="1">
        <f t="array" ref="J46">IF(G46="", "",
SUMPRODUCT(I46:I50 * F46:F50) / (SUM(F46:F50) * 6) * G46)</f>
        <v>0.84313725490196079</v>
      </c>
    </row>
    <row r="47" spans="1:10">
      <c r="A47" t="str">
        <f>IF(ISBLANK(D47),"","Q"&amp;COUNTIF($D$2:D47,"&lt;&gt;"))</f>
        <v>Q46</v>
      </c>
      <c r="B47" s="8"/>
      <c r="C47" s="22" t="s">
        <v>80</v>
      </c>
      <c r="D47" s="22" t="s">
        <v>82</v>
      </c>
      <c r="E47" s="22" t="s">
        <v>33</v>
      </c>
      <c r="F47" s="22">
        <v>1</v>
      </c>
      <c r="G47" s="22">
        <v>1.2</v>
      </c>
      <c r="H47" s="22" t="s">
        <v>13</v>
      </c>
      <c r="I47" s="5">
        <f t="shared" si="0"/>
        <v>4</v>
      </c>
      <c r="J47" s="5" cm="1">
        <f t="array" ref="J47">IF(G47="", "",
SUMPRODUCT(I47:I51 * F47:F51) / (SUM(F47:F51) * 6) * G47)</f>
        <v>0.79999999999999993</v>
      </c>
    </row>
    <row r="48" spans="1:10">
      <c r="A48" t="str">
        <f>IF(ISBLANK(D48),"","Q"&amp;COUNTIF($D$2:D48,"&lt;&gt;"))</f>
        <v>Q47</v>
      </c>
      <c r="B48" s="8"/>
      <c r="C48" s="23" t="s">
        <v>83</v>
      </c>
      <c r="D48" s="23" t="s">
        <v>84</v>
      </c>
      <c r="E48" s="23" t="s">
        <v>33</v>
      </c>
      <c r="F48" s="23">
        <v>1</v>
      </c>
      <c r="G48" s="23">
        <v>1.2</v>
      </c>
      <c r="H48" s="23" t="s">
        <v>13</v>
      </c>
      <c r="I48" s="5">
        <f t="shared" si="0"/>
        <v>4</v>
      </c>
      <c r="J48" s="5" cm="1">
        <f t="array" ref="J48">IF(G48="", "",
SUMPRODUCT(I48:I52 * F48:F52) / (SUM(F48:F52) * 6) * G48)</f>
        <v>0.79999999999999993</v>
      </c>
    </row>
    <row r="49" spans="1:10">
      <c r="A49" t="str">
        <f>IF(ISBLANK(D49),"","Q"&amp;COUNTIF($D$2:D49,"&lt;&gt;"))</f>
        <v>Q48</v>
      </c>
      <c r="B49" s="8"/>
      <c r="C49" s="24" t="s">
        <v>85</v>
      </c>
      <c r="D49" s="24" t="s">
        <v>86</v>
      </c>
      <c r="E49" s="24" t="s">
        <v>27</v>
      </c>
      <c r="F49" s="24">
        <v>1</v>
      </c>
      <c r="G49" s="24">
        <v>1.2</v>
      </c>
      <c r="H49" s="24" t="s">
        <v>13</v>
      </c>
      <c r="I49" s="5">
        <f t="shared" si="0"/>
        <v>4</v>
      </c>
      <c r="J49" s="5" cm="1">
        <f t="array" ref="J49">IF(G49="", "",
SUMPRODUCT(I49:I53 * F49:F53) / (SUM(F49:F53) * 6) * G49)</f>
        <v>0.84313725490196079</v>
      </c>
    </row>
    <row r="50" spans="1:10">
      <c r="A50" t="str">
        <f>IF(ISBLANK(D50),"","Q"&amp;COUNTIF($D$2:D50,"&lt;&gt;"))</f>
        <v>Q49</v>
      </c>
      <c r="B50" s="8"/>
      <c r="C50" s="24" t="s">
        <v>85</v>
      </c>
      <c r="D50" s="24" t="s">
        <v>87</v>
      </c>
      <c r="E50" s="24" t="s">
        <v>27</v>
      </c>
      <c r="F50" s="24">
        <v>1</v>
      </c>
      <c r="G50" s="24">
        <v>1.2</v>
      </c>
      <c r="H50" s="24" t="s">
        <v>13</v>
      </c>
      <c r="I50" s="5">
        <f t="shared" si="0"/>
        <v>4</v>
      </c>
      <c r="J50" s="5" cm="1">
        <f t="array" ref="J50">IF(G50="", "",
SUMPRODUCT(I50:I54 * F50:F54) / (SUM(F50:F54) * 6) * G50)</f>
        <v>0.88461538461538469</v>
      </c>
    </row>
    <row r="51" spans="1:10">
      <c r="A51" t="str">
        <f>IF(ISBLANK(D51),"","Q"&amp;COUNTIF($D$2:D51,"&lt;&gt;"))</f>
        <v>Q50</v>
      </c>
      <c r="B51" s="27"/>
      <c r="C51" s="29" t="s">
        <v>88</v>
      </c>
      <c r="D51" s="29" t="s">
        <v>89</v>
      </c>
      <c r="E51" s="29" t="s">
        <v>12</v>
      </c>
      <c r="F51" s="29">
        <v>1</v>
      </c>
      <c r="G51" s="29">
        <v>1.2</v>
      </c>
      <c r="H51" s="29" t="s">
        <v>13</v>
      </c>
      <c r="I51" s="5">
        <f t="shared" si="0"/>
        <v>4</v>
      </c>
      <c r="J51" s="5" cm="1">
        <f t="array" ref="J51">IF(G51="", "",
SUMPRODUCT(I51:I55 * F51:F55) / (SUM(F51:F55) * 6) * G51)</f>
        <v>0.97037037037037011</v>
      </c>
    </row>
    <row r="52" spans="1:10">
      <c r="A52" t="str">
        <f>IF(ISBLANK(D52),"","Q"&amp;COUNTIF($D$2:D52,"&lt;&gt;"))</f>
        <v>Q51</v>
      </c>
      <c r="B52" s="27"/>
      <c r="C52" s="26" t="s">
        <v>90</v>
      </c>
      <c r="D52" s="26" t="s">
        <v>91</v>
      </c>
      <c r="E52" s="26" t="s">
        <v>12</v>
      </c>
      <c r="F52" s="26">
        <v>1</v>
      </c>
      <c r="G52" s="26">
        <v>1.2</v>
      </c>
      <c r="H52" s="26" t="s">
        <v>13</v>
      </c>
      <c r="I52" s="5">
        <f t="shared" si="0"/>
        <v>4</v>
      </c>
      <c r="J52" s="5" cm="1">
        <f t="array" ref="J52">IF(G52="", "",
SUMPRODUCT(I52:I56 * F52:F56) / (SUM(F52:F56) * 6) * G52)</f>
        <v>1.0072727272727271</v>
      </c>
    </row>
    <row r="53" spans="1:10">
      <c r="A53" t="str">
        <f>IF(ISBLANK(D53),"","Q"&amp;COUNTIF($D$2:D53,"&lt;&gt;"))</f>
        <v>Q52</v>
      </c>
      <c r="B53" s="27"/>
      <c r="C53" s="29" t="s">
        <v>88</v>
      </c>
      <c r="D53" s="29" t="s">
        <v>92</v>
      </c>
      <c r="E53" s="29" t="s">
        <v>12</v>
      </c>
      <c r="F53" s="29">
        <v>1.1000000000000001</v>
      </c>
      <c r="G53" s="29">
        <v>1.2</v>
      </c>
      <c r="H53" s="29" t="s">
        <v>13</v>
      </c>
      <c r="I53" s="5">
        <f t="shared" si="0"/>
        <v>5</v>
      </c>
      <c r="J53" s="5" cm="1">
        <f t="array" ref="J53">IF(G53="", "",
SUMPRODUCT(I53:I57 * F53:F57) / (SUM(F53:F57) * 6) * G53)</f>
        <v>1.0428571428571429</v>
      </c>
    </row>
    <row r="54" spans="1:10">
      <c r="A54" t="str">
        <f>IF(ISBLANK(D54),"","Q"&amp;COUNTIF($D$2:D54,"&lt;&gt;"))</f>
        <v>Q53</v>
      </c>
      <c r="B54" s="27"/>
      <c r="C54" s="29" t="s">
        <v>77</v>
      </c>
      <c r="D54" s="29" t="s">
        <v>93</v>
      </c>
      <c r="E54" s="29" t="s">
        <v>12</v>
      </c>
      <c r="F54" s="29">
        <v>1.1000000000000001</v>
      </c>
      <c r="G54" s="29">
        <v>1.2</v>
      </c>
      <c r="H54" s="29" t="s">
        <v>13</v>
      </c>
      <c r="I54" s="5">
        <f t="shared" si="0"/>
        <v>5</v>
      </c>
      <c r="J54" s="5" cm="1">
        <f t="array" ref="J54">IF(G54="", "",
SUMPRODUCT(I54:I58 * F54:F58) / (SUM(F54:F58) * 6) * G54)</f>
        <v>1.0428571428571429</v>
      </c>
    </row>
    <row r="55" spans="1:10">
      <c r="A55" t="str">
        <f>IF(ISBLANK(D55),"","Q"&amp;COUNTIF($D$2:D55,"&lt;&gt;"))</f>
        <v>Q54</v>
      </c>
      <c r="B55" s="27"/>
      <c r="C55" s="29" t="s">
        <v>88</v>
      </c>
      <c r="D55" s="29" t="s">
        <v>94</v>
      </c>
      <c r="E55" s="29" t="s">
        <v>21</v>
      </c>
      <c r="F55" s="29">
        <v>1.2</v>
      </c>
      <c r="G55" s="29">
        <v>1.2</v>
      </c>
      <c r="H55" s="29" t="s">
        <v>13</v>
      </c>
      <c r="I55" s="5">
        <f t="shared" si="0"/>
        <v>6</v>
      </c>
      <c r="J55" s="5" cm="1">
        <f t="array" ref="J55">IF(G55="", "",
SUMPRODUCT(I55:I59 * F55:F59) / (SUM(F55:F59) * 6) * G55)</f>
        <v>1.0428571428571429</v>
      </c>
    </row>
    <row r="56" spans="1:10">
      <c r="A56" t="str">
        <f>IF(ISBLANK(D56),"","Q"&amp;COUNTIF($D$2:D56,"&lt;&gt;"))</f>
        <v>Q55</v>
      </c>
      <c r="B56" s="27"/>
      <c r="C56" s="29" t="s">
        <v>77</v>
      </c>
      <c r="D56" s="29" t="s">
        <v>95</v>
      </c>
      <c r="E56" s="29" t="s">
        <v>21</v>
      </c>
      <c r="F56" s="29">
        <v>1.1000000000000001</v>
      </c>
      <c r="G56" s="29">
        <v>1.2</v>
      </c>
      <c r="H56" s="29" t="s">
        <v>13</v>
      </c>
      <c r="I56" s="5">
        <f t="shared" si="0"/>
        <v>5</v>
      </c>
      <c r="J56" s="5" cm="1">
        <f t="array" ref="J56">IF(G56="", "",
SUMPRODUCT(I56:I60 * F56:F60) / (SUM(F56:F60) * 6) * G56)</f>
        <v>1</v>
      </c>
    </row>
    <row r="57" spans="1:10">
      <c r="A57" t="str">
        <f>IF(ISBLANK(D57),"","Q"&amp;COUNTIF($D$2:D57,"&lt;&gt;"))</f>
        <v>Q56</v>
      </c>
      <c r="B57" s="27"/>
      <c r="C57" s="30" t="s">
        <v>96</v>
      </c>
      <c r="D57" s="30" t="s">
        <v>97</v>
      </c>
      <c r="E57" s="30" t="s">
        <v>21</v>
      </c>
      <c r="F57" s="30">
        <v>1.1000000000000001</v>
      </c>
      <c r="G57" s="30">
        <v>1.2</v>
      </c>
      <c r="H57" s="30" t="s">
        <v>13</v>
      </c>
      <c r="I57" s="5">
        <f t="shared" si="0"/>
        <v>5</v>
      </c>
      <c r="J57" s="5" cm="1">
        <f t="array" ref="J57">IF(G57="", "",
SUMPRODUCT(I57:I61 * F57:F61) / (SUM(F57:F61) * 6) * G57)</f>
        <v>1</v>
      </c>
    </row>
    <row r="58" spans="1:10" ht="23.25">
      <c r="A58" t="str">
        <f>IF(ISBLANK(D58),"","Q"&amp;COUNTIF($D$2:D58,"&lt;&gt;"))</f>
        <v>Q57</v>
      </c>
      <c r="B58" s="28" t="s">
        <v>98</v>
      </c>
      <c r="C58" s="26" t="s">
        <v>77</v>
      </c>
      <c r="D58" s="26" t="s">
        <v>99</v>
      </c>
      <c r="E58" s="26" t="s">
        <v>21</v>
      </c>
      <c r="F58" s="26">
        <v>1.1000000000000001</v>
      </c>
      <c r="G58" s="26">
        <v>1.2</v>
      </c>
      <c r="H58" s="26" t="s">
        <v>13</v>
      </c>
      <c r="I58" s="5">
        <f t="shared" si="0"/>
        <v>5</v>
      </c>
      <c r="J58" s="5" cm="1">
        <f t="array" ref="J58">IF(G58="", "",
SUMPRODUCT(I58:I62 * F58:F62) / (SUM(F58:F62) * 6) * G58)</f>
        <v>1</v>
      </c>
    </row>
    <row r="59" spans="1:10">
      <c r="A59" t="str">
        <f>IF(ISBLANK(D59),"","Q"&amp;COUNTIF($D$2:D59,"&lt;&gt;"))</f>
        <v>Q58</v>
      </c>
      <c r="B59" s="27"/>
      <c r="C59" s="26" t="s">
        <v>100</v>
      </c>
      <c r="D59" s="26" t="s">
        <v>101</v>
      </c>
      <c r="E59" s="26" t="s">
        <v>23</v>
      </c>
      <c r="F59" s="26">
        <v>1.1000000000000001</v>
      </c>
      <c r="G59" s="26">
        <v>1.1000000000000001</v>
      </c>
      <c r="H59" s="26" t="s">
        <v>13</v>
      </c>
      <c r="I59" s="5">
        <f t="shared" si="0"/>
        <v>5</v>
      </c>
      <c r="J59" s="5" cm="1">
        <f t="array" ref="J59">IF(G59="", "",
SUMPRODUCT(I59:I63 * F59:F63) / (SUM(F59:F63) * 6) * G59)</f>
        <v>0.91666666666666674</v>
      </c>
    </row>
    <row r="60" spans="1:10">
      <c r="A60" t="str">
        <f>IF(ISBLANK(D60),"","Q"&amp;COUNTIF($D$2:D60,"&lt;&gt;"))</f>
        <v>Q59</v>
      </c>
      <c r="B60" s="27"/>
      <c r="C60" s="26" t="s">
        <v>102</v>
      </c>
      <c r="D60" s="26" t="s">
        <v>103</v>
      </c>
      <c r="E60" s="26" t="s">
        <v>23</v>
      </c>
      <c r="F60" s="26">
        <v>1.1000000000000001</v>
      </c>
      <c r="G60" s="26">
        <v>1.1000000000000001</v>
      </c>
      <c r="H60" s="26" t="s">
        <v>13</v>
      </c>
      <c r="I60" s="5">
        <f t="shared" si="0"/>
        <v>5</v>
      </c>
      <c r="J60" s="5" cm="1">
        <f t="array" ref="J60">IF(G60="", "",
SUMPRODUCT(I60:I64 * F60:F64) / (SUM(F60:F64) * 6) * G60)</f>
        <v>0.91666666666666674</v>
      </c>
    </row>
    <row r="61" spans="1:10">
      <c r="A61" t="str">
        <f>IF(ISBLANK(D61),"","Q"&amp;COUNTIF($D$2:D61,"&lt;&gt;"))</f>
        <v>Q60</v>
      </c>
      <c r="B61" s="27"/>
      <c r="C61" s="30" t="s">
        <v>96</v>
      </c>
      <c r="D61" s="30" t="s">
        <v>104</v>
      </c>
      <c r="E61" s="30" t="s">
        <v>23</v>
      </c>
      <c r="F61" s="30">
        <v>1.1000000000000001</v>
      </c>
      <c r="G61" s="30">
        <v>1.1000000000000001</v>
      </c>
      <c r="H61" s="30" t="s">
        <v>13</v>
      </c>
      <c r="I61" s="5">
        <f t="shared" si="0"/>
        <v>5</v>
      </c>
      <c r="J61" s="5" cm="1">
        <f t="array" ref="J61">IF(G61="", "",
SUMPRODUCT(I61:I65 * F61:F65) / (SUM(F61:F65) * 6) * G61)</f>
        <v>0.95595238095238089</v>
      </c>
    </row>
    <row r="62" spans="1:10">
      <c r="A62" t="str">
        <f>IF(ISBLANK(D62),"","Q"&amp;COUNTIF($D$2:D62,"&lt;&gt;"))</f>
        <v>Q61</v>
      </c>
      <c r="B62" s="27"/>
      <c r="C62" s="26" t="s">
        <v>77</v>
      </c>
      <c r="D62" s="26" t="s">
        <v>105</v>
      </c>
      <c r="E62" s="26" t="s">
        <v>23</v>
      </c>
      <c r="F62" s="26">
        <v>1.1000000000000001</v>
      </c>
      <c r="G62" s="26">
        <v>1.1000000000000001</v>
      </c>
      <c r="H62" s="26" t="s">
        <v>13</v>
      </c>
      <c r="I62" s="5">
        <f t="shared" si="0"/>
        <v>5</v>
      </c>
      <c r="J62" s="5" cm="1">
        <f t="array" ref="J62">IF(G62="", "",
SUMPRODUCT(I62:I66 * F62:F66) / (SUM(F62:F66) * 6) * G62)</f>
        <v>0.95595238095238122</v>
      </c>
    </row>
    <row r="63" spans="1:10">
      <c r="A63" t="str">
        <f>IF(ISBLANK(D63),"","Q"&amp;COUNTIF($D$2:D63,"&lt;&gt;"))</f>
        <v>Q62</v>
      </c>
      <c r="B63" s="27"/>
      <c r="C63" s="30" t="s">
        <v>96</v>
      </c>
      <c r="D63" s="30" t="s">
        <v>106</v>
      </c>
      <c r="E63" s="30" t="s">
        <v>23</v>
      </c>
      <c r="F63" s="30">
        <v>1.1000000000000001</v>
      </c>
      <c r="G63" s="30">
        <v>1.1000000000000001</v>
      </c>
      <c r="H63" s="30" t="s">
        <v>13</v>
      </c>
      <c r="I63" s="5">
        <f t="shared" si="0"/>
        <v>5</v>
      </c>
      <c r="J63" s="5" cm="1">
        <f t="array" ref="J63">IF(G63="", "",
SUMPRODUCT(I63:I67 * F63:F67) / (SUM(F63:F67) * 6) * G63)</f>
        <v>0.95595238095238122</v>
      </c>
    </row>
    <row r="64" spans="1:10">
      <c r="A64" t="str">
        <f>IF(ISBLANK(D64),"","Q"&amp;COUNTIF($D$2:D64,"&lt;&gt;"))</f>
        <v>Q63</v>
      </c>
      <c r="B64" s="27"/>
      <c r="C64" s="31" t="s">
        <v>107</v>
      </c>
      <c r="D64" s="31" t="s">
        <v>108</v>
      </c>
      <c r="E64" s="31" t="s">
        <v>33</v>
      </c>
      <c r="F64" s="31">
        <v>1.1000000000000001</v>
      </c>
      <c r="G64" s="31">
        <v>1.1000000000000001</v>
      </c>
      <c r="H64" s="31" t="s">
        <v>13</v>
      </c>
      <c r="I64" s="5">
        <f t="shared" si="0"/>
        <v>5</v>
      </c>
      <c r="J64" s="5" cm="1">
        <f t="array" ref="J64">IF(G64="", "",
SUMPRODUCT(I64:I68 * F64:F68) / (SUM(F64:F68) * 6) * G64)</f>
        <v>0.993859649122807</v>
      </c>
    </row>
    <row r="65" spans="1:10">
      <c r="A65" t="str">
        <f>IF(ISBLANK(D65),"","Q"&amp;COUNTIF($D$2:D65,"&lt;&gt;"))</f>
        <v>Q64</v>
      </c>
      <c r="B65" s="27"/>
      <c r="C65" s="33" t="s">
        <v>102</v>
      </c>
      <c r="D65" s="33" t="s">
        <v>109</v>
      </c>
      <c r="E65" s="33" t="s">
        <v>33</v>
      </c>
      <c r="F65" s="33">
        <v>1.2</v>
      </c>
      <c r="G65" s="33">
        <v>1.1000000000000001</v>
      </c>
      <c r="H65" s="33" t="s">
        <v>13</v>
      </c>
      <c r="I65" s="5">
        <f t="shared" si="0"/>
        <v>6</v>
      </c>
      <c r="J65" s="5" cm="1">
        <f t="array" ref="J65">IF(G65="", "",
SUMPRODUCT(I65:I69 * F65:F69) / (SUM(F65:F69) * 6) * G65)</f>
        <v>1.0304597701149425</v>
      </c>
    </row>
    <row r="66" spans="1:10">
      <c r="A66" t="str">
        <f>IF(ISBLANK(D66),"","Q"&amp;COUNTIF($D$2:D66,"&lt;&gt;"))</f>
        <v>Q65</v>
      </c>
      <c r="B66" s="27"/>
      <c r="C66" s="31" t="s">
        <v>107</v>
      </c>
      <c r="D66" s="31" t="s">
        <v>110</v>
      </c>
      <c r="E66" s="31" t="s">
        <v>33</v>
      </c>
      <c r="F66" s="31">
        <v>1.1000000000000001</v>
      </c>
      <c r="G66" s="31">
        <v>1.1000000000000001</v>
      </c>
      <c r="H66" s="31" t="s">
        <v>13</v>
      </c>
      <c r="I66" s="5">
        <f t="shared" si="0"/>
        <v>5</v>
      </c>
      <c r="J66" s="5" cm="1">
        <f t="array" ref="J66">IF(G66="", "",
SUMPRODUCT(I66:I70 * F66:F70) / (SUM(F66:F70) * 6) * G66)</f>
        <v>1.0123188405797101</v>
      </c>
    </row>
    <row r="67" spans="1:10">
      <c r="A67" t="str">
        <f>IF(ISBLANK(D67),"","Q"&amp;COUNTIF($D$2:D67,"&lt;&gt;"))</f>
        <v>Q66</v>
      </c>
      <c r="B67" s="27"/>
      <c r="C67" s="31" t="s">
        <v>107</v>
      </c>
      <c r="D67" s="31" t="s">
        <v>111</v>
      </c>
      <c r="E67" s="31" t="s">
        <v>33</v>
      </c>
      <c r="F67" s="31">
        <v>1.1000000000000001</v>
      </c>
      <c r="G67" s="31">
        <v>1.1000000000000001</v>
      </c>
      <c r="H67" s="31" t="s">
        <v>13</v>
      </c>
      <c r="I67" s="5">
        <f t="shared" ref="I67:I69" si="1">IF(OR(F67="", H67=""), "",
 IF(F67=1, IF(H67="Oui", 4, 3),
 IF(F67=1.1, IF(H67="Oui", 5, 4),
 IF(F67=1.2, IF(H67="Oui", 6, 5),
 "Erreur"))))</f>
        <v>5</v>
      </c>
      <c r="J67" s="5" cm="1">
        <f t="array" ref="J67">IF(G67="", "",
SUMPRODUCT(I67:I71 * F67:F71) / (SUM(F67:F71) * 6) * G67)</f>
        <v>1.0423809523809524</v>
      </c>
    </row>
    <row r="68" spans="1:10">
      <c r="A68" t="str">
        <f>IF(ISBLANK(D68),"","Q"&amp;COUNTIF($D$2:D68,"&lt;&gt;"))</f>
        <v>Q67</v>
      </c>
      <c r="B68" s="27"/>
      <c r="C68" s="26" t="s">
        <v>77</v>
      </c>
      <c r="D68" s="26" t="s">
        <v>112</v>
      </c>
      <c r="E68" s="26" t="s">
        <v>27</v>
      </c>
      <c r="F68" s="26">
        <v>1.2</v>
      </c>
      <c r="G68" s="26">
        <v>1.1000000000000001</v>
      </c>
      <c r="H68" s="26" t="s">
        <v>13</v>
      </c>
      <c r="I68" s="5">
        <f t="shared" si="1"/>
        <v>6</v>
      </c>
      <c r="J68" s="5" cm="1">
        <f t="array" ref="J68">IF(G68="", "",
SUMPRODUCT(I68:I72 * F68:F72) / (SUM(F68:F72) * 6) * G68)</f>
        <v>1.1000000000000001</v>
      </c>
    </row>
    <row r="69" spans="1:10">
      <c r="A69" t="str">
        <f>IF(ISBLANK(D69),"","Q"&amp;COUNTIF($D$2:D69,"&lt;&gt;"))</f>
        <v>Q68</v>
      </c>
      <c r="B69" s="27"/>
      <c r="C69" s="32" t="s">
        <v>100</v>
      </c>
      <c r="D69" s="32" t="s">
        <v>113</v>
      </c>
      <c r="E69" s="32" t="s">
        <v>27</v>
      </c>
      <c r="F69" s="32">
        <v>1.2</v>
      </c>
      <c r="G69" s="32">
        <v>1.1000000000000001</v>
      </c>
      <c r="H69" s="32" t="s">
        <v>13</v>
      </c>
      <c r="I69" s="5">
        <f t="shared" si="1"/>
        <v>6</v>
      </c>
      <c r="J69" s="5" cm="1">
        <f t="array" ref="J69">IF(G69="", "",
SUMPRODUCT(I69:I73 * F69:F73) / (SUM(F69:F73) * 6) * G69)</f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2025-05-17T16:16:54Z</dcterms:created>
  <dcterms:modified xsi:type="dcterms:W3CDTF">2025-05-18T13:17:23Z</dcterms:modified>
  <cp:category/>
  <cp:contentStatus/>
</cp:coreProperties>
</file>