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EMY\Codes\LIQUID\StepperPumpControl_A4988_ESP32_SyringePump_Calibration\"/>
    </mc:Choice>
  </mc:AlternateContent>
  <xr:revisionPtr revIDLastSave="0" documentId="13_ncr:1_{E4BBC6FE-47C0-4B06-B001-0C0D6EE4A643}" xr6:coauthVersionLast="47" xr6:coauthVersionMax="47" xr10:uidLastSave="{00000000-0000-0000-0000-000000000000}"/>
  <bookViews>
    <workbookView xWindow="-108" yWindow="-108" windowWidth="23256" windowHeight="12576" xr2:uid="{4C3A9B00-CABE-448B-80E9-C74036B0C7B9}"/>
  </bookViews>
  <sheets>
    <sheet name="Syring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K3" i="2"/>
  <c r="K4" i="2" s="1"/>
  <c r="K2" i="2"/>
  <c r="K1" i="2"/>
  <c r="C4" i="2"/>
  <c r="C5" i="2" s="1"/>
  <c r="B9" i="2"/>
  <c r="C7" i="2"/>
  <c r="A5" i="2"/>
  <c r="A8" i="2" s="1"/>
  <c r="A9" i="2" s="1"/>
  <c r="C8" i="2" l="1"/>
  <c r="C9" i="2" s="1"/>
  <c r="C10" i="2" l="1"/>
  <c r="C11" i="2" s="1"/>
  <c r="C12" i="2" s="1"/>
  <c r="C14" i="2" l="1"/>
  <c r="J1" i="2" s="1"/>
  <c r="H2" i="2" s="1"/>
  <c r="C13" i="2"/>
  <c r="C15" i="2" s="1"/>
  <c r="J3" i="2" s="1"/>
  <c r="H4" i="2" s="1"/>
</calcChain>
</file>

<file path=xl/sharedStrings.xml><?xml version="1.0" encoding="utf-8"?>
<sst xmlns="http://schemas.openxmlformats.org/spreadsheetml/2006/main" count="39" uniqueCount="20">
  <si>
    <t>mL</t>
  </si>
  <si>
    <t xml:space="preserve">speed </t>
  </si>
  <si>
    <t>step/sec</t>
  </si>
  <si>
    <t>mL/sec</t>
  </si>
  <si>
    <t>mL/min</t>
  </si>
  <si>
    <t>steps</t>
  </si>
  <si>
    <t>step</t>
  </si>
  <si>
    <t>rotation</t>
  </si>
  <si>
    <t>pitch</t>
  </si>
  <si>
    <t>mm</t>
  </si>
  <si>
    <t>inner diameter</t>
  </si>
  <si>
    <t>inner radius</t>
  </si>
  <si>
    <t>mm3</t>
  </si>
  <si>
    <t>pi*r*r*h</t>
  </si>
  <si>
    <t>Flow rate</t>
  </si>
  <si>
    <t>h</t>
  </si>
  <si>
    <t>cm3</t>
  </si>
  <si>
    <t>mL/h</t>
  </si>
  <si>
    <t>Calibrator</t>
  </si>
  <si>
    <t xml:space="preserve">Flow rate calibrator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</si>
</sst>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7972-7795-4917-A110-2503F795C8AF}">
  <dimension ref="A1:K15"/>
  <sheetViews>
    <sheetView tabSelected="1" workbookViewId="0">
      <selection activeCell="J1" sqref="J1"/>
    </sheetView>
  </sheetViews>
  <sheetFormatPr defaultRowHeight="14.4" x14ac:dyDescent="0.3"/>
  <cols>
    <col min="1" max="1" width="18.6640625" customWidth="1"/>
    <col min="2" max="2" width="16" customWidth="1"/>
  </cols>
  <sheetData>
    <row r="1" spans="1:11" x14ac:dyDescent="0.3">
      <c r="A1" t="s">
        <v>1</v>
      </c>
      <c r="C1">
        <v>10</v>
      </c>
      <c r="D1" t="s">
        <v>2</v>
      </c>
      <c r="G1" t="s">
        <v>18</v>
      </c>
      <c r="H1">
        <v>1</v>
      </c>
      <c r="I1" t="s">
        <v>2</v>
      </c>
      <c r="J1">
        <f>C14</f>
        <v>0.4239</v>
      </c>
      <c r="K1" t="str">
        <f>D12</f>
        <v>mL/min</v>
      </c>
    </row>
    <row r="2" spans="1:11" x14ac:dyDescent="0.3">
      <c r="A2">
        <v>1</v>
      </c>
      <c r="B2" t="s">
        <v>7</v>
      </c>
      <c r="C2">
        <v>200</v>
      </c>
      <c r="D2" t="s">
        <v>5</v>
      </c>
      <c r="H2" s="1">
        <f>J2*H1/J1</f>
        <v>2.3590469450342062</v>
      </c>
      <c r="I2" t="s">
        <v>2</v>
      </c>
      <c r="J2" s="1">
        <v>1</v>
      </c>
      <c r="K2" t="str">
        <f>K1</f>
        <v>mL/min</v>
      </c>
    </row>
    <row r="3" spans="1:11" x14ac:dyDescent="0.3">
      <c r="A3">
        <v>1</v>
      </c>
      <c r="B3" t="s">
        <v>8</v>
      </c>
      <c r="C3">
        <v>8</v>
      </c>
      <c r="D3" t="s">
        <v>9</v>
      </c>
      <c r="G3" s="2"/>
      <c r="H3" s="2">
        <v>1</v>
      </c>
      <c r="I3" s="2" t="s">
        <v>2</v>
      </c>
      <c r="J3" s="2">
        <f>C15</f>
        <v>25.434000000000001</v>
      </c>
      <c r="K3" s="2" t="str">
        <f>D13</f>
        <v>mL/h</v>
      </c>
    </row>
    <row r="4" spans="1:11" x14ac:dyDescent="0.3">
      <c r="A4">
        <v>1</v>
      </c>
      <c r="B4" t="s">
        <v>7</v>
      </c>
      <c r="C4">
        <f>C3</f>
        <v>8</v>
      </c>
      <c r="D4" t="s">
        <v>9</v>
      </c>
      <c r="E4" t="s">
        <v>15</v>
      </c>
      <c r="G4" s="2"/>
      <c r="H4" s="2">
        <f>J4*H3/J3</f>
        <v>3.9317449083903437E-2</v>
      </c>
      <c r="I4" s="2" t="str">
        <f>I3</f>
        <v>step/sec</v>
      </c>
      <c r="J4" s="2">
        <v>1</v>
      </c>
      <c r="K4" s="2" t="str">
        <f>K3</f>
        <v>mL/h</v>
      </c>
    </row>
    <row r="5" spans="1:11" x14ac:dyDescent="0.3">
      <c r="A5">
        <f>A4*C2</f>
        <v>200</v>
      </c>
      <c r="B5" t="s">
        <v>5</v>
      </c>
      <c r="C5">
        <f>C4</f>
        <v>8</v>
      </c>
      <c r="D5" t="s">
        <v>9</v>
      </c>
      <c r="E5" t="s">
        <v>15</v>
      </c>
    </row>
    <row r="6" spans="1:11" x14ac:dyDescent="0.3">
      <c r="B6" t="s">
        <v>10</v>
      </c>
      <c r="C6">
        <v>15</v>
      </c>
      <c r="D6" t="s">
        <v>9</v>
      </c>
    </row>
    <row r="7" spans="1:11" x14ac:dyDescent="0.3">
      <c r="B7" t="s">
        <v>11</v>
      </c>
      <c r="C7">
        <f>C6/2</f>
        <v>7.5</v>
      </c>
      <c r="D7" t="s">
        <v>9</v>
      </c>
    </row>
    <row r="8" spans="1:11" x14ac:dyDescent="0.3">
      <c r="A8">
        <f>A5</f>
        <v>200</v>
      </c>
      <c r="B8" t="s">
        <v>5</v>
      </c>
      <c r="C8">
        <f>3.14*C7*C7*C5</f>
        <v>1413</v>
      </c>
      <c r="D8" t="s">
        <v>12</v>
      </c>
      <c r="E8" t="s">
        <v>13</v>
      </c>
    </row>
    <row r="9" spans="1:11" x14ac:dyDescent="0.3">
      <c r="A9">
        <f>A8</f>
        <v>200</v>
      </c>
      <c r="B9" t="str">
        <f>B8</f>
        <v>steps</v>
      </c>
      <c r="C9">
        <f>C8/1000</f>
        <v>1.413</v>
      </c>
      <c r="D9" t="s">
        <v>0</v>
      </c>
      <c r="E9" t="s">
        <v>16</v>
      </c>
    </row>
    <row r="10" spans="1:11" x14ac:dyDescent="0.3">
      <c r="A10">
        <v>1</v>
      </c>
      <c r="B10" t="s">
        <v>6</v>
      </c>
      <c r="C10">
        <f>C9/A9</f>
        <v>7.0650000000000001E-3</v>
      </c>
      <c r="D10" t="s">
        <v>0</v>
      </c>
    </row>
    <row r="11" spans="1:11" x14ac:dyDescent="0.3">
      <c r="A11" t="s">
        <v>1</v>
      </c>
      <c r="B11" t="s">
        <v>2</v>
      </c>
      <c r="C11">
        <f>C1*C10</f>
        <v>7.0650000000000004E-2</v>
      </c>
      <c r="D11" t="s">
        <v>3</v>
      </c>
    </row>
    <row r="12" spans="1:11" x14ac:dyDescent="0.3">
      <c r="A12" t="s">
        <v>14</v>
      </c>
      <c r="C12">
        <f>C11*60</f>
        <v>4.2389999999999999</v>
      </c>
      <c r="D12" t="s">
        <v>4</v>
      </c>
    </row>
    <row r="13" spans="1:11" x14ac:dyDescent="0.3">
      <c r="C13">
        <f>C12*60</f>
        <v>254.34</v>
      </c>
      <c r="D13" t="s">
        <v>17</v>
      </c>
    </row>
    <row r="14" spans="1:11" x14ac:dyDescent="0.3">
      <c r="A14" t="s">
        <v>19</v>
      </c>
      <c r="B14" t="s">
        <v>2</v>
      </c>
      <c r="C14">
        <f>C12/C1</f>
        <v>0.4239</v>
      </c>
      <c r="D14" t="s">
        <v>4</v>
      </c>
    </row>
    <row r="15" spans="1:11" x14ac:dyDescent="0.3">
      <c r="A15" t="s">
        <v>19</v>
      </c>
      <c r="B15" t="s">
        <v>2</v>
      </c>
      <c r="C15">
        <f>C13/C1</f>
        <v>25.434000000000001</v>
      </c>
      <c r="D15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Syringe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ALMONEM Doolaanea</dc:creator>
  <cp:lastModifiedBy>Abd ALMONEM Doolaanea</cp:lastModifiedBy>
  <dcterms:created xsi:type="dcterms:W3CDTF">2022-12-04T04:13:23Z</dcterms:created>
  <dcterms:modified xsi:type="dcterms:W3CDTF">2022-12-14T04:42:04Z</dcterms:modified>
</cp:coreProperties>
</file>