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ee\git\mcbuddy\bookkeeping\sprint2\overview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4" i="1" l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F11" i="1"/>
  <c r="F12" i="1"/>
  <c r="F13" i="1"/>
  <c r="F14" i="1"/>
  <c r="F15" i="1"/>
  <c r="F16" i="1"/>
  <c r="F17" i="1"/>
  <c r="F18" i="1"/>
  <c r="F19" i="1"/>
  <c r="D20" i="1"/>
  <c r="E20" i="1"/>
  <c r="C20" i="1"/>
  <c r="F20" i="1" l="1"/>
  <c r="B3" i="1"/>
  <c r="H3" i="1" s="1"/>
  <c r="J3" i="1" l="1"/>
  <c r="Q3" i="1"/>
  <c r="F3" i="1"/>
  <c r="M3" i="1"/>
  <c r="S3" i="1"/>
  <c r="K3" i="1"/>
  <c r="D3" i="1"/>
  <c r="O3" i="1"/>
  <c r="U3" i="1"/>
  <c r="W3" i="1"/>
  <c r="T3" i="1"/>
  <c r="L3" i="1"/>
  <c r="I3" i="1"/>
  <c r="N3" i="1"/>
  <c r="R3" i="1"/>
  <c r="C3" i="1"/>
  <c r="G3" i="1"/>
  <c r="P3" i="1"/>
  <c r="E3" i="1"/>
  <c r="V3" i="1"/>
</calcChain>
</file>

<file path=xl/sharedStrings.xml><?xml version="1.0" encoding="utf-8"?>
<sst xmlns="http://schemas.openxmlformats.org/spreadsheetml/2006/main" count="24" uniqueCount="24">
  <si>
    <t>ideal</t>
  </si>
  <si>
    <t>real</t>
  </si>
  <si>
    <t>finished</t>
  </si>
  <si>
    <t>Person</t>
  </si>
  <si>
    <t>Estimated Hours</t>
  </si>
  <si>
    <t>week 1</t>
  </si>
  <si>
    <t>week 2</t>
  </si>
  <si>
    <t>week 3</t>
  </si>
  <si>
    <t>Amee</t>
  </si>
  <si>
    <t>Carl</t>
  </si>
  <si>
    <t>Han</t>
  </si>
  <si>
    <t>Lilly</t>
  </si>
  <si>
    <t>Nathaniel</t>
  </si>
  <si>
    <t>Nick</t>
  </si>
  <si>
    <t>Phil</t>
  </si>
  <si>
    <t>Ryan</t>
  </si>
  <si>
    <t>Yuechuan</t>
  </si>
  <si>
    <t>Team McBuddy</t>
  </si>
  <si>
    <t>Sprint 2 Burndown</t>
  </si>
  <si>
    <t>Amee Joshipura</t>
  </si>
  <si>
    <t>sprint 2</t>
  </si>
  <si>
    <t>Actual hours</t>
  </si>
  <si>
    <t>Total</t>
  </si>
  <si>
    <t>Hours remaining (at start of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</si>
</sst>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</a:t>
            </a:r>
            <a:r>
              <a:rPr lang="en-US" baseline="0"/>
              <a:t> 2 Burndown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557961504811906E-2"/>
          <c:y val="2.7777777777777801E-2"/>
          <c:w val="0.70562292213473299"/>
          <c:h val="0.74598643919510099"/>
        </c:manualLayout>
      </c:layout>
      <c:lineChart>
        <c:grouping val="standard"/>
        <c:varyColors val="0"/>
        <c:ser>
          <c:idx val="1"/>
          <c:order val="0"/>
          <c:tx>
            <c:strRef>
              <c:f>Sheet1!$A$4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cat>
            <c:numRef>
              <c:f>Sheet1!$B$2:$W$2</c:f>
              <c:numCache>
                <c:formatCode>d\-mmm</c:formatCode>
                <c:ptCount val="22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42049</c:v>
                </c:pt>
                <c:pt idx="6">
                  <c:v>42050</c:v>
                </c:pt>
                <c:pt idx="7">
                  <c:v>42051</c:v>
                </c:pt>
                <c:pt idx="8">
                  <c:v>42052</c:v>
                </c:pt>
                <c:pt idx="9">
                  <c:v>42053</c:v>
                </c:pt>
                <c:pt idx="10">
                  <c:v>42054</c:v>
                </c:pt>
                <c:pt idx="11">
                  <c:v>42055</c:v>
                </c:pt>
                <c:pt idx="12">
                  <c:v>42056</c:v>
                </c:pt>
                <c:pt idx="13">
                  <c:v>42057</c:v>
                </c:pt>
                <c:pt idx="14">
                  <c:v>42058</c:v>
                </c:pt>
                <c:pt idx="15">
                  <c:v>42059</c:v>
                </c:pt>
                <c:pt idx="16">
                  <c:v>42060</c:v>
                </c:pt>
                <c:pt idx="17">
                  <c:v>42061</c:v>
                </c:pt>
                <c:pt idx="18">
                  <c:v>42062</c:v>
                </c:pt>
                <c:pt idx="19">
                  <c:v>42063</c:v>
                </c:pt>
                <c:pt idx="20">
                  <c:v>42064</c:v>
                </c:pt>
                <c:pt idx="21">
                  <c:v>42065</c:v>
                </c:pt>
              </c:numCache>
            </c:numRef>
          </c:cat>
          <c:val>
            <c:numRef>
              <c:f>Sheet1!$B$4:$W$4</c:f>
              <c:numCache>
                <c:formatCode>General</c:formatCode>
                <c:ptCount val="22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114</c:v>
                </c:pt>
                <c:pt idx="4">
                  <c:v>114</c:v>
                </c:pt>
                <c:pt idx="5">
                  <c:v>111</c:v>
                </c:pt>
                <c:pt idx="6">
                  <c:v>110</c:v>
                </c:pt>
                <c:pt idx="7">
                  <c:v>97</c:v>
                </c:pt>
                <c:pt idx="8">
                  <c:v>90</c:v>
                </c:pt>
                <c:pt idx="9">
                  <c:v>81</c:v>
                </c:pt>
                <c:pt idx="10">
                  <c:v>78</c:v>
                </c:pt>
                <c:pt idx="11">
                  <c:v>76</c:v>
                </c:pt>
                <c:pt idx="12">
                  <c:v>67</c:v>
                </c:pt>
                <c:pt idx="13">
                  <c:v>65</c:v>
                </c:pt>
                <c:pt idx="14">
                  <c:v>60</c:v>
                </c:pt>
                <c:pt idx="15">
                  <c:v>49</c:v>
                </c:pt>
                <c:pt idx="16">
                  <c:v>33</c:v>
                </c:pt>
                <c:pt idx="17">
                  <c:v>21</c:v>
                </c:pt>
                <c:pt idx="18">
                  <c:v>13</c:v>
                </c:pt>
                <c:pt idx="19">
                  <c:v>8</c:v>
                </c:pt>
                <c:pt idx="20">
                  <c:v>4</c:v>
                </c:pt>
                <c:pt idx="21">
                  <c:v>-5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Sheet1!$B$2:$W$2</c:f>
              <c:numCache>
                <c:formatCode>d\-mmm</c:formatCode>
                <c:ptCount val="22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42049</c:v>
                </c:pt>
                <c:pt idx="6">
                  <c:v>42050</c:v>
                </c:pt>
                <c:pt idx="7">
                  <c:v>42051</c:v>
                </c:pt>
                <c:pt idx="8">
                  <c:v>42052</c:v>
                </c:pt>
                <c:pt idx="9">
                  <c:v>42053</c:v>
                </c:pt>
                <c:pt idx="10">
                  <c:v>42054</c:v>
                </c:pt>
                <c:pt idx="11">
                  <c:v>42055</c:v>
                </c:pt>
                <c:pt idx="12">
                  <c:v>42056</c:v>
                </c:pt>
                <c:pt idx="13">
                  <c:v>42057</c:v>
                </c:pt>
                <c:pt idx="14">
                  <c:v>42058</c:v>
                </c:pt>
                <c:pt idx="15">
                  <c:v>42059</c:v>
                </c:pt>
                <c:pt idx="16">
                  <c:v>42060</c:v>
                </c:pt>
                <c:pt idx="17">
                  <c:v>42061</c:v>
                </c:pt>
                <c:pt idx="18">
                  <c:v>42062</c:v>
                </c:pt>
                <c:pt idx="19">
                  <c:v>42063</c:v>
                </c:pt>
                <c:pt idx="20">
                  <c:v>42064</c:v>
                </c:pt>
                <c:pt idx="21">
                  <c:v>42065</c:v>
                </c:pt>
              </c:numCache>
            </c:numRef>
          </c:cat>
          <c:val>
            <c:numRef>
              <c:f>Sheet1!$B$3:$W$3</c:f>
              <c:numCache>
                <c:formatCode>General</c:formatCode>
                <c:ptCount val="22"/>
                <c:pt idx="0">
                  <c:v>116</c:v>
                </c:pt>
                <c:pt idx="1">
                  <c:v>110.47619047619048</c:v>
                </c:pt>
                <c:pt idx="2">
                  <c:v>104.95238095238095</c:v>
                </c:pt>
                <c:pt idx="3">
                  <c:v>99.428571428571431</c:v>
                </c:pt>
                <c:pt idx="4">
                  <c:v>93.904761904761898</c:v>
                </c:pt>
                <c:pt idx="5">
                  <c:v>88.38095238095238</c:v>
                </c:pt>
                <c:pt idx="6">
                  <c:v>82.857142857142861</c:v>
                </c:pt>
                <c:pt idx="7">
                  <c:v>77.333333333333343</c:v>
                </c:pt>
                <c:pt idx="8">
                  <c:v>71.80952380952381</c:v>
                </c:pt>
                <c:pt idx="9">
                  <c:v>66.285714285714278</c:v>
                </c:pt>
                <c:pt idx="10">
                  <c:v>60.761904761904759</c:v>
                </c:pt>
                <c:pt idx="11">
                  <c:v>55.238095238095241</c:v>
                </c:pt>
                <c:pt idx="12">
                  <c:v>49.714285714285708</c:v>
                </c:pt>
                <c:pt idx="13">
                  <c:v>44.19047619047619</c:v>
                </c:pt>
                <c:pt idx="14">
                  <c:v>38.666666666666671</c:v>
                </c:pt>
                <c:pt idx="15">
                  <c:v>33.142857142857139</c:v>
                </c:pt>
                <c:pt idx="16">
                  <c:v>27.61904761904762</c:v>
                </c:pt>
                <c:pt idx="17">
                  <c:v>22.095238095238102</c:v>
                </c:pt>
                <c:pt idx="18">
                  <c:v>16.571428571428569</c:v>
                </c:pt>
                <c:pt idx="19">
                  <c:v>11.047619047619051</c:v>
                </c:pt>
                <c:pt idx="20">
                  <c:v>5.5238095238095184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700704"/>
        <c:axId val="1455385648"/>
      </c:lineChart>
      <c:dateAx>
        <c:axId val="1499700704"/>
        <c:scaling>
          <c:orientation val="minMax"/>
          <c:max val="42065"/>
          <c:min val="4204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</a:t>
                </a:r>
                <a:r>
                  <a:rPr lang="en-US" baseline="0"/>
                  <a:t> of Day</a:t>
                </a:r>
                <a:endParaRPr lang="en-US"/>
              </a:p>
            </c:rich>
          </c:tx>
          <c:layout/>
          <c:overlay val="0"/>
        </c:title>
        <c:numFmt formatCode="d\-mmm" sourceLinked="0"/>
        <c:majorTickMark val="out"/>
        <c:minorTickMark val="none"/>
        <c:tickLblPos val="nextTo"/>
        <c:crossAx val="1455385648"/>
        <c:crosses val="autoZero"/>
        <c:auto val="0"/>
        <c:lblOffset val="100"/>
        <c:baseTimeUnit val="days"/>
      </c:dateAx>
      <c:valAx>
        <c:axId val="145538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97007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0</xdr:rowOff>
    </xdr:from>
    <xdr:to>
      <xdr:col>21</xdr:col>
      <xdr:colOff>419100</xdr:colOff>
      <xdr:row>49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topLeftCell="A11" zoomScale="70" zoomScaleNormal="70" workbookViewId="0">
      <selection activeCell="X10" sqref="X10"/>
    </sheetView>
  </sheetViews>
  <sheetFormatPr defaultRowHeight="15" x14ac:dyDescent="0.25"/>
  <cols>
    <col min="1" max="1" width="11" customWidth="1"/>
  </cols>
  <sheetData>
    <row r="1" spans="1:23" x14ac:dyDescent="0.25">
      <c r="D1" t="s">
        <v>23</v>
      </c>
    </row>
    <row r="2" spans="1:23" x14ac:dyDescent="0.25">
      <c r="B2" s="1">
        <v>42044</v>
      </c>
      <c r="C2" s="1">
        <v>42045</v>
      </c>
      <c r="D2" s="1">
        <v>42046</v>
      </c>
      <c r="E2" s="1">
        <v>42047</v>
      </c>
      <c r="F2" s="1">
        <v>42048</v>
      </c>
      <c r="G2" s="1">
        <v>42049</v>
      </c>
      <c r="H2" s="1">
        <v>42050</v>
      </c>
      <c r="I2" s="1">
        <v>42051</v>
      </c>
      <c r="J2" s="1">
        <v>42052</v>
      </c>
      <c r="K2" s="1">
        <v>42053</v>
      </c>
      <c r="L2" s="1">
        <v>42054</v>
      </c>
      <c r="M2" s="1">
        <v>42055</v>
      </c>
      <c r="N2" s="1">
        <v>42056</v>
      </c>
      <c r="O2" s="1">
        <v>42057</v>
      </c>
      <c r="P2" s="1">
        <v>42058</v>
      </c>
      <c r="Q2" s="1">
        <v>42059</v>
      </c>
      <c r="R2" s="1">
        <v>42060</v>
      </c>
      <c r="S2" s="1">
        <v>42061</v>
      </c>
      <c r="T2" s="1">
        <v>42062</v>
      </c>
      <c r="U2" s="1">
        <v>42063</v>
      </c>
      <c r="V2" s="1">
        <v>42064</v>
      </c>
      <c r="W2" s="1">
        <v>42065</v>
      </c>
    </row>
    <row r="3" spans="1:23" x14ac:dyDescent="0.25">
      <c r="A3" t="s">
        <v>0</v>
      </c>
      <c r="B3" s="2">
        <f>B20</f>
        <v>116</v>
      </c>
      <c r="C3" s="2">
        <f>B3-(B20/21)</f>
        <v>110.47619047619048</v>
      </c>
      <c r="D3" s="2">
        <f>B3-(B3*2/21)</f>
        <v>104.95238095238095</v>
      </c>
      <c r="E3" s="2">
        <f>B3-(B3*3/21)</f>
        <v>99.428571428571431</v>
      </c>
      <c r="F3" s="2">
        <f>B3-(B3*4/21)</f>
        <v>93.904761904761898</v>
      </c>
      <c r="G3" s="2">
        <f>B3-(B3*5/21)</f>
        <v>88.38095238095238</v>
      </c>
      <c r="H3" s="2">
        <f>B3-(B3*6/21)</f>
        <v>82.857142857142861</v>
      </c>
      <c r="I3" s="2">
        <f>B3-(B3*7/21)</f>
        <v>77.333333333333343</v>
      </c>
      <c r="J3" s="2">
        <f>B3-(B3*8/21)</f>
        <v>71.80952380952381</v>
      </c>
      <c r="K3" s="2">
        <f>B3-(B3*9/21)</f>
        <v>66.285714285714278</v>
      </c>
      <c r="L3" s="2">
        <f>B3-(B3*10/21)</f>
        <v>60.761904761904759</v>
      </c>
      <c r="M3" s="2">
        <f>B3-(B3*11/21)</f>
        <v>55.238095238095241</v>
      </c>
      <c r="N3" s="2">
        <f>B3-(B3*12/21)</f>
        <v>49.714285714285708</v>
      </c>
      <c r="O3" s="2">
        <f>B3-(B3*13/21)</f>
        <v>44.19047619047619</v>
      </c>
      <c r="P3" s="2">
        <f>B3-(B3*14/21)</f>
        <v>38.666666666666671</v>
      </c>
      <c r="Q3" s="2">
        <f>B3-(B3*15/21)</f>
        <v>33.142857142857139</v>
      </c>
      <c r="R3" s="2">
        <f>B3-(B3*16/21)</f>
        <v>27.61904761904762</v>
      </c>
      <c r="S3" s="2">
        <f>B3-(B3*17/21)</f>
        <v>22.095238095238102</v>
      </c>
      <c r="T3" s="2">
        <f>B3-(B3*18/21)</f>
        <v>16.571428571428569</v>
      </c>
      <c r="U3" s="2">
        <f>B3-(B3*19/21)</f>
        <v>11.047619047619051</v>
      </c>
      <c r="V3" s="2">
        <f>B3-(B3*20/21)</f>
        <v>5.5238095238095184</v>
      </c>
      <c r="W3" s="2">
        <f>B3-(B3*21/21)</f>
        <v>0</v>
      </c>
    </row>
    <row r="4" spans="1:23" x14ac:dyDescent="0.25">
      <c r="A4" t="s">
        <v>1</v>
      </c>
      <c r="B4">
        <f>B20</f>
        <v>116</v>
      </c>
      <c r="C4">
        <f>B4-B6</f>
        <v>116</v>
      </c>
      <c r="D4">
        <f>C4-C6</f>
        <v>116</v>
      </c>
      <c r="E4">
        <f t="shared" ref="E4:W4" si="0">D4-D6</f>
        <v>114</v>
      </c>
      <c r="F4">
        <f t="shared" si="0"/>
        <v>114</v>
      </c>
      <c r="G4">
        <f t="shared" si="0"/>
        <v>111</v>
      </c>
      <c r="H4">
        <f t="shared" si="0"/>
        <v>110</v>
      </c>
      <c r="I4">
        <f t="shared" si="0"/>
        <v>97</v>
      </c>
      <c r="J4">
        <f t="shared" si="0"/>
        <v>90</v>
      </c>
      <c r="K4">
        <f t="shared" si="0"/>
        <v>81</v>
      </c>
      <c r="L4">
        <f t="shared" si="0"/>
        <v>78</v>
      </c>
      <c r="M4">
        <f t="shared" si="0"/>
        <v>76</v>
      </c>
      <c r="N4">
        <f t="shared" si="0"/>
        <v>67</v>
      </c>
      <c r="O4">
        <f t="shared" si="0"/>
        <v>65</v>
      </c>
      <c r="P4">
        <f t="shared" si="0"/>
        <v>60</v>
      </c>
      <c r="Q4">
        <f t="shared" si="0"/>
        <v>49</v>
      </c>
      <c r="R4">
        <f t="shared" si="0"/>
        <v>33</v>
      </c>
      <c r="S4">
        <f t="shared" si="0"/>
        <v>21</v>
      </c>
      <c r="T4">
        <f t="shared" si="0"/>
        <v>13</v>
      </c>
      <c r="U4">
        <f t="shared" si="0"/>
        <v>8</v>
      </c>
      <c r="V4">
        <f t="shared" si="0"/>
        <v>4</v>
      </c>
      <c r="W4">
        <f t="shared" si="0"/>
        <v>-5</v>
      </c>
    </row>
    <row r="6" spans="1:23" x14ac:dyDescent="0.25">
      <c r="A6" t="s">
        <v>2</v>
      </c>
      <c r="B6">
        <v>0</v>
      </c>
      <c r="C6">
        <v>0</v>
      </c>
      <c r="D6">
        <v>2</v>
      </c>
      <c r="E6">
        <v>0</v>
      </c>
      <c r="F6">
        <v>3</v>
      </c>
      <c r="G6">
        <v>1</v>
      </c>
      <c r="H6">
        <v>13</v>
      </c>
      <c r="I6">
        <v>7</v>
      </c>
      <c r="J6">
        <v>9</v>
      </c>
      <c r="K6">
        <v>3</v>
      </c>
      <c r="L6">
        <v>2</v>
      </c>
      <c r="M6">
        <v>9</v>
      </c>
      <c r="N6">
        <v>2</v>
      </c>
      <c r="O6">
        <v>5</v>
      </c>
      <c r="P6">
        <v>11</v>
      </c>
      <c r="Q6">
        <v>16</v>
      </c>
      <c r="R6">
        <v>12</v>
      </c>
      <c r="S6">
        <v>8</v>
      </c>
      <c r="T6">
        <v>5</v>
      </c>
      <c r="U6">
        <v>4</v>
      </c>
      <c r="V6">
        <v>9</v>
      </c>
    </row>
    <row r="9" spans="1:23" x14ac:dyDescent="0.25">
      <c r="C9" t="s">
        <v>21</v>
      </c>
    </row>
    <row r="10" spans="1:23" x14ac:dyDescent="0.25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20</v>
      </c>
      <c r="H10" s="3" t="s">
        <v>18</v>
      </c>
      <c r="I10" s="3"/>
    </row>
    <row r="11" spans="1:23" x14ac:dyDescent="0.25">
      <c r="A11" t="s">
        <v>8</v>
      </c>
      <c r="B11">
        <v>17</v>
      </c>
      <c r="C11">
        <v>6</v>
      </c>
      <c r="D11">
        <v>4</v>
      </c>
      <c r="E11">
        <v>9</v>
      </c>
      <c r="F11">
        <f>C11+D11+E11</f>
        <v>19</v>
      </c>
      <c r="H11" s="3" t="s">
        <v>19</v>
      </c>
      <c r="I11" s="3"/>
    </row>
    <row r="12" spans="1:23" x14ac:dyDescent="0.25">
      <c r="A12" t="s">
        <v>9</v>
      </c>
      <c r="B12">
        <v>12</v>
      </c>
      <c r="C12">
        <v>0</v>
      </c>
      <c r="D12">
        <v>8</v>
      </c>
      <c r="E12">
        <v>4</v>
      </c>
      <c r="F12">
        <f t="shared" ref="F12:F19" si="1">C12+D12+E12</f>
        <v>12</v>
      </c>
      <c r="H12" s="3" t="s">
        <v>17</v>
      </c>
      <c r="I12" s="3"/>
    </row>
    <row r="13" spans="1:23" x14ac:dyDescent="0.25">
      <c r="A13" t="s">
        <v>10</v>
      </c>
      <c r="B13">
        <v>13</v>
      </c>
      <c r="C13">
        <v>0</v>
      </c>
      <c r="D13">
        <v>3</v>
      </c>
      <c r="E13">
        <v>13</v>
      </c>
      <c r="F13">
        <f t="shared" si="1"/>
        <v>16</v>
      </c>
    </row>
    <row r="14" spans="1:23" x14ac:dyDescent="0.25">
      <c r="A14" t="s">
        <v>11</v>
      </c>
      <c r="B14">
        <v>11</v>
      </c>
      <c r="C14">
        <v>4</v>
      </c>
      <c r="D14">
        <v>4</v>
      </c>
      <c r="E14">
        <v>1</v>
      </c>
      <c r="F14">
        <f t="shared" si="1"/>
        <v>9</v>
      </c>
    </row>
    <row r="15" spans="1:23" x14ac:dyDescent="0.25">
      <c r="A15" t="s">
        <v>12</v>
      </c>
      <c r="B15">
        <v>12</v>
      </c>
      <c r="C15">
        <v>0</v>
      </c>
      <c r="D15">
        <v>7</v>
      </c>
      <c r="E15">
        <v>13</v>
      </c>
      <c r="F15">
        <f t="shared" si="1"/>
        <v>20</v>
      </c>
    </row>
    <row r="16" spans="1:23" x14ac:dyDescent="0.25">
      <c r="A16" t="s">
        <v>13</v>
      </c>
      <c r="B16">
        <v>15</v>
      </c>
      <c r="C16">
        <v>1</v>
      </c>
      <c r="D16">
        <v>7</v>
      </c>
      <c r="E16">
        <v>7</v>
      </c>
      <c r="F16">
        <f t="shared" si="1"/>
        <v>15</v>
      </c>
    </row>
    <row r="17" spans="1:6" x14ac:dyDescent="0.25">
      <c r="A17" t="s">
        <v>14</v>
      </c>
      <c r="B17">
        <v>11</v>
      </c>
      <c r="C17">
        <v>9</v>
      </c>
      <c r="D17">
        <v>0</v>
      </c>
      <c r="E17">
        <v>0</v>
      </c>
      <c r="F17">
        <f t="shared" si="1"/>
        <v>9</v>
      </c>
    </row>
    <row r="18" spans="1:6" x14ac:dyDescent="0.25">
      <c r="A18" t="s">
        <v>15</v>
      </c>
      <c r="B18">
        <v>13</v>
      </c>
      <c r="C18">
        <v>3</v>
      </c>
      <c r="D18">
        <v>4</v>
      </c>
      <c r="E18">
        <v>7</v>
      </c>
      <c r="F18">
        <f t="shared" si="1"/>
        <v>14</v>
      </c>
    </row>
    <row r="19" spans="1:6" x14ac:dyDescent="0.25">
      <c r="A19" t="s">
        <v>16</v>
      </c>
      <c r="B19">
        <v>12</v>
      </c>
      <c r="C19">
        <v>0</v>
      </c>
      <c r="D19">
        <v>1</v>
      </c>
      <c r="E19">
        <v>11</v>
      </c>
      <c r="F19">
        <f t="shared" si="1"/>
        <v>12</v>
      </c>
    </row>
    <row r="20" spans="1:6" x14ac:dyDescent="0.25">
      <c r="A20" t="s">
        <v>22</v>
      </c>
      <c r="B20">
        <f>B11+B12+B13+B14+B15+B16+B17+B18+B19</f>
        <v>116</v>
      </c>
      <c r="C20">
        <f>C11+C12+C13+C14+C15+C16+C17+C18+C19</f>
        <v>23</v>
      </c>
      <c r="D20">
        <f>D11+D12+D13+D14+D15+D16+D17+D18+D19</f>
        <v>38</v>
      </c>
      <c r="E20">
        <f>E11+E12+E13+E14+E15+E16+E17+E18+E19</f>
        <v>65</v>
      </c>
      <c r="F20">
        <f>F11+F12+F13+F14+F15+F16+F17+F18+F19</f>
        <v>126</v>
      </c>
    </row>
  </sheetData>
  <mergeCells count="3">
    <mergeCell ref="H10:I10"/>
    <mergeCell ref="H11:I11"/>
    <mergeCell ref="H12:I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 Joshipura</dc:creator>
  <cp:lastModifiedBy>Amee Joshipura</cp:lastModifiedBy>
  <dcterms:created xsi:type="dcterms:W3CDTF">2015-02-09T02:19:04Z</dcterms:created>
  <dcterms:modified xsi:type="dcterms:W3CDTF">2015-03-02T04:35:10Z</dcterms:modified>
</cp:coreProperties>
</file>