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8340" activeTab="5"/>
  </bookViews>
  <sheets>
    <sheet name="KP TEI Crosses" sheetId="9" r:id="rId1"/>
    <sheet name="KP Line Generation" sheetId="10" r:id="rId2"/>
    <sheet name="F0 Alternatives" sheetId="7" r:id="rId3"/>
    <sheet name="GAL80" sheetId="6" r:id="rId4"/>
    <sheet name="Treatment" sheetId="12" r:id="rId5"/>
    <sheet name="AB TEI Crosses" sheetId="8" r:id="rId6"/>
    <sheet name="Assay" sheetId="13" r:id="rId7"/>
    <sheet name="F3 First Lot Assay" sheetId="15" r:id="rId8"/>
    <sheet name="F3 second lot assay" sheetId="16" r:id="rId9"/>
  </sheets>
  <calcPr calcId="145621"/>
</workbook>
</file>

<file path=xl/calcChain.xml><?xml version="1.0" encoding="utf-8"?>
<calcChain xmlns="http://schemas.openxmlformats.org/spreadsheetml/2006/main">
  <c r="B7" i="12" l="1"/>
  <c r="D7" i="12"/>
  <c r="B6" i="12"/>
  <c r="D6" i="12"/>
  <c r="F10" i="12"/>
  <c r="F11" i="12"/>
  <c r="F12" i="12"/>
  <c r="F13" i="12"/>
  <c r="G16" i="12"/>
  <c r="G17" i="12"/>
  <c r="F18" i="12"/>
  <c r="F20" i="12"/>
  <c r="G24" i="12"/>
  <c r="B4" i="12" l="1"/>
  <c r="B5" i="12"/>
  <c r="D5" i="12"/>
  <c r="D4" i="12"/>
  <c r="F5" i="10" l="1"/>
  <c r="E5" i="10"/>
  <c r="H2" i="10"/>
  <c r="G2" i="10"/>
  <c r="F2" i="10"/>
  <c r="E2" i="10"/>
  <c r="C22" i="7"/>
  <c r="D22" i="7"/>
  <c r="E22" i="7"/>
  <c r="B22" i="7"/>
  <c r="C21" i="7" l="1"/>
  <c r="D21" i="7"/>
  <c r="E21" i="7"/>
  <c r="B21" i="7"/>
  <c r="B23" i="7" l="1"/>
  <c r="B24" i="7" s="1"/>
  <c r="B25" i="7" s="1"/>
  <c r="C23" i="7"/>
  <c r="C24" i="7" s="1"/>
  <c r="C25" i="7" s="1"/>
  <c r="D23" i="7"/>
  <c r="D24" i="7" s="1"/>
  <c r="D25" i="7" s="1"/>
  <c r="E23" i="7"/>
  <c r="E24" i="7" s="1"/>
  <c r="E25" i="7" s="1"/>
</calcChain>
</file>

<file path=xl/comments1.xml><?xml version="1.0" encoding="utf-8"?>
<comments xmlns="http://schemas.openxmlformats.org/spreadsheetml/2006/main">
  <authors>
    <author>Ameek Bhalla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Ameek Bhalla:</t>
        </r>
        <r>
          <rPr>
            <sz val="9"/>
            <color indexed="81"/>
            <rFont val="Tahoma"/>
            <family val="2"/>
          </rPr>
          <t xml:space="preserve">
Use with all other drivers</t>
        </r>
      </text>
    </comment>
  </commentList>
</comments>
</file>

<file path=xl/comments2.xml><?xml version="1.0" encoding="utf-8"?>
<comments xmlns="http://schemas.openxmlformats.org/spreadsheetml/2006/main">
  <authors>
    <author>Karunakar</author>
  </authors>
  <commentList>
    <comment ref="A85" authorId="0">
      <text>
        <r>
          <rPr>
            <b/>
            <sz val="9"/>
            <color indexed="81"/>
            <rFont val="Tahoma"/>
            <charset val="1"/>
          </rPr>
          <t>Karunakar:</t>
        </r>
        <r>
          <rPr>
            <sz val="9"/>
            <color indexed="81"/>
            <rFont val="Tahoma"/>
            <charset val="1"/>
          </rPr>
          <t xml:space="preserve">
both 37 and 38, labelled 37</t>
        </r>
      </text>
    </comment>
  </commentList>
</comments>
</file>

<file path=xl/comments3.xml><?xml version="1.0" encoding="utf-8"?>
<comments xmlns="http://schemas.openxmlformats.org/spreadsheetml/2006/main">
  <authors>
    <author>Manoj Soni</author>
    <author>Karunakar</author>
  </authors>
  <commentList>
    <comment ref="L34" authorId="0">
      <text>
        <r>
          <rPr>
            <b/>
            <sz val="9"/>
            <color indexed="81"/>
            <rFont val="Tahoma"/>
            <family val="2"/>
          </rPr>
          <t>Manoj Soni:</t>
        </r>
        <r>
          <rPr>
            <sz val="9"/>
            <color indexed="81"/>
            <rFont val="Tahoma"/>
            <family val="2"/>
          </rPr>
          <t xml:space="preserve">
probably contaminated this cell with 10ul from group 3</t>
        </r>
      </text>
    </comment>
    <comment ref="M65" authorId="1">
      <text>
        <r>
          <rPr>
            <b/>
            <sz val="9"/>
            <color indexed="81"/>
            <rFont val="Tahoma"/>
            <charset val="1"/>
          </rPr>
          <t>Karunakar:</t>
        </r>
        <r>
          <rPr>
            <sz val="9"/>
            <color indexed="81"/>
            <rFont val="Tahoma"/>
            <charset val="1"/>
          </rPr>
          <t xml:space="preserve">
nv</t>
        </r>
      </text>
    </comment>
    <comment ref="M66" authorId="1">
      <text>
        <r>
          <rPr>
            <b/>
            <sz val="9"/>
            <color indexed="81"/>
            <rFont val="Tahoma"/>
            <charset val="1"/>
          </rPr>
          <t>Karunakar:</t>
        </r>
        <r>
          <rPr>
            <sz val="9"/>
            <color indexed="81"/>
            <rFont val="Tahoma"/>
            <charset val="1"/>
          </rPr>
          <t xml:space="preserve">
nv</t>
        </r>
      </text>
    </comment>
    <comment ref="C75" authorId="1">
      <text>
        <r>
          <rPr>
            <b/>
            <sz val="9"/>
            <color indexed="81"/>
            <rFont val="Tahoma"/>
            <charset val="1"/>
          </rPr>
          <t>Karunakar:</t>
        </r>
        <r>
          <rPr>
            <sz val="9"/>
            <color indexed="81"/>
            <rFont val="Tahoma"/>
            <charset val="1"/>
          </rPr>
          <t xml:space="preserve">
non virgin</t>
        </r>
      </text>
    </comment>
    <comment ref="I76" authorId="1">
      <text>
        <r>
          <rPr>
            <b/>
            <sz val="9"/>
            <color indexed="81"/>
            <rFont val="Tahoma"/>
            <charset val="1"/>
          </rPr>
          <t>Karunakar:</t>
        </r>
        <r>
          <rPr>
            <sz val="9"/>
            <color indexed="81"/>
            <rFont val="Tahoma"/>
            <charset val="1"/>
          </rPr>
          <t xml:space="preserve">
non virgin</t>
        </r>
      </text>
    </comment>
  </commentList>
</comments>
</file>

<file path=xl/comments4.xml><?xml version="1.0" encoding="utf-8"?>
<comments xmlns="http://schemas.openxmlformats.org/spreadsheetml/2006/main">
  <authors>
    <author>Manoj Soni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Manoj Soni:</t>
        </r>
        <r>
          <rPr>
            <sz val="9"/>
            <color indexed="81"/>
            <rFont val="Tahoma"/>
            <family val="2"/>
          </rPr>
          <t xml:space="preserve">
probably contaminated this cell with 10ul from group 3</t>
        </r>
      </text>
    </comment>
  </commentList>
</comments>
</file>

<file path=xl/sharedStrings.xml><?xml version="1.0" encoding="utf-8"?>
<sst xmlns="http://schemas.openxmlformats.org/spreadsheetml/2006/main" count="1500" uniqueCount="270">
  <si>
    <t>X</t>
  </si>
  <si>
    <t>dicer; +; pnr/ser</t>
  </si>
  <si>
    <t>rpr/cyo</t>
  </si>
  <si>
    <t>dilp3/ser</t>
  </si>
  <si>
    <t>rpr/cyo; dilp3/ser</t>
  </si>
  <si>
    <t>cyo/cyo</t>
  </si>
  <si>
    <t>ser/ser</t>
  </si>
  <si>
    <t>rpr/cyo; ser/ser</t>
  </si>
  <si>
    <t>cyo/cyo; dilp3/ser</t>
  </si>
  <si>
    <t>cyo/cyo; ser/ser</t>
  </si>
  <si>
    <t>Legend</t>
  </si>
  <si>
    <t>Homozygous Lethal</t>
  </si>
  <si>
    <t>Test Lines</t>
  </si>
  <si>
    <t>Pure Control</t>
  </si>
  <si>
    <t>II/III</t>
  </si>
  <si>
    <t>w/Y; pin/cyo; tm2, Ubx/tb</t>
  </si>
  <si>
    <t>fm7/Y</t>
  </si>
  <si>
    <t>and</t>
  </si>
  <si>
    <t>dicer/Y; pin/+; tb/ser</t>
  </si>
  <si>
    <t>Actin/Cyo-GFP; gal80/gal80</t>
  </si>
  <si>
    <t>dicer/FM7; Pin/+;  ser/tb</t>
  </si>
  <si>
    <t>dicer/Y; Actin/Pin; Gal80/ser, Gal80/tb</t>
  </si>
  <si>
    <t>dicer/dicer; Cyo/+;  ser/tb</t>
  </si>
  <si>
    <r>
      <t>dicer/</t>
    </r>
    <r>
      <rPr>
        <sz val="11"/>
        <color rgb="FF000000"/>
        <rFont val="Calibri"/>
        <family val="2"/>
        <scheme val="minor"/>
      </rPr>
      <t>FM7a; +/+;  ser/+</t>
    </r>
  </si>
  <si>
    <t>For dcr; actin; gal80</t>
  </si>
  <si>
    <t>For Transgenerational</t>
  </si>
  <si>
    <t>if/cyo; ser/MKRS</t>
  </si>
  <si>
    <t>rpr/if</t>
  </si>
  <si>
    <t>rpr/if; dilp3/ser</t>
  </si>
  <si>
    <t>rpr/if; ser/ser</t>
  </si>
  <si>
    <t>cyo/if</t>
  </si>
  <si>
    <t>cyo/if; dilp3/ser</t>
  </si>
  <si>
    <t>cyo/if; ser/ser</t>
  </si>
  <si>
    <t>dilp3/MKRS</t>
  </si>
  <si>
    <t>ser/MKRS</t>
  </si>
  <si>
    <t>rpr/if; dilp3/MKRS</t>
  </si>
  <si>
    <t>rpr/if; ser/MKRS</t>
  </si>
  <si>
    <t>rpr/cyo; dilp3/MKRS</t>
  </si>
  <si>
    <t>rpr/cyo; ser/MKRS</t>
  </si>
  <si>
    <t>cyo/if; dilp3/MKRS</t>
  </si>
  <si>
    <t>cyo/cyo; dilp3/MKRS</t>
  </si>
  <si>
    <t>cyo/cyo; ser/MKRS</t>
  </si>
  <si>
    <t>dilp3/dilp3</t>
  </si>
  <si>
    <t>rpr/rpr</t>
  </si>
  <si>
    <t>rpr/rpr; dilp3/ser</t>
  </si>
  <si>
    <t>rpr/rpr; dilp3/dilp3</t>
  </si>
  <si>
    <t>rpr/cyo; dilp3/dilp3</t>
  </si>
  <si>
    <t>cyo/cyo; dilp3/dilp3</t>
  </si>
  <si>
    <t>rpr/rpr; ser/ser</t>
  </si>
  <si>
    <t>Controls present</t>
  </si>
  <si>
    <t>Varying markers</t>
  </si>
  <si>
    <t>Controls absent</t>
  </si>
  <si>
    <t>Varying transgene copies</t>
  </si>
  <si>
    <t>​</t>
  </si>
  <si>
    <t>Serrate males</t>
  </si>
  <si>
    <t>Non-serrate males</t>
  </si>
  <si>
    <t>Serrate females</t>
  </si>
  <si>
    <t>Non-serrate females</t>
  </si>
  <si>
    <t>line I</t>
  </si>
  <si>
    <t>line II</t>
  </si>
  <si>
    <t>line IV</t>
  </si>
  <si>
    <t>Average</t>
  </si>
  <si>
    <t>Std. Dev (Sample)</t>
  </si>
  <si>
    <t>Min from a bottle</t>
  </si>
  <si>
    <t>N's per bottle</t>
  </si>
  <si>
    <t>Bottles for 30 N's</t>
  </si>
  <si>
    <t>Double rpr is probably lethal</t>
  </si>
  <si>
    <t>Double dilp3-GAL4 male:female is 1:2</t>
  </si>
  <si>
    <t>Check double dilp3-GAL4 Tag: lines do not survive 14 days of treatment</t>
  </si>
  <si>
    <t>44 control females from 22 bottles and 44 test males from 11 bottles</t>
  </si>
  <si>
    <t>half females crossed with control male siblings; half crossed with test males</t>
  </si>
  <si>
    <t>one breeding pair expected to produce at least two parental genotypes (one male, one female)</t>
  </si>
  <si>
    <t xml:space="preserve">repeat for F2 and </t>
  </si>
  <si>
    <t>F0 flies</t>
  </si>
  <si>
    <t>kd+</t>
  </si>
  <si>
    <t>Kd-</t>
  </si>
  <si>
    <t>c+</t>
  </si>
  <si>
    <t>c-</t>
  </si>
  <si>
    <t>w1118;+/+;+/+</t>
  </si>
  <si>
    <t>rpr/+</t>
  </si>
  <si>
    <t>cyo/+</t>
  </si>
  <si>
    <t>dilp3/+</t>
  </si>
  <si>
    <t>ser/+</t>
  </si>
  <si>
    <t>rpr/+; dilp3/+</t>
  </si>
  <si>
    <t>cyo/+; dilp3/+</t>
  </si>
  <si>
    <t>rpr/+; ser/+</t>
  </si>
  <si>
    <t>cyo/+; ser/+</t>
  </si>
  <si>
    <t>w1118;cyo/+;ser/+</t>
  </si>
  <si>
    <t>+/+</t>
  </si>
  <si>
    <t>+/+;+/+</t>
  </si>
  <si>
    <t>cyo/+; +/+</t>
  </si>
  <si>
    <t>+/+; ser/+</t>
  </si>
  <si>
    <t>F0</t>
  </si>
  <si>
    <t>F1</t>
  </si>
  <si>
    <t>F2</t>
  </si>
  <si>
    <t>actin-gal4/+</t>
  </si>
  <si>
    <t>actin-gal4/+; ser/+</t>
  </si>
  <si>
    <t>actin-gal4/cyo; UAS-35171/ser</t>
  </si>
  <si>
    <t>UAS-35171/+</t>
  </si>
  <si>
    <t>actin-gal4/+; UAS-35171/+</t>
  </si>
  <si>
    <t>cyo/+; UAS-35171/+</t>
  </si>
  <si>
    <t>pin/cyo;35171/35171</t>
  </si>
  <si>
    <t>Genotype</t>
  </si>
  <si>
    <t>Number</t>
  </si>
  <si>
    <t>Desired Genotype</t>
  </si>
  <si>
    <t>pin/cyo; 35171/Tb</t>
  </si>
  <si>
    <t>pin/+;35171/+</t>
  </si>
  <si>
    <t>Cyo-dyfp/pin;35171/SerGFP</t>
  </si>
  <si>
    <t>Cyo-dyfp/+;35171/SerGFP</t>
  </si>
  <si>
    <t>+/+;35171/SerGFP</t>
  </si>
  <si>
    <t>pin/+;35171/SerGFP</t>
  </si>
  <si>
    <t>1 or 2</t>
  </si>
  <si>
    <t>y+;pin/CyO-dyfp; Ubx/+</t>
  </si>
  <si>
    <t>y-/y+;pin/CyO-dyfp; Ubx /+</t>
  </si>
  <si>
    <t>y-/y+;actin/CyO; 35171 or Ubx /+</t>
  </si>
  <si>
    <t>y-/y+;actin/CyO; 35171/Tb</t>
  </si>
  <si>
    <t>5+5</t>
  </si>
  <si>
    <t>y-/y+;actin/pin; 35171/Tb</t>
  </si>
  <si>
    <t>y-/y+;Cyo-dyfp/pin; 35171/Tb</t>
  </si>
  <si>
    <t>y+;actin/CyO; 35171 or Ubx /+</t>
  </si>
  <si>
    <t>y+;actin/pin; 35171 or Ubx /+</t>
  </si>
  <si>
    <t>y+;actin/CyO; 35171/Tb</t>
  </si>
  <si>
    <t>y+;actin/pin; 35171/Tb</t>
  </si>
  <si>
    <t>0.5+3</t>
  </si>
  <si>
    <t>y-/y+;CyO-dyfp/+; Ubx or + /+</t>
  </si>
  <si>
    <t>y-/y+;actin/CyO; Tb/+</t>
  </si>
  <si>
    <t>y-/y+;actin/CyO-dyfp; Tb/+</t>
  </si>
  <si>
    <t>y+;actin/+;ubx or +/+</t>
  </si>
  <si>
    <t>y-;actin/+;ubx or +/+</t>
  </si>
  <si>
    <t>y-;CyO-yfp/+;ubx or +/+</t>
  </si>
  <si>
    <t>y+;CyO-yfp/+;ubx or +/+</t>
  </si>
  <si>
    <t>y+;actin/+;tb/+</t>
  </si>
  <si>
    <t>y-;actin/+;tb/+</t>
  </si>
  <si>
    <t>y-/y+;actin/CyO-dyfp; Ubx or +/+</t>
  </si>
  <si>
    <t>y-/y+;actin/CyO; Ubx or +/+</t>
  </si>
  <si>
    <t>y+;actin/CyO; Ubx or +/+</t>
  </si>
  <si>
    <t>8+1</t>
  </si>
  <si>
    <t>y+;CyO-yfp/+;Tb/+</t>
  </si>
  <si>
    <t>y-;CyO-yfp/+;Tb/+</t>
  </si>
  <si>
    <t>y-/y+;CyO-yfp/+;Tb/+</t>
  </si>
  <si>
    <t>9+5</t>
  </si>
  <si>
    <t>4+5</t>
  </si>
  <si>
    <t>y+/pin/Cyo-dyfp; 35171/+</t>
  </si>
  <si>
    <t>??/?? ; Tb/??</t>
  </si>
  <si>
    <t>actin/pin;+/tb</t>
  </si>
  <si>
    <t>actin/cyO;+/tb</t>
  </si>
  <si>
    <t>??/??;Tb/??</t>
  </si>
  <si>
    <t>Cyo/?;SerGFP/?</t>
  </si>
  <si>
    <t>??/??;35171/35171</t>
  </si>
  <si>
    <t xml:space="preserve"> CyO-dyfp/?; Bal/Bal</t>
  </si>
  <si>
    <t xml:space="preserve"> CyO-dyfp/?; 35171/Bal</t>
  </si>
  <si>
    <t xml:space="preserve"> CyO-dyfp/?; 35171/35171</t>
  </si>
  <si>
    <t>+/+;+/tb</t>
  </si>
  <si>
    <t>actin/Cyo;SerGFP/?</t>
  </si>
  <si>
    <t>actin/pin;SerGFP/?</t>
  </si>
  <si>
    <t>Cyo/pin;SerGFP/?</t>
  </si>
  <si>
    <t>??/?? ; SerGfp/??</t>
  </si>
  <si>
    <t>Cyo/pin;+/tb</t>
  </si>
  <si>
    <t>blue or brown</t>
  </si>
  <si>
    <t>Priority</t>
  </si>
  <si>
    <t>1+5</t>
  </si>
  <si>
    <t>1+7</t>
  </si>
  <si>
    <t>Cyo-dyfp/+;SerGFP/+</t>
  </si>
  <si>
    <t>alpha</t>
  </si>
  <si>
    <t>Beta</t>
  </si>
  <si>
    <t>Gamma</t>
  </si>
  <si>
    <t>delta</t>
  </si>
  <si>
    <t>test</t>
  </si>
  <si>
    <t>male</t>
  </si>
  <si>
    <t>hs</t>
  </si>
  <si>
    <t>+</t>
  </si>
  <si>
    <t>-</t>
  </si>
  <si>
    <t>KNOCKDOWN</t>
  </si>
  <si>
    <t>males collected</t>
  </si>
  <si>
    <t>females collected</t>
  </si>
  <si>
    <t>no. of flies used</t>
  </si>
  <si>
    <t>no. of HS vials (35 flies/vial)</t>
  </si>
  <si>
    <t>no. of LS vials (35 flies/vial)</t>
  </si>
  <si>
    <t>not set up</t>
  </si>
  <si>
    <t>already setup in row 2</t>
  </si>
  <si>
    <t>already setup in row 4</t>
  </si>
  <si>
    <t>already setup in row 8</t>
  </si>
  <si>
    <t>used for next gen cross</t>
  </si>
  <si>
    <t>used in row 1 (KD +)</t>
  </si>
  <si>
    <t>used in row 9 (KD -)</t>
  </si>
  <si>
    <t>1. used up all the male test flies for HS treatment for maximum power</t>
  </si>
  <si>
    <t xml:space="preserve">2. The knockdown column does not apply to the control flies as they possess only one level of that factor </t>
  </si>
  <si>
    <t>Row no.</t>
  </si>
  <si>
    <t>3.Thus, for control flies only the first three columns need to be considered, which makes rows 2 &amp; 10, 4 &amp; 12, 8 &amp; 16 and 6 &amp; 14 identical.</t>
  </si>
  <si>
    <t>4. Check if a mixed fractional factorial design with two, two level models and one three level model (i.e. collapse the knockdown &amp; test columns together) requires less rows than the model above (16 - 4 = 12 unique rows).</t>
  </si>
  <si>
    <t>Vial Lable</t>
  </si>
  <si>
    <t>No. of vials</t>
  </si>
  <si>
    <t>genotype</t>
  </si>
  <si>
    <t>sex</t>
  </si>
  <si>
    <t>media</t>
  </si>
  <si>
    <t>control</t>
  </si>
  <si>
    <t>female</t>
  </si>
  <si>
    <t xml:space="preserve">female </t>
  </si>
  <si>
    <t>ls</t>
  </si>
  <si>
    <t>30 flies in each vial, for a total of 240 flies in each group</t>
  </si>
  <si>
    <t>A</t>
  </si>
  <si>
    <t>B</t>
  </si>
  <si>
    <t>C</t>
  </si>
  <si>
    <t>D</t>
  </si>
  <si>
    <t>E</t>
  </si>
  <si>
    <t>F</t>
  </si>
  <si>
    <t>G</t>
  </si>
  <si>
    <t>H</t>
  </si>
  <si>
    <t>Treatment was ended on the 8th day</t>
  </si>
  <si>
    <t>F3, second lot, order of transfer into denaturation plate after homogenization</t>
  </si>
  <si>
    <t>F3, first lot, order of transfer into denaturation plate after homogenization</t>
  </si>
  <si>
    <t>F3, first lot treatment set up on 02-Jan</t>
  </si>
  <si>
    <t>plate I</t>
  </si>
  <si>
    <t>plate II</t>
  </si>
  <si>
    <t>females</t>
  </si>
  <si>
    <t>males</t>
  </si>
  <si>
    <t>makes</t>
  </si>
  <si>
    <t>no. of beaded tubes</t>
  </si>
  <si>
    <t>30 flies in each</t>
  </si>
  <si>
    <t>Remained at -20 for three days before homogenization</t>
  </si>
  <si>
    <t>sample blank</t>
  </si>
  <si>
    <t>TAG</t>
  </si>
  <si>
    <t>BCA</t>
  </si>
  <si>
    <t>std BCA</t>
  </si>
  <si>
    <t>reagent BCA</t>
  </si>
  <si>
    <t>reagent Tag</t>
  </si>
  <si>
    <t>water blank</t>
  </si>
  <si>
    <t>Std TAG</t>
  </si>
  <si>
    <t>eclosed on</t>
  </si>
  <si>
    <t>19 morning</t>
  </si>
  <si>
    <t>Lot</t>
  </si>
  <si>
    <t>old</t>
  </si>
  <si>
    <t>19 evening</t>
  </si>
  <si>
    <t>20 morning</t>
  </si>
  <si>
    <t>18 evening</t>
  </si>
  <si>
    <t>flies in group 9 stayed anesthetised too long and so may show unusal TAG because of starvation</t>
  </si>
  <si>
    <t>in groups 20 and 21, vials marked "nv" are non virgin males, a female fly got put in during treatment</t>
  </si>
  <si>
    <t>flies in group 14 died more than usual because they were too young and their wings had not unfolded when they were put for treatment</t>
  </si>
  <si>
    <t>new</t>
  </si>
  <si>
    <t>plate</t>
  </si>
  <si>
    <t>I</t>
  </si>
  <si>
    <t>II</t>
  </si>
  <si>
    <t>F4, first and second lot, order of transfer into denaturation plate after homogenization</t>
  </si>
  <si>
    <t>F4, first and second lot treatment set up on 20-Jan</t>
  </si>
  <si>
    <t>III</t>
  </si>
  <si>
    <t>write a program to minimize the number of horizontal lines</t>
  </si>
  <si>
    <t>lhm1l13h</t>
  </si>
  <si>
    <t>lhm1l13f</t>
  </si>
  <si>
    <t>7, 8, 9</t>
  </si>
  <si>
    <t>5, 10, 11</t>
  </si>
  <si>
    <t>15, 16, 17</t>
  </si>
  <si>
    <t>3, 5, 8</t>
  </si>
  <si>
    <t>11, 12, 13</t>
  </si>
  <si>
    <t>already steup in 14</t>
  </si>
  <si>
    <t>F1, first lot treatment set up on 01-Dec</t>
  </si>
  <si>
    <t>90ul H2O</t>
  </si>
  <si>
    <t>90ul BCA</t>
  </si>
  <si>
    <t>90ul TAG</t>
  </si>
  <si>
    <t>TAG Std</t>
  </si>
  <si>
    <t>BCA Std</t>
  </si>
  <si>
    <t>10ul H2O</t>
  </si>
  <si>
    <t>F3, second lot treatment set up on 06-Jan</t>
  </si>
  <si>
    <t>plate A</t>
  </si>
  <si>
    <t>plate B</t>
  </si>
  <si>
    <t>plate C</t>
  </si>
  <si>
    <t>Plate D</t>
  </si>
  <si>
    <t>tag std</t>
  </si>
  <si>
    <t>bca std</t>
  </si>
  <si>
    <t>new tag kit used since 14 feb</t>
  </si>
  <si>
    <t>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</si>
</sst>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2" tint="-9.9978637043366805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0" fillId="6" borderId="0" applyNumberFormat="0" applyBorder="0" applyAlignment="0" applyProtection="0"/>
  </cellStyleXfs>
  <cellXfs count="225">
    <xf numFmtId="0" fontId="0" fillId="0" borderId="0" xfId="0"/>
    <xf numFmtId="0" fontId="3" fillId="0" borderId="0" xfId="1" applyAlignment="1">
      <alignment wrapText="1"/>
    </xf>
    <xf numFmtId="0" fontId="3" fillId="0" borderId="0" xfId="1" applyAlignment="1"/>
    <xf numFmtId="0" fontId="1" fillId="0" borderId="0" xfId="1" applyFont="1" applyAlignment="1"/>
    <xf numFmtId="0" fontId="3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/>
    <xf numFmtId="0" fontId="1" fillId="0" borderId="0" xfId="1" applyFont="1"/>
    <xf numFmtId="0" fontId="1" fillId="0" borderId="0" xfId="1" applyFont="1" applyAlignment="1">
      <alignment horizontal="center" wrapText="1"/>
    </xf>
    <xf numFmtId="0" fontId="5" fillId="0" borderId="0" xfId="1" applyFont="1" applyAlignment="1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2" fontId="0" fillId="0" borderId="0" xfId="0" applyNumberFormat="1"/>
    <xf numFmtId="1" fontId="0" fillId="0" borderId="0" xfId="0" applyNumberFormat="1"/>
    <xf numFmtId="0" fontId="10" fillId="6" borderId="0" xfId="2"/>
    <xf numFmtId="2" fontId="10" fillId="6" borderId="0" xfId="2" applyNumberFormat="1"/>
    <xf numFmtId="1" fontId="10" fillId="6" borderId="0" xfId="2" applyNumberFormat="1"/>
    <xf numFmtId="0" fontId="0" fillId="0" borderId="2" xfId="0" applyBorder="1"/>
    <xf numFmtId="0" fontId="0" fillId="0" borderId="3" xfId="0" applyBorder="1"/>
    <xf numFmtId="0" fontId="0" fillId="8" borderId="4" xfId="0" applyFill="1" applyBorder="1"/>
    <xf numFmtId="0" fontId="0" fillId="2" borderId="5" xfId="0" applyFill="1" applyBorder="1"/>
    <xf numFmtId="0" fontId="0" fillId="0" borderId="6" xfId="0" applyBorder="1"/>
    <xf numFmtId="0" fontId="0" fillId="3" borderId="6" xfId="0" applyFill="1" applyBorder="1"/>
    <xf numFmtId="0" fontId="0" fillId="7" borderId="7" xfId="0" applyFill="1" applyBorder="1"/>
    <xf numFmtId="0" fontId="0" fillId="3" borderId="4" xfId="0" applyFill="1" applyBorder="1"/>
    <xf numFmtId="0" fontId="0" fillId="7" borderId="5" xfId="0" applyFill="1" applyBorder="1"/>
    <xf numFmtId="0" fontId="0" fillId="8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8" xfId="0" applyFill="1" applyBorder="1"/>
    <xf numFmtId="0" fontId="0" fillId="3" borderId="8" xfId="0" applyFill="1" applyBorder="1"/>
    <xf numFmtId="0" fontId="0" fillId="0" borderId="8" xfId="0" quotePrefix="1" applyFill="1" applyBorder="1"/>
    <xf numFmtId="0" fontId="0" fillId="3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/>
    <xf numFmtId="0" fontId="0" fillId="2" borderId="1" xfId="0" applyFill="1" applyBorder="1"/>
    <xf numFmtId="0" fontId="0" fillId="0" borderId="10" xfId="0" applyFill="1" applyBorder="1"/>
    <xf numFmtId="0" fontId="0" fillId="0" borderId="11" xfId="0" applyFill="1" applyBorder="1"/>
    <xf numFmtId="0" fontId="11" fillId="0" borderId="0" xfId="0" applyNumberFormat="1" applyFont="1" applyAlignment="1">
      <alignment horizontal="left"/>
    </xf>
    <xf numFmtId="0" fontId="11" fillId="0" borderId="8" xfId="0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8" xfId="0" applyNumberFormat="1" applyFill="1" applyBorder="1" applyAlignment="1">
      <alignment horizontal="left"/>
    </xf>
    <xf numFmtId="0" fontId="0" fillId="2" borderId="0" xfId="0" quotePrefix="1" applyNumberFormat="1" applyFill="1" applyAlignment="1">
      <alignment horizontal="left"/>
    </xf>
    <xf numFmtId="16" fontId="0" fillId="2" borderId="0" xfId="0" applyNumberFormat="1" applyFill="1" applyAlignment="1">
      <alignment horizontal="left"/>
    </xf>
    <xf numFmtId="0" fontId="0" fillId="2" borderId="6" xfId="0" applyNumberFormat="1" applyFill="1" applyBorder="1" applyAlignment="1">
      <alignment horizontal="left"/>
    </xf>
    <xf numFmtId="0" fontId="0" fillId="2" borderId="7" xfId="0" applyNumberFormat="1" applyFill="1" applyBorder="1" applyAlignment="1">
      <alignment horizontal="left"/>
    </xf>
    <xf numFmtId="0" fontId="0" fillId="2" borderId="6" xfId="0" applyNumberFormat="1" applyFont="1" applyFill="1" applyBorder="1" applyAlignment="1">
      <alignment horizontal="left"/>
    </xf>
    <xf numFmtId="0" fontId="0" fillId="2" borderId="7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8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8" borderId="0" xfId="0" applyNumberForma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0" xfId="0" quotePrefix="1" applyNumberFormat="1" applyFill="1" applyAlignment="1">
      <alignment horizontal="left"/>
    </xf>
    <xf numFmtId="0" fontId="0" fillId="0" borderId="6" xfId="0" applyNumberFormat="1" applyFont="1" applyFill="1" applyBorder="1" applyAlignment="1">
      <alignment horizontal="left"/>
    </xf>
    <xf numFmtId="0" fontId="0" fillId="8" borderId="8" xfId="0" applyNumberFormat="1" applyFill="1" applyBorder="1" applyAlignment="1">
      <alignment horizontal="left"/>
    </xf>
    <xf numFmtId="0" fontId="0" fillId="2" borderId="8" xfId="0" quotePrefix="1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0" fillId="8" borderId="0" xfId="0" applyNumberFormat="1" applyFill="1" applyAlignment="1"/>
    <xf numFmtId="0" fontId="0" fillId="0" borderId="0" xfId="0" applyAlignment="1"/>
    <xf numFmtId="0" fontId="0" fillId="0" borderId="0" xfId="0" applyNumberFormat="1" applyAlignment="1"/>
    <xf numFmtId="0" fontId="0" fillId="2" borderId="0" xfId="0" applyNumberFormat="1" applyFill="1" applyAlignment="1"/>
    <xf numFmtId="0" fontId="0" fillId="0" borderId="1" xfId="0" applyNumberFormat="1" applyBorder="1" applyAlignment="1"/>
    <xf numFmtId="0" fontId="0" fillId="0" borderId="0" xfId="0" applyNumberFormat="1" applyFill="1" applyAlignment="1"/>
    <xf numFmtId="0" fontId="0" fillId="0" borderId="3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15" fontId="11" fillId="0" borderId="1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1" fontId="0" fillId="0" borderId="0" xfId="0" applyNumberFormat="1" applyFont="1" applyFill="1"/>
    <xf numFmtId="0" fontId="0" fillId="4" borderId="1" xfId="0" applyFont="1" applyFill="1" applyBorder="1"/>
    <xf numFmtId="0" fontId="0" fillId="4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" fontId="11" fillId="0" borderId="1" xfId="0" applyNumberFormat="1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4" xfId="0" applyBorder="1"/>
    <xf numFmtId="0" fontId="0" fillId="0" borderId="12" xfId="0" applyBorder="1"/>
    <xf numFmtId="0" fontId="0" fillId="0" borderId="16" xfId="0" applyFont="1" applyBorder="1"/>
    <xf numFmtId="0" fontId="0" fillId="0" borderId="8" xfId="0" applyFont="1" applyBorder="1"/>
    <xf numFmtId="0" fontId="0" fillId="0" borderId="5" xfId="0" applyBorder="1"/>
    <xf numFmtId="0" fontId="0" fillId="0" borderId="17" xfId="0" applyFont="1" applyBorder="1"/>
    <xf numFmtId="0" fontId="0" fillId="0" borderId="6" xfId="0" applyFont="1" applyBorder="1"/>
    <xf numFmtId="0" fontId="0" fillId="0" borderId="7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2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8" xfId="0" applyFont="1" applyBorder="1"/>
    <xf numFmtId="0" fontId="4" fillId="0" borderId="15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1" xfId="0" applyFont="1" applyFill="1" applyBorder="1"/>
    <xf numFmtId="0" fontId="4" fillId="3" borderId="21" xfId="0" applyFont="1" applyFill="1" applyBorder="1"/>
    <xf numFmtId="0" fontId="12" fillId="0" borderId="0" xfId="0" applyFont="1"/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0" fillId="0" borderId="23" xfId="0" applyBorder="1"/>
    <xf numFmtId="0" fontId="0" fillId="0" borderId="21" xfId="0" applyFont="1" applyBorder="1"/>
    <xf numFmtId="0" fontId="0" fillId="0" borderId="24" xfId="0" applyBorder="1"/>
    <xf numFmtId="0" fontId="0" fillId="0" borderId="20" xfId="0" applyFont="1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25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10" fillId="6" borderId="1" xfId="2" applyBorder="1"/>
    <xf numFmtId="0" fontId="0" fillId="0" borderId="0" xfId="0" applyFont="1" applyFill="1" applyAlignment="1"/>
    <xf numFmtId="0" fontId="0" fillId="0" borderId="18" xfId="0" applyFont="1" applyBorder="1"/>
    <xf numFmtId="0" fontId="0" fillId="0" borderId="19" xfId="0" applyFont="1" applyBorder="1"/>
    <xf numFmtId="0" fontId="0" fillId="0" borderId="22" xfId="0" applyFont="1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6" xfId="0" applyBorder="1"/>
    <xf numFmtId="0" fontId="0" fillId="0" borderId="17" xfId="0" applyBorder="1"/>
    <xf numFmtId="0" fontId="0" fillId="0" borderId="32" xfId="0" applyBorder="1"/>
    <xf numFmtId="0" fontId="0" fillId="0" borderId="7" xfId="0" applyBorder="1"/>
    <xf numFmtId="0" fontId="4" fillId="0" borderId="1" xfId="0" applyFont="1" applyFill="1" applyBorder="1"/>
    <xf numFmtId="0" fontId="15" fillId="0" borderId="1" xfId="0" applyFont="1" applyBorder="1"/>
    <xf numFmtId="0" fontId="4" fillId="9" borderId="13" xfId="0" applyFont="1" applyFill="1" applyBorder="1"/>
    <xf numFmtId="0" fontId="4" fillId="9" borderId="15" xfId="0" applyFont="1" applyFill="1" applyBorder="1"/>
    <xf numFmtId="0" fontId="4" fillId="9" borderId="20" xfId="0" applyFont="1" applyFill="1" applyBorder="1"/>
    <xf numFmtId="0" fontId="4" fillId="11" borderId="13" xfId="0" applyFont="1" applyFill="1" applyBorder="1"/>
    <xf numFmtId="0" fontId="4" fillId="11" borderId="15" xfId="0" applyFont="1" applyFill="1" applyBorder="1"/>
    <xf numFmtId="0" fontId="4" fillId="11" borderId="20" xfId="0" applyFont="1" applyFill="1" applyBorder="1"/>
    <xf numFmtId="0" fontId="4" fillId="12" borderId="14" xfId="0" applyFont="1" applyFill="1" applyBorder="1"/>
    <xf numFmtId="0" fontId="4" fillId="12" borderId="1" xfId="0" applyFont="1" applyFill="1" applyBorder="1"/>
    <xf numFmtId="0" fontId="4" fillId="12" borderId="21" xfId="0" applyFont="1" applyFill="1" applyBorder="1"/>
    <xf numFmtId="0" fontId="4" fillId="12" borderId="15" xfId="0" applyFont="1" applyFill="1" applyBorder="1"/>
    <xf numFmtId="0" fontId="4" fillId="13" borderId="14" xfId="0" applyFont="1" applyFill="1" applyBorder="1"/>
    <xf numFmtId="0" fontId="4" fillId="13" borderId="1" xfId="0" applyFont="1" applyFill="1" applyBorder="1"/>
    <xf numFmtId="0" fontId="4" fillId="13" borderId="15" xfId="0" applyFont="1" applyFill="1" applyBorder="1"/>
    <xf numFmtId="0" fontId="4" fillId="13" borderId="21" xfId="0" applyFont="1" applyFill="1" applyBorder="1"/>
    <xf numFmtId="0" fontId="4" fillId="7" borderId="1" xfId="0" applyFont="1" applyFill="1" applyBorder="1"/>
    <xf numFmtId="0" fontId="4" fillId="7" borderId="14" xfId="0" applyFont="1" applyFill="1" applyBorder="1"/>
    <xf numFmtId="0" fontId="4" fillId="14" borderId="1" xfId="0" applyFont="1" applyFill="1" applyBorder="1"/>
    <xf numFmtId="0" fontId="4" fillId="14" borderId="21" xfId="0" applyFont="1" applyFill="1" applyBorder="1"/>
    <xf numFmtId="0" fontId="4" fillId="15" borderId="1" xfId="0" applyFont="1" applyFill="1" applyBorder="1"/>
    <xf numFmtId="0" fontId="4" fillId="15" borderId="21" xfId="0" applyFont="1" applyFill="1" applyBorder="1"/>
    <xf numFmtId="0" fontId="4" fillId="15" borderId="14" xfId="0" applyFont="1" applyFill="1" applyBorder="1"/>
    <xf numFmtId="0" fontId="4" fillId="10" borderId="14" xfId="0" applyFont="1" applyFill="1" applyBorder="1"/>
    <xf numFmtId="0" fontId="4" fillId="10" borderId="1" xfId="0" applyFont="1" applyFill="1" applyBorder="1"/>
    <xf numFmtId="0" fontId="4" fillId="10" borderId="21" xfId="0" applyFont="1" applyFill="1" applyBorder="1"/>
    <xf numFmtId="0" fontId="0" fillId="3" borderId="13" xfId="0" applyFont="1" applyFill="1" applyBorder="1"/>
    <xf numFmtId="0" fontId="0" fillId="3" borderId="15" xfId="0" applyFont="1" applyFill="1" applyBorder="1"/>
    <xf numFmtId="0" fontId="0" fillId="3" borderId="20" xfId="0" applyFont="1" applyFill="1" applyBorder="1"/>
    <xf numFmtId="0" fontId="0" fillId="2" borderId="14" xfId="0" applyFont="1" applyFill="1" applyBorder="1"/>
    <xf numFmtId="0" fontId="0" fillId="2" borderId="1" xfId="0" applyFont="1" applyFill="1" applyBorder="1"/>
    <xf numFmtId="0" fontId="0" fillId="2" borderId="21" xfId="0" applyFont="1" applyFill="1" applyBorder="1"/>
    <xf numFmtId="0" fontId="0" fillId="2" borderId="19" xfId="0" applyFont="1" applyFill="1" applyBorder="1"/>
    <xf numFmtId="0" fontId="0" fillId="3" borderId="18" xfId="0" applyFont="1" applyFill="1" applyBorder="1"/>
    <xf numFmtId="0" fontId="0" fillId="0" borderId="2" xfId="0" applyNumberForma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/>
  </cellXfs>
  <cellStyles count="3">
    <cellStyle name="Bad" xfId="2" builtinId="27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114300</xdr:rowOff>
    </xdr:from>
    <xdr:to>
      <xdr:col>7</xdr:col>
      <xdr:colOff>371475</xdr:colOff>
      <xdr:row>7</xdr:row>
      <xdr:rowOff>104775</xdr:rowOff>
    </xdr:to>
    <xdr:cxnSp macro="">
      <xdr:nvCxnSpPr>
        <xdr:cNvPr id="3" name="Straight Arrow Connector 2"/>
        <xdr:cNvCxnSpPr/>
      </xdr:nvCxnSpPr>
      <xdr:spPr>
        <a:xfrm flipH="1" flipV="1">
          <a:off x="4572000" y="304800"/>
          <a:ext cx="14763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</xdr:row>
      <xdr:rowOff>142875</xdr:rowOff>
    </xdr:from>
    <xdr:to>
      <xdr:col>7</xdr:col>
      <xdr:colOff>361950</xdr:colOff>
      <xdr:row>8</xdr:row>
      <xdr:rowOff>85725</xdr:rowOff>
    </xdr:to>
    <xdr:cxnSp macro="">
      <xdr:nvCxnSpPr>
        <xdr:cNvPr id="5" name="Straight Arrow Connector 4"/>
        <xdr:cNvCxnSpPr/>
      </xdr:nvCxnSpPr>
      <xdr:spPr>
        <a:xfrm flipH="1" flipV="1">
          <a:off x="4591050" y="333375"/>
          <a:ext cx="144780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</xdr:row>
      <xdr:rowOff>142875</xdr:rowOff>
    </xdr:from>
    <xdr:to>
      <xdr:col>8</xdr:col>
      <xdr:colOff>38100</xdr:colOff>
      <xdr:row>39</xdr:row>
      <xdr:rowOff>114300</xdr:rowOff>
    </xdr:to>
    <xdr:cxnSp macro="">
      <xdr:nvCxnSpPr>
        <xdr:cNvPr id="7" name="Straight Arrow Connector 6"/>
        <xdr:cNvCxnSpPr/>
      </xdr:nvCxnSpPr>
      <xdr:spPr>
        <a:xfrm flipH="1" flipV="1">
          <a:off x="4581525" y="333375"/>
          <a:ext cx="1514475" cy="72104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</xdr:row>
      <xdr:rowOff>161925</xdr:rowOff>
    </xdr:from>
    <xdr:to>
      <xdr:col>8</xdr:col>
      <xdr:colOff>47626</xdr:colOff>
      <xdr:row>40</xdr:row>
      <xdr:rowOff>123826</xdr:rowOff>
    </xdr:to>
    <xdr:cxnSp macro="">
      <xdr:nvCxnSpPr>
        <xdr:cNvPr id="9" name="Straight Arrow Connector 8"/>
        <xdr:cNvCxnSpPr/>
      </xdr:nvCxnSpPr>
      <xdr:spPr>
        <a:xfrm flipH="1" flipV="1">
          <a:off x="4629150" y="352425"/>
          <a:ext cx="1476376" cy="739140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4</xdr:row>
      <xdr:rowOff>114300</xdr:rowOff>
    </xdr:from>
    <xdr:to>
      <xdr:col>7</xdr:col>
      <xdr:colOff>371475</xdr:colOff>
      <xdr:row>7</xdr:row>
      <xdr:rowOff>114300</xdr:rowOff>
    </xdr:to>
    <xdr:cxnSp macro="">
      <xdr:nvCxnSpPr>
        <xdr:cNvPr id="13" name="Straight Arrow Connector 12"/>
        <xdr:cNvCxnSpPr/>
      </xdr:nvCxnSpPr>
      <xdr:spPr>
        <a:xfrm flipH="1" flipV="1">
          <a:off x="4581525" y="876300"/>
          <a:ext cx="1466850" cy="571500"/>
        </a:xfrm>
        <a:prstGeom prst="straightConnector1">
          <a:avLst/>
        </a:prstGeom>
        <a:ln>
          <a:solidFill>
            <a:schemeClr val="accent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4</xdr:row>
      <xdr:rowOff>114300</xdr:rowOff>
    </xdr:from>
    <xdr:to>
      <xdr:col>8</xdr:col>
      <xdr:colOff>0</xdr:colOff>
      <xdr:row>8</xdr:row>
      <xdr:rowOff>114300</xdr:rowOff>
    </xdr:to>
    <xdr:cxnSp macro="">
      <xdr:nvCxnSpPr>
        <xdr:cNvPr id="15" name="Straight Arrow Connector 14"/>
        <xdr:cNvCxnSpPr/>
      </xdr:nvCxnSpPr>
      <xdr:spPr>
        <a:xfrm flipH="1" flipV="1">
          <a:off x="4591050" y="876300"/>
          <a:ext cx="1466850" cy="762000"/>
        </a:xfrm>
        <a:prstGeom prst="straightConnector1">
          <a:avLst/>
        </a:prstGeom>
        <a:ln>
          <a:solidFill>
            <a:schemeClr val="accent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7</xdr:row>
      <xdr:rowOff>104775</xdr:rowOff>
    </xdr:from>
    <xdr:to>
      <xdr:col>7</xdr:col>
      <xdr:colOff>361950</xdr:colOff>
      <xdr:row>11</xdr:row>
      <xdr:rowOff>85725</xdr:rowOff>
    </xdr:to>
    <xdr:cxnSp macro="">
      <xdr:nvCxnSpPr>
        <xdr:cNvPr id="17" name="Straight Arrow Connector 16"/>
        <xdr:cNvCxnSpPr/>
      </xdr:nvCxnSpPr>
      <xdr:spPr>
        <a:xfrm flipH="1">
          <a:off x="4562475" y="1438275"/>
          <a:ext cx="14763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8</xdr:row>
      <xdr:rowOff>95250</xdr:rowOff>
    </xdr:from>
    <xdr:to>
      <xdr:col>7</xdr:col>
      <xdr:colOff>361950</xdr:colOff>
      <xdr:row>11</xdr:row>
      <xdr:rowOff>95250</xdr:rowOff>
    </xdr:to>
    <xdr:cxnSp macro="">
      <xdr:nvCxnSpPr>
        <xdr:cNvPr id="19" name="Straight Arrow Connector 18"/>
        <xdr:cNvCxnSpPr/>
      </xdr:nvCxnSpPr>
      <xdr:spPr>
        <a:xfrm flipH="1">
          <a:off x="4562475" y="1619250"/>
          <a:ext cx="1476375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123825</xdr:rowOff>
    </xdr:from>
    <xdr:to>
      <xdr:col>8</xdr:col>
      <xdr:colOff>19052</xdr:colOff>
      <xdr:row>41</xdr:row>
      <xdr:rowOff>19051</xdr:rowOff>
    </xdr:to>
    <xdr:cxnSp macro="">
      <xdr:nvCxnSpPr>
        <xdr:cNvPr id="21" name="Straight Arrow Connector 20"/>
        <xdr:cNvCxnSpPr/>
      </xdr:nvCxnSpPr>
      <xdr:spPr>
        <a:xfrm flipH="1" flipV="1">
          <a:off x="4572000" y="2219325"/>
          <a:ext cx="1504952" cy="561022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11</xdr:row>
      <xdr:rowOff>152400</xdr:rowOff>
    </xdr:from>
    <xdr:to>
      <xdr:col>8</xdr:col>
      <xdr:colOff>1</xdr:colOff>
      <xdr:row>39</xdr:row>
      <xdr:rowOff>95250</xdr:rowOff>
    </xdr:to>
    <xdr:cxnSp macro="">
      <xdr:nvCxnSpPr>
        <xdr:cNvPr id="23" name="Straight Arrow Connector 22"/>
        <xdr:cNvCxnSpPr/>
      </xdr:nvCxnSpPr>
      <xdr:spPr>
        <a:xfrm flipH="1" flipV="1">
          <a:off x="4591050" y="2247900"/>
          <a:ext cx="1466851" cy="52768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1685925</xdr:colOff>
      <xdr:row>9</xdr:row>
      <xdr:rowOff>152400</xdr:rowOff>
    </xdr:from>
    <xdr:to>
      <xdr:col>7</xdr:col>
      <xdr:colOff>323850</xdr:colOff>
      <xdr:row>14</xdr:row>
      <xdr:rowOff>123825</xdr:rowOff>
    </xdr:to>
    <xdr:cxnSp macro="">
      <xdr:nvCxnSpPr>
        <xdr:cNvPr id="29" name="Straight Arrow Connector 28"/>
        <xdr:cNvCxnSpPr/>
      </xdr:nvCxnSpPr>
      <xdr:spPr>
        <a:xfrm flipH="1">
          <a:off x="4524375" y="1866900"/>
          <a:ext cx="1476375" cy="923925"/>
        </a:xfrm>
        <a:prstGeom prst="straightConnector1">
          <a:avLst/>
        </a:prstGeom>
        <a:ln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14</xdr:row>
      <xdr:rowOff>95250</xdr:rowOff>
    </xdr:from>
    <xdr:to>
      <xdr:col>7</xdr:col>
      <xdr:colOff>352426</xdr:colOff>
      <xdr:row>20</xdr:row>
      <xdr:rowOff>114300</xdr:rowOff>
    </xdr:to>
    <xdr:cxnSp macro="">
      <xdr:nvCxnSpPr>
        <xdr:cNvPr id="33" name="Straight Arrow Connector 32"/>
        <xdr:cNvCxnSpPr/>
      </xdr:nvCxnSpPr>
      <xdr:spPr>
        <a:xfrm flipH="1" flipV="1">
          <a:off x="4562475" y="2762250"/>
          <a:ext cx="1466851" cy="11620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14</xdr:row>
      <xdr:rowOff>114301</xdr:rowOff>
    </xdr:from>
    <xdr:to>
      <xdr:col>7</xdr:col>
      <xdr:colOff>352425</xdr:colOff>
      <xdr:row>21</xdr:row>
      <xdr:rowOff>133350</xdr:rowOff>
    </xdr:to>
    <xdr:cxnSp macro="">
      <xdr:nvCxnSpPr>
        <xdr:cNvPr id="35" name="Straight Arrow Connector 34"/>
        <xdr:cNvCxnSpPr/>
      </xdr:nvCxnSpPr>
      <xdr:spPr>
        <a:xfrm flipH="1" flipV="1">
          <a:off x="4572000" y="2781301"/>
          <a:ext cx="1457325" cy="135254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</xdr:row>
      <xdr:rowOff>133350</xdr:rowOff>
    </xdr:from>
    <xdr:to>
      <xdr:col>7</xdr:col>
      <xdr:colOff>371475</xdr:colOff>
      <xdr:row>23</xdr:row>
      <xdr:rowOff>152400</xdr:rowOff>
    </xdr:to>
    <xdr:cxnSp macro="">
      <xdr:nvCxnSpPr>
        <xdr:cNvPr id="37" name="Straight Arrow Connector 36"/>
        <xdr:cNvCxnSpPr/>
      </xdr:nvCxnSpPr>
      <xdr:spPr>
        <a:xfrm flipH="1">
          <a:off x="4552950" y="895350"/>
          <a:ext cx="1495425" cy="3638550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</xdr:row>
      <xdr:rowOff>171450</xdr:rowOff>
    </xdr:from>
    <xdr:to>
      <xdr:col>7</xdr:col>
      <xdr:colOff>333376</xdr:colOff>
      <xdr:row>16</xdr:row>
      <xdr:rowOff>123825</xdr:rowOff>
    </xdr:to>
    <xdr:cxnSp macro="">
      <xdr:nvCxnSpPr>
        <xdr:cNvPr id="38" name="Straight Arrow Connector 37"/>
        <xdr:cNvCxnSpPr/>
      </xdr:nvCxnSpPr>
      <xdr:spPr>
        <a:xfrm flipH="1">
          <a:off x="4552950" y="1885950"/>
          <a:ext cx="1457326" cy="1285875"/>
        </a:xfrm>
        <a:prstGeom prst="straightConnector1">
          <a:avLst/>
        </a:prstGeom>
        <a:ln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10</xdr:row>
      <xdr:rowOff>85725</xdr:rowOff>
    </xdr:from>
    <xdr:to>
      <xdr:col>7</xdr:col>
      <xdr:colOff>342901</xdr:colOff>
      <xdr:row>14</xdr:row>
      <xdr:rowOff>76200</xdr:rowOff>
    </xdr:to>
    <xdr:cxnSp macro="">
      <xdr:nvCxnSpPr>
        <xdr:cNvPr id="22" name="Straight Arrow Connector 21"/>
        <xdr:cNvCxnSpPr/>
      </xdr:nvCxnSpPr>
      <xdr:spPr>
        <a:xfrm flipH="1">
          <a:off x="4581525" y="1990725"/>
          <a:ext cx="1438276" cy="752475"/>
        </a:xfrm>
        <a:prstGeom prst="straightConnector1">
          <a:avLst/>
        </a:prstGeom>
        <a:ln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10</xdr:row>
      <xdr:rowOff>104775</xdr:rowOff>
    </xdr:from>
    <xdr:to>
      <xdr:col>7</xdr:col>
      <xdr:colOff>342901</xdr:colOff>
      <xdr:row>16</xdr:row>
      <xdr:rowOff>104775</xdr:rowOff>
    </xdr:to>
    <xdr:cxnSp macro="">
      <xdr:nvCxnSpPr>
        <xdr:cNvPr id="24" name="Straight Arrow Connector 23"/>
        <xdr:cNvCxnSpPr/>
      </xdr:nvCxnSpPr>
      <xdr:spPr>
        <a:xfrm flipH="1">
          <a:off x="4600575" y="2009775"/>
          <a:ext cx="1419226" cy="1143000"/>
        </a:xfrm>
        <a:prstGeom prst="straightConnector1">
          <a:avLst/>
        </a:prstGeom>
        <a:ln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4</xdr:row>
      <xdr:rowOff>104775</xdr:rowOff>
    </xdr:from>
    <xdr:to>
      <xdr:col>8</xdr:col>
      <xdr:colOff>28575</xdr:colOff>
      <xdr:row>33</xdr:row>
      <xdr:rowOff>76200</xdr:rowOff>
    </xdr:to>
    <xdr:cxnSp macro="">
      <xdr:nvCxnSpPr>
        <xdr:cNvPr id="28" name="Straight Arrow Connector 27"/>
        <xdr:cNvCxnSpPr/>
      </xdr:nvCxnSpPr>
      <xdr:spPr>
        <a:xfrm flipH="1">
          <a:off x="5181600" y="866775"/>
          <a:ext cx="1695450" cy="5495925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37" sqref="C37"/>
    </sheetView>
  </sheetViews>
  <sheetFormatPr defaultColWidth="28.7109375" defaultRowHeight="15" x14ac:dyDescent="0.25"/>
  <cols>
    <col min="1" max="2" width="28.7109375" style="13"/>
    <col min="3" max="3" width="28.7109375" style="41"/>
    <col min="4" max="5" width="28.7109375" style="13"/>
    <col min="6" max="6" width="28.7109375" style="41"/>
  </cols>
  <sheetData>
    <row r="1" spans="1:6" x14ac:dyDescent="0.25">
      <c r="A1" s="46" t="s">
        <v>92</v>
      </c>
      <c r="B1" s="47"/>
      <c r="C1" s="48"/>
      <c r="D1" s="47"/>
      <c r="E1" s="47"/>
      <c r="F1" s="48"/>
    </row>
    <row r="2" spans="1:6" x14ac:dyDescent="0.25">
      <c r="A2" s="50" t="s">
        <v>97</v>
      </c>
      <c r="B2" s="51" t="s">
        <v>0</v>
      </c>
      <c r="C2" s="42" t="s">
        <v>78</v>
      </c>
      <c r="D2" s="50" t="s">
        <v>87</v>
      </c>
      <c r="E2" s="51" t="s">
        <v>0</v>
      </c>
      <c r="F2" s="42" t="s">
        <v>78</v>
      </c>
    </row>
    <row r="3" spans="1:6" x14ac:dyDescent="0.25">
      <c r="A3" s="50"/>
      <c r="B3" s="50"/>
      <c r="C3" s="42"/>
    </row>
    <row r="4" spans="1:6" x14ac:dyDescent="0.25">
      <c r="A4" s="51" t="s">
        <v>14</v>
      </c>
      <c r="B4" s="50" t="s">
        <v>98</v>
      </c>
      <c r="C4" s="42" t="s">
        <v>82</v>
      </c>
      <c r="D4" s="51" t="s">
        <v>14</v>
      </c>
      <c r="E4" s="52" t="s">
        <v>88</v>
      </c>
      <c r="F4" s="42" t="s">
        <v>82</v>
      </c>
    </row>
    <row r="5" spans="1:6" x14ac:dyDescent="0.25">
      <c r="A5" s="50" t="s">
        <v>95</v>
      </c>
      <c r="B5" s="50" t="s">
        <v>99</v>
      </c>
      <c r="C5" s="42" t="s">
        <v>96</v>
      </c>
      <c r="D5" s="52" t="s">
        <v>88</v>
      </c>
      <c r="E5" s="52" t="s">
        <v>89</v>
      </c>
      <c r="F5" s="44" t="s">
        <v>91</v>
      </c>
    </row>
    <row r="6" spans="1:6" x14ac:dyDescent="0.25">
      <c r="A6" s="50" t="s">
        <v>80</v>
      </c>
      <c r="B6" s="50" t="s">
        <v>100</v>
      </c>
      <c r="C6" s="43" t="s">
        <v>86</v>
      </c>
      <c r="D6" s="50" t="s">
        <v>80</v>
      </c>
      <c r="E6" s="50" t="s">
        <v>90</v>
      </c>
      <c r="F6" s="43" t="s">
        <v>86</v>
      </c>
    </row>
    <row r="7" spans="1:6" x14ac:dyDescent="0.25">
      <c r="A7" s="50"/>
      <c r="B7" s="50"/>
      <c r="C7" s="42"/>
    </row>
    <row r="8" spans="1:6" x14ac:dyDescent="0.25">
      <c r="A8" s="49" t="s">
        <v>93</v>
      </c>
      <c r="B8" s="47"/>
      <c r="C8" s="48"/>
      <c r="D8" s="47"/>
      <c r="E8" s="47"/>
      <c r="F8" s="48"/>
    </row>
    <row r="9" spans="1:6" x14ac:dyDescent="0.25">
      <c r="A9" s="45" t="s">
        <v>86</v>
      </c>
      <c r="B9" s="51" t="s">
        <v>0</v>
      </c>
      <c r="C9" s="42" t="s">
        <v>78</v>
      </c>
      <c r="D9" s="45" t="s">
        <v>86</v>
      </c>
      <c r="E9" s="51" t="s">
        <v>0</v>
      </c>
      <c r="F9" s="42" t="s">
        <v>78</v>
      </c>
    </row>
    <row r="10" spans="1:6" x14ac:dyDescent="0.25">
      <c r="A10" s="50"/>
      <c r="B10" s="51"/>
      <c r="C10" s="42"/>
      <c r="D10" s="50"/>
      <c r="E10" s="51"/>
      <c r="F10" s="42"/>
    </row>
    <row r="11" spans="1:6" x14ac:dyDescent="0.25">
      <c r="A11" s="51" t="s">
        <v>14</v>
      </c>
      <c r="B11" s="52" t="s">
        <v>88</v>
      </c>
      <c r="C11" s="42" t="s">
        <v>82</v>
      </c>
      <c r="D11" s="51" t="s">
        <v>14</v>
      </c>
      <c r="E11" s="52" t="s">
        <v>88</v>
      </c>
      <c r="F11" s="42" t="s">
        <v>82</v>
      </c>
    </row>
    <row r="12" spans="1:6" x14ac:dyDescent="0.25">
      <c r="A12" s="52" t="s">
        <v>88</v>
      </c>
      <c r="B12" s="53" t="s">
        <v>78</v>
      </c>
      <c r="C12" s="44" t="s">
        <v>91</v>
      </c>
      <c r="D12" s="52" t="s">
        <v>88</v>
      </c>
      <c r="E12" s="53" t="s">
        <v>78</v>
      </c>
      <c r="F12" s="44" t="s">
        <v>91</v>
      </c>
    </row>
    <row r="13" spans="1:6" x14ac:dyDescent="0.25">
      <c r="A13" s="50" t="s">
        <v>80</v>
      </c>
      <c r="B13" s="50" t="s">
        <v>90</v>
      </c>
      <c r="C13" s="43" t="s">
        <v>86</v>
      </c>
      <c r="D13" s="50" t="s">
        <v>80</v>
      </c>
      <c r="E13" s="50" t="s">
        <v>90</v>
      </c>
      <c r="F13" s="43" t="s">
        <v>86</v>
      </c>
    </row>
    <row r="14" spans="1:6" x14ac:dyDescent="0.25">
      <c r="A14" s="50"/>
      <c r="B14" s="50"/>
      <c r="C14" s="42"/>
      <c r="D14" s="50"/>
      <c r="E14" s="50"/>
      <c r="F14" s="42"/>
    </row>
    <row r="15" spans="1:6" x14ac:dyDescent="0.25">
      <c r="A15" s="49" t="s">
        <v>94</v>
      </c>
      <c r="B15" s="54"/>
      <c r="C15" s="55"/>
      <c r="D15" s="54"/>
      <c r="E15" s="54"/>
      <c r="F15" s="55"/>
    </row>
    <row r="16" spans="1:6" x14ac:dyDescent="0.25">
      <c r="A16" s="53" t="s">
        <v>78</v>
      </c>
      <c r="B16" s="51" t="s">
        <v>0</v>
      </c>
      <c r="C16" s="42" t="s">
        <v>78</v>
      </c>
      <c r="D16" s="53" t="s">
        <v>78</v>
      </c>
      <c r="E16" s="51" t="s">
        <v>0</v>
      </c>
      <c r="F16" s="4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I44" sqref="I44"/>
    </sheetView>
  </sheetViews>
  <sheetFormatPr defaultColWidth="22.28515625" defaultRowHeight="15" x14ac:dyDescent="0.25"/>
  <cols>
    <col min="1" max="1" width="29.140625" style="58" customWidth="1"/>
    <col min="2" max="3" width="8.140625" style="58" customWidth="1"/>
    <col min="4" max="4" width="22.28515625" style="59"/>
    <col min="5" max="5" width="7.28515625" style="71" customWidth="1"/>
    <col min="6" max="8" width="5" style="71" customWidth="1"/>
    <col min="9" max="9" width="27.140625" style="58" customWidth="1"/>
    <col min="10" max="10" width="7.7109375" style="58" customWidth="1"/>
    <col min="11" max="11" width="15.7109375" style="58" customWidth="1"/>
    <col min="12" max="16384" width="22.28515625" style="58"/>
  </cols>
  <sheetData>
    <row r="1" spans="1:11" s="56" customFormat="1" x14ac:dyDescent="0.25">
      <c r="A1" s="56" t="s">
        <v>102</v>
      </c>
      <c r="B1" s="56" t="s">
        <v>103</v>
      </c>
      <c r="C1" s="56" t="s">
        <v>159</v>
      </c>
      <c r="D1" s="57" t="s">
        <v>104</v>
      </c>
      <c r="E1" s="76"/>
      <c r="F1" s="76"/>
      <c r="G1" s="76"/>
      <c r="H1" s="76"/>
      <c r="I1" s="56" t="s">
        <v>102</v>
      </c>
      <c r="J1" s="56" t="s">
        <v>103</v>
      </c>
      <c r="K1" s="56" t="s">
        <v>104</v>
      </c>
    </row>
    <row r="2" spans="1:11" x14ac:dyDescent="0.25">
      <c r="A2" s="58" t="s">
        <v>101</v>
      </c>
      <c r="B2" s="58">
        <v>2</v>
      </c>
      <c r="C2" s="58">
        <v>1</v>
      </c>
      <c r="D2" s="59" t="s">
        <v>151</v>
      </c>
      <c r="E2" s="71" t="str">
        <f>I8</f>
        <v>Cyo-dyfp/pin;35171/SerGFP</v>
      </c>
      <c r="F2" s="71" t="str">
        <f>I9</f>
        <v>Cyo-dyfp/+;35171/SerGFP</v>
      </c>
      <c r="G2" s="71" t="str">
        <f>I40</f>
        <v>y+;CyO-yfp/+;Tb/+</v>
      </c>
      <c r="H2" s="71" t="str">
        <f>I41</f>
        <v>y-;CyO-yfp/+;Tb/+</v>
      </c>
    </row>
    <row r="3" spans="1:11" x14ac:dyDescent="0.25">
      <c r="D3" s="59" t="s">
        <v>150</v>
      </c>
    </row>
    <row r="4" spans="1:11" x14ac:dyDescent="0.25">
      <c r="D4" s="59" t="s">
        <v>149</v>
      </c>
    </row>
    <row r="5" spans="1:11" s="73" customFormat="1" x14ac:dyDescent="0.25">
      <c r="A5" s="73" t="s">
        <v>105</v>
      </c>
      <c r="B5" s="73">
        <v>4</v>
      </c>
      <c r="C5" s="73">
        <v>1</v>
      </c>
      <c r="D5" s="59" t="s">
        <v>151</v>
      </c>
      <c r="E5" s="77" t="str">
        <f>I8</f>
        <v>Cyo-dyfp/pin;35171/SerGFP</v>
      </c>
      <c r="F5" s="77" t="str">
        <f>I9</f>
        <v>Cyo-dyfp/+;35171/SerGFP</v>
      </c>
      <c r="G5" s="77"/>
      <c r="H5" s="77"/>
      <c r="I5" s="73" t="s">
        <v>105</v>
      </c>
      <c r="J5" s="73">
        <v>8</v>
      </c>
    </row>
    <row r="6" spans="1:11" s="73" customFormat="1" x14ac:dyDescent="0.25">
      <c r="D6" s="59" t="s">
        <v>150</v>
      </c>
      <c r="E6" s="77"/>
      <c r="F6" s="77"/>
      <c r="G6" s="77"/>
      <c r="H6" s="77"/>
    </row>
    <row r="7" spans="1:11" s="60" customFormat="1" x14ac:dyDescent="0.25">
      <c r="D7" s="61" t="s">
        <v>149</v>
      </c>
      <c r="E7" s="78"/>
      <c r="F7" s="78"/>
      <c r="G7" s="78"/>
      <c r="H7" s="78"/>
    </row>
    <row r="8" spans="1:11" s="63" customFormat="1" x14ac:dyDescent="0.25">
      <c r="D8" s="64"/>
      <c r="E8" s="71"/>
      <c r="F8" s="71"/>
      <c r="G8" s="71"/>
      <c r="H8" s="71"/>
      <c r="I8" s="63" t="s">
        <v>107</v>
      </c>
      <c r="J8" s="63">
        <v>1</v>
      </c>
    </row>
    <row r="9" spans="1:11" s="63" customFormat="1" x14ac:dyDescent="0.25">
      <c r="D9" s="64"/>
      <c r="E9" s="71"/>
      <c r="F9" s="71"/>
      <c r="G9" s="71"/>
      <c r="H9" s="71"/>
      <c r="I9" s="63" t="s">
        <v>108</v>
      </c>
      <c r="J9" s="63">
        <v>1</v>
      </c>
    </row>
    <row r="10" spans="1:11" s="63" customFormat="1" x14ac:dyDescent="0.25">
      <c r="D10" s="64"/>
      <c r="E10" s="71"/>
      <c r="F10" s="71"/>
      <c r="G10" s="71"/>
      <c r="H10" s="71"/>
      <c r="I10" s="65" t="s">
        <v>110</v>
      </c>
      <c r="J10" s="66" t="s">
        <v>111</v>
      </c>
    </row>
    <row r="11" spans="1:11" s="63" customFormat="1" x14ac:dyDescent="0.25">
      <c r="D11" s="64"/>
      <c r="E11" s="71"/>
      <c r="F11" s="71"/>
      <c r="G11" s="71"/>
      <c r="H11" s="71"/>
      <c r="I11" s="65" t="s">
        <v>109</v>
      </c>
      <c r="J11" s="66" t="s">
        <v>111</v>
      </c>
    </row>
    <row r="12" spans="1:11" s="63" customFormat="1" x14ac:dyDescent="0.25">
      <c r="A12" s="65" t="s">
        <v>109</v>
      </c>
      <c r="B12" s="63">
        <v>1</v>
      </c>
      <c r="D12" s="64" t="s">
        <v>151</v>
      </c>
      <c r="E12" s="71"/>
      <c r="F12" s="71"/>
      <c r="G12" s="71"/>
      <c r="H12" s="71"/>
      <c r="I12" s="74" t="s">
        <v>106</v>
      </c>
      <c r="J12" s="74">
        <v>5</v>
      </c>
    </row>
    <row r="13" spans="1:11" s="74" customFormat="1" x14ac:dyDescent="0.25">
      <c r="D13" s="64" t="s">
        <v>150</v>
      </c>
      <c r="E13" s="77"/>
      <c r="F13" s="77"/>
      <c r="G13" s="77"/>
      <c r="H13" s="77"/>
    </row>
    <row r="14" spans="1:11" s="67" customFormat="1" x14ac:dyDescent="0.25">
      <c r="D14" s="68" t="s">
        <v>149</v>
      </c>
      <c r="E14" s="78"/>
      <c r="F14" s="78"/>
      <c r="G14" s="78"/>
      <c r="H14" s="78"/>
    </row>
    <row r="15" spans="1:11" s="63" customFormat="1" x14ac:dyDescent="0.25">
      <c r="A15" s="63" t="s">
        <v>113</v>
      </c>
      <c r="B15" s="63" t="s">
        <v>123</v>
      </c>
      <c r="D15" s="64" t="s">
        <v>156</v>
      </c>
      <c r="E15" s="71"/>
      <c r="F15" s="71"/>
      <c r="G15" s="71"/>
      <c r="H15" s="71"/>
      <c r="I15" s="63" t="s">
        <v>112</v>
      </c>
      <c r="J15" s="63">
        <v>2</v>
      </c>
    </row>
    <row r="16" spans="1:11" s="63" customFormat="1" x14ac:dyDescent="0.25">
      <c r="D16" s="64" t="s">
        <v>143</v>
      </c>
      <c r="E16" s="71"/>
      <c r="F16" s="71"/>
      <c r="G16" s="71"/>
      <c r="H16" s="71"/>
    </row>
    <row r="17" spans="1:10" s="63" customFormat="1" x14ac:dyDescent="0.25">
      <c r="A17" s="63" t="s">
        <v>114</v>
      </c>
      <c r="B17" s="63" t="s">
        <v>116</v>
      </c>
      <c r="C17" s="63">
        <v>3</v>
      </c>
      <c r="D17" s="64" t="s">
        <v>153</v>
      </c>
      <c r="E17" s="71"/>
      <c r="F17" s="71"/>
      <c r="G17" s="71"/>
      <c r="H17" s="71"/>
      <c r="I17" s="63" t="s">
        <v>119</v>
      </c>
      <c r="J17" s="63">
        <v>7</v>
      </c>
    </row>
    <row r="18" spans="1:10" s="63" customFormat="1" x14ac:dyDescent="0.25">
      <c r="D18" s="64" t="s">
        <v>154</v>
      </c>
      <c r="E18" s="71"/>
      <c r="F18" s="71"/>
      <c r="G18" s="71"/>
      <c r="H18" s="71"/>
    </row>
    <row r="19" spans="1:10" s="63" customFormat="1" x14ac:dyDescent="0.25">
      <c r="D19" s="64" t="s">
        <v>155</v>
      </c>
      <c r="E19" s="71"/>
      <c r="F19" s="71"/>
      <c r="G19" s="71"/>
      <c r="H19" s="71"/>
    </row>
    <row r="20" spans="1:10" s="63" customFormat="1" x14ac:dyDescent="0.25">
      <c r="D20" s="64"/>
      <c r="E20" s="71"/>
      <c r="F20" s="71"/>
      <c r="G20" s="71"/>
      <c r="H20" s="71"/>
      <c r="I20" s="63" t="s">
        <v>120</v>
      </c>
      <c r="J20" s="63">
        <v>1.5</v>
      </c>
    </row>
    <row r="21" spans="1:10" s="63" customFormat="1" x14ac:dyDescent="0.25">
      <c r="A21" s="75" t="s">
        <v>115</v>
      </c>
      <c r="B21" s="75" t="s">
        <v>116</v>
      </c>
      <c r="C21" s="75">
        <v>3</v>
      </c>
      <c r="D21" s="81" t="s">
        <v>157</v>
      </c>
      <c r="E21" s="71"/>
      <c r="F21" s="71"/>
      <c r="G21" s="71"/>
      <c r="H21" s="71"/>
      <c r="I21" s="63" t="s">
        <v>121</v>
      </c>
      <c r="J21" s="63">
        <v>3</v>
      </c>
    </row>
    <row r="22" spans="1:10" s="63" customFormat="1" x14ac:dyDescent="0.25">
      <c r="A22" s="75"/>
      <c r="B22" s="75"/>
      <c r="C22" s="75"/>
      <c r="D22" s="81" t="s">
        <v>144</v>
      </c>
      <c r="E22" s="71"/>
      <c r="F22" s="71"/>
      <c r="G22" s="71"/>
      <c r="H22" s="71"/>
      <c r="I22" s="63" t="s">
        <v>122</v>
      </c>
      <c r="J22" s="63">
        <v>5</v>
      </c>
    </row>
    <row r="23" spans="1:10" s="63" customFormat="1" x14ac:dyDescent="0.25">
      <c r="A23" s="75" t="s">
        <v>117</v>
      </c>
      <c r="B23" s="75">
        <v>1</v>
      </c>
      <c r="C23" s="75"/>
      <c r="D23" s="81" t="s">
        <v>145</v>
      </c>
      <c r="E23" s="71"/>
      <c r="F23" s="71"/>
      <c r="G23" s="71"/>
      <c r="H23" s="71"/>
    </row>
    <row r="24" spans="1:10" s="63" customFormat="1" x14ac:dyDescent="0.25">
      <c r="A24" s="63" t="s">
        <v>118</v>
      </c>
      <c r="B24" s="63">
        <v>1</v>
      </c>
      <c r="D24" s="82" t="s">
        <v>152</v>
      </c>
      <c r="E24" s="79"/>
      <c r="F24" s="79"/>
      <c r="G24" s="79"/>
      <c r="H24" s="79"/>
    </row>
    <row r="25" spans="1:10" s="69" customFormat="1" x14ac:dyDescent="0.25">
      <c r="D25" s="70"/>
      <c r="E25" s="80"/>
      <c r="F25" s="80"/>
      <c r="G25" s="80"/>
      <c r="H25" s="80"/>
      <c r="I25" s="69" t="s">
        <v>142</v>
      </c>
      <c r="J25" s="69">
        <v>5</v>
      </c>
    </row>
    <row r="26" spans="1:10" s="71" customFormat="1" x14ac:dyDescent="0.25">
      <c r="A26" s="71" t="s">
        <v>125</v>
      </c>
      <c r="B26" s="71" t="s">
        <v>140</v>
      </c>
      <c r="C26" s="71">
        <v>2</v>
      </c>
      <c r="D26" s="72" t="s">
        <v>153</v>
      </c>
      <c r="E26" s="200" t="s">
        <v>158</v>
      </c>
    </row>
    <row r="27" spans="1:10" s="71" customFormat="1" x14ac:dyDescent="0.25">
      <c r="D27" s="72" t="s">
        <v>154</v>
      </c>
      <c r="E27" s="201"/>
    </row>
    <row r="28" spans="1:10" s="71" customFormat="1" x14ac:dyDescent="0.25">
      <c r="D28" s="72" t="s">
        <v>155</v>
      </c>
      <c r="E28" s="201"/>
    </row>
    <row r="29" spans="1:10" x14ac:dyDescent="0.25">
      <c r="A29" s="58" t="s">
        <v>126</v>
      </c>
      <c r="B29" s="58" t="s">
        <v>141</v>
      </c>
      <c r="C29" s="58">
        <v>3</v>
      </c>
      <c r="D29" s="59" t="s">
        <v>153</v>
      </c>
      <c r="E29" s="201"/>
    </row>
    <row r="30" spans="1:10" x14ac:dyDescent="0.25">
      <c r="D30" s="59" t="s">
        <v>154</v>
      </c>
      <c r="E30" s="201"/>
    </row>
    <row r="31" spans="1:10" x14ac:dyDescent="0.25">
      <c r="D31" s="59" t="s">
        <v>155</v>
      </c>
      <c r="E31" s="201"/>
    </row>
    <row r="32" spans="1:10" x14ac:dyDescent="0.25">
      <c r="I32" s="58" t="s">
        <v>127</v>
      </c>
      <c r="J32" s="58">
        <v>3</v>
      </c>
    </row>
    <row r="33" spans="1:10" x14ac:dyDescent="0.25">
      <c r="I33" s="58" t="s">
        <v>128</v>
      </c>
      <c r="J33" s="58">
        <v>5</v>
      </c>
    </row>
    <row r="34" spans="1:10" x14ac:dyDescent="0.25">
      <c r="A34" s="58" t="s">
        <v>124</v>
      </c>
      <c r="B34" s="62" t="s">
        <v>160</v>
      </c>
      <c r="C34" s="62"/>
      <c r="D34" s="59" t="s">
        <v>146</v>
      </c>
      <c r="I34" s="58" t="s">
        <v>130</v>
      </c>
      <c r="J34" s="58">
        <v>3</v>
      </c>
    </row>
    <row r="35" spans="1:10" x14ac:dyDescent="0.25">
      <c r="I35" s="58" t="s">
        <v>129</v>
      </c>
      <c r="J35" s="58">
        <v>2</v>
      </c>
    </row>
    <row r="36" spans="1:10" x14ac:dyDescent="0.25">
      <c r="I36" s="58" t="s">
        <v>131</v>
      </c>
      <c r="J36" s="58">
        <v>3</v>
      </c>
    </row>
    <row r="37" spans="1:10" x14ac:dyDescent="0.25">
      <c r="I37" s="58" t="s">
        <v>132</v>
      </c>
      <c r="J37" s="58">
        <v>2</v>
      </c>
    </row>
    <row r="38" spans="1:10" x14ac:dyDescent="0.25">
      <c r="A38" s="58" t="s">
        <v>133</v>
      </c>
      <c r="B38" s="62" t="s">
        <v>136</v>
      </c>
      <c r="C38" s="62">
        <v>2</v>
      </c>
      <c r="D38" s="59" t="s">
        <v>147</v>
      </c>
    </row>
    <row r="39" spans="1:10" x14ac:dyDescent="0.25">
      <c r="A39" s="58" t="s">
        <v>134</v>
      </c>
      <c r="B39" s="62" t="s">
        <v>161</v>
      </c>
      <c r="C39" s="62"/>
      <c r="D39" s="59" t="s">
        <v>147</v>
      </c>
      <c r="I39" s="58" t="s">
        <v>135</v>
      </c>
      <c r="J39" s="58">
        <v>5</v>
      </c>
    </row>
    <row r="40" spans="1:10" x14ac:dyDescent="0.25">
      <c r="A40" s="58" t="s">
        <v>139</v>
      </c>
      <c r="B40" s="58">
        <v>2</v>
      </c>
      <c r="C40" s="58">
        <v>4</v>
      </c>
      <c r="D40" s="59" t="s">
        <v>148</v>
      </c>
      <c r="I40" s="58" t="s">
        <v>137</v>
      </c>
      <c r="J40" s="58">
        <v>1</v>
      </c>
    </row>
    <row r="41" spans="1:10" x14ac:dyDescent="0.25">
      <c r="I41" s="58" t="s">
        <v>138</v>
      </c>
      <c r="J41" s="58">
        <v>1</v>
      </c>
    </row>
    <row r="44" spans="1:10" s="90" customFormat="1" x14ac:dyDescent="0.25">
      <c r="D44" s="91"/>
      <c r="E44" s="92"/>
      <c r="F44" s="92"/>
      <c r="G44" s="92"/>
      <c r="H44" s="92"/>
    </row>
    <row r="46" spans="1:10" x14ac:dyDescent="0.25">
      <c r="A46" s="84" t="s">
        <v>115</v>
      </c>
      <c r="B46" s="202" t="s">
        <v>162</v>
      </c>
      <c r="C46" s="203" t="s">
        <v>163</v>
      </c>
    </row>
    <row r="47" spans="1:10" x14ac:dyDescent="0.25">
      <c r="A47" s="84" t="s">
        <v>117</v>
      </c>
      <c r="B47" s="202"/>
      <c r="C47" s="203"/>
    </row>
    <row r="48" spans="1:10" x14ac:dyDescent="0.25">
      <c r="A48" s="86" t="s">
        <v>101</v>
      </c>
      <c r="B48" s="87" t="s">
        <v>107</v>
      </c>
      <c r="C48" s="203" t="s">
        <v>164</v>
      </c>
    </row>
    <row r="49" spans="1:3" x14ac:dyDescent="0.25">
      <c r="A49" s="88" t="s">
        <v>105</v>
      </c>
      <c r="B49" s="87" t="s">
        <v>108</v>
      </c>
      <c r="C49" s="203"/>
    </row>
    <row r="50" spans="1:3" x14ac:dyDescent="0.25">
      <c r="A50" s="86" t="s">
        <v>133</v>
      </c>
      <c r="B50" s="85" t="s">
        <v>110</v>
      </c>
      <c r="C50" s="85" t="s">
        <v>165</v>
      </c>
    </row>
    <row r="51" spans="1:3" x14ac:dyDescent="0.25">
      <c r="A51" s="89" t="s">
        <v>125</v>
      </c>
      <c r="B51" s="85" t="s">
        <v>162</v>
      </c>
      <c r="C51" s="85" t="s">
        <v>166</v>
      </c>
    </row>
  </sheetData>
  <mergeCells count="4">
    <mergeCell ref="E26:E31"/>
    <mergeCell ref="B46:B47"/>
    <mergeCell ref="C46:C47"/>
    <mergeCell ref="C48:C4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F1" workbookViewId="0">
      <selection activeCell="M36" sqref="M36"/>
    </sheetView>
  </sheetViews>
  <sheetFormatPr defaultColWidth="18.140625" defaultRowHeight="15" x14ac:dyDescent="0.25"/>
  <sheetData>
    <row r="1" spans="1:19" x14ac:dyDescent="0.25">
      <c r="A1" s="21" t="s">
        <v>25</v>
      </c>
    </row>
    <row r="2" spans="1:19" x14ac:dyDescent="0.25">
      <c r="A2" s="18"/>
      <c r="B2" s="18" t="s">
        <v>4</v>
      </c>
      <c r="C2" s="19" t="s">
        <v>0</v>
      </c>
      <c r="D2" s="18" t="s">
        <v>26</v>
      </c>
      <c r="E2" s="18"/>
      <c r="F2" s="18"/>
      <c r="G2" s="18" t="s">
        <v>45</v>
      </c>
      <c r="H2" s="19" t="s">
        <v>0</v>
      </c>
      <c r="I2" s="18" t="s">
        <v>26</v>
      </c>
      <c r="J2" s="18"/>
      <c r="L2" s="18" t="s">
        <v>4</v>
      </c>
      <c r="M2" s="19" t="s">
        <v>0</v>
      </c>
      <c r="N2" s="18" t="s">
        <v>4</v>
      </c>
      <c r="Q2" s="18" t="s">
        <v>4</v>
      </c>
      <c r="R2" s="19" t="s">
        <v>0</v>
      </c>
      <c r="S2" s="18" t="s">
        <v>46</v>
      </c>
    </row>
    <row r="3" spans="1:19" x14ac:dyDescent="0.25">
      <c r="A3" s="18"/>
      <c r="B3" s="18"/>
      <c r="C3" s="18"/>
      <c r="D3" s="18"/>
      <c r="E3" s="18"/>
    </row>
    <row r="4" spans="1:19" x14ac:dyDescent="0.25">
      <c r="A4" s="19" t="s">
        <v>14</v>
      </c>
      <c r="B4" s="18" t="s">
        <v>3</v>
      </c>
      <c r="C4" s="18" t="s">
        <v>33</v>
      </c>
      <c r="D4" s="18" t="s">
        <v>6</v>
      </c>
      <c r="E4" s="18" t="s">
        <v>34</v>
      </c>
      <c r="F4" s="18"/>
      <c r="G4" s="19" t="s">
        <v>14</v>
      </c>
      <c r="H4" s="18" t="s">
        <v>3</v>
      </c>
      <c r="I4" s="18" t="s">
        <v>33</v>
      </c>
      <c r="J4" s="18"/>
      <c r="K4" s="19" t="s">
        <v>14</v>
      </c>
      <c r="L4" s="18" t="s">
        <v>3</v>
      </c>
      <c r="M4" s="18" t="s">
        <v>42</v>
      </c>
      <c r="N4" s="18" t="s">
        <v>6</v>
      </c>
      <c r="O4" s="18"/>
      <c r="P4" s="19" t="s">
        <v>14</v>
      </c>
      <c r="Q4" s="18" t="s">
        <v>3</v>
      </c>
      <c r="R4" s="18" t="s">
        <v>42</v>
      </c>
      <c r="S4" s="18"/>
    </row>
    <row r="5" spans="1:19" x14ac:dyDescent="0.25">
      <c r="A5" s="18" t="s">
        <v>27</v>
      </c>
      <c r="B5" s="12" t="s">
        <v>28</v>
      </c>
      <c r="C5" s="12" t="s">
        <v>35</v>
      </c>
      <c r="D5" s="17" t="s">
        <v>29</v>
      </c>
      <c r="E5" s="18" t="s">
        <v>36</v>
      </c>
      <c r="F5" s="18"/>
      <c r="G5" s="18" t="s">
        <v>27</v>
      </c>
      <c r="H5" s="12" t="s">
        <v>28</v>
      </c>
      <c r="I5" s="12" t="s">
        <v>35</v>
      </c>
      <c r="J5" s="18"/>
      <c r="K5" s="18" t="s">
        <v>43</v>
      </c>
      <c r="L5" s="17" t="s">
        <v>44</v>
      </c>
      <c r="M5" s="17" t="s">
        <v>45</v>
      </c>
      <c r="N5" s="17" t="s">
        <v>48</v>
      </c>
      <c r="P5" s="18" t="s">
        <v>43</v>
      </c>
      <c r="Q5" s="17" t="s">
        <v>44</v>
      </c>
      <c r="R5" s="17" t="s">
        <v>45</v>
      </c>
      <c r="S5" s="18"/>
    </row>
    <row r="6" spans="1:19" x14ac:dyDescent="0.25">
      <c r="A6" s="18" t="s">
        <v>2</v>
      </c>
      <c r="B6" s="24" t="s">
        <v>4</v>
      </c>
      <c r="C6" s="12" t="s">
        <v>37</v>
      </c>
      <c r="D6" s="17" t="s">
        <v>7</v>
      </c>
      <c r="E6" s="18" t="s">
        <v>38</v>
      </c>
      <c r="F6" s="18"/>
      <c r="G6" s="18" t="s">
        <v>2</v>
      </c>
      <c r="H6" s="24" t="s">
        <v>4</v>
      </c>
      <c r="I6" s="12" t="s">
        <v>37</v>
      </c>
      <c r="J6" s="18"/>
      <c r="K6" s="18" t="s">
        <v>2</v>
      </c>
      <c r="L6" s="24" t="s">
        <v>4</v>
      </c>
      <c r="M6" s="12" t="s">
        <v>46</v>
      </c>
      <c r="N6" s="17" t="s">
        <v>7</v>
      </c>
      <c r="P6" s="18" t="s">
        <v>2</v>
      </c>
      <c r="Q6" s="24" t="s">
        <v>4</v>
      </c>
      <c r="R6" s="12" t="s">
        <v>46</v>
      </c>
      <c r="S6" s="18"/>
    </row>
    <row r="7" spans="1:19" x14ac:dyDescent="0.25">
      <c r="A7" s="18" t="s">
        <v>30</v>
      </c>
      <c r="B7" s="18" t="s">
        <v>31</v>
      </c>
      <c r="C7" s="18" t="s">
        <v>39</v>
      </c>
      <c r="D7" s="17" t="s">
        <v>32</v>
      </c>
      <c r="E7" s="16" t="s">
        <v>26</v>
      </c>
      <c r="F7" s="18"/>
      <c r="G7" s="18"/>
      <c r="H7" s="18"/>
      <c r="I7" s="18"/>
      <c r="J7" s="18"/>
      <c r="K7" s="18" t="s">
        <v>5</v>
      </c>
      <c r="L7" s="17" t="s">
        <v>8</v>
      </c>
      <c r="M7" s="17" t="s">
        <v>47</v>
      </c>
      <c r="N7" s="17" t="s">
        <v>9</v>
      </c>
      <c r="P7" s="18" t="s">
        <v>5</v>
      </c>
      <c r="Q7" s="17" t="s">
        <v>8</v>
      </c>
      <c r="R7" s="17" t="s">
        <v>47</v>
      </c>
      <c r="S7" s="18"/>
    </row>
    <row r="8" spans="1:19" x14ac:dyDescent="0.25">
      <c r="A8" s="18" t="s">
        <v>5</v>
      </c>
      <c r="B8" s="17" t="s">
        <v>8</v>
      </c>
      <c r="C8" s="17" t="s">
        <v>40</v>
      </c>
      <c r="D8" s="17" t="s">
        <v>9</v>
      </c>
      <c r="E8" s="17" t="s">
        <v>41</v>
      </c>
      <c r="F8" s="23"/>
      <c r="J8" s="23"/>
      <c r="N8" s="22"/>
      <c r="S8" s="83"/>
    </row>
    <row r="9" spans="1:19" x14ac:dyDescent="0.25">
      <c r="A9" s="18"/>
      <c r="B9" s="18" t="s">
        <v>49</v>
      </c>
      <c r="C9" s="18"/>
      <c r="D9" s="18"/>
      <c r="E9" s="18"/>
      <c r="H9" t="s">
        <v>51</v>
      </c>
      <c r="L9" t="s">
        <v>51</v>
      </c>
      <c r="Q9" t="s">
        <v>51</v>
      </c>
    </row>
    <row r="10" spans="1:19" x14ac:dyDescent="0.25">
      <c r="A10" s="18"/>
      <c r="B10" s="18" t="s">
        <v>50</v>
      </c>
      <c r="C10" s="18"/>
      <c r="D10" s="18"/>
      <c r="E10" s="18"/>
      <c r="H10" s="18" t="s">
        <v>50</v>
      </c>
      <c r="L10" t="s">
        <v>52</v>
      </c>
      <c r="Q10" t="s">
        <v>52</v>
      </c>
    </row>
    <row r="11" spans="1:19" x14ac:dyDescent="0.25">
      <c r="A11" s="18"/>
      <c r="B11" s="18"/>
      <c r="C11" s="18"/>
      <c r="D11" s="18"/>
      <c r="E11" s="18"/>
    </row>
    <row r="12" spans="1:19" x14ac:dyDescent="0.25">
      <c r="A12" s="18"/>
      <c r="B12" s="18" t="s">
        <v>10</v>
      </c>
      <c r="C12" s="18"/>
      <c r="D12" s="18"/>
      <c r="E12" s="18"/>
    </row>
    <row r="13" spans="1:19" x14ac:dyDescent="0.25">
      <c r="A13" s="17"/>
      <c r="B13" s="18" t="s">
        <v>11</v>
      </c>
      <c r="C13" s="18"/>
      <c r="D13" s="18"/>
      <c r="E13" s="18"/>
    </row>
    <row r="14" spans="1:19" x14ac:dyDescent="0.25">
      <c r="A14" s="12"/>
      <c r="B14" s="18" t="s">
        <v>12</v>
      </c>
      <c r="C14" s="18"/>
      <c r="D14" s="18"/>
      <c r="E14" s="18"/>
    </row>
    <row r="15" spans="1:19" x14ac:dyDescent="0.25">
      <c r="A15" s="16"/>
      <c r="B15" s="18" t="s">
        <v>13</v>
      </c>
      <c r="C15" s="18"/>
      <c r="D15" s="18"/>
      <c r="E15" s="18"/>
    </row>
    <row r="17" spans="1:5" x14ac:dyDescent="0.25">
      <c r="B17" t="s">
        <v>54</v>
      </c>
      <c r="C17" t="s">
        <v>56</v>
      </c>
      <c r="D17" s="27" t="s">
        <v>55</v>
      </c>
      <c r="E17" s="27" t="s">
        <v>57</v>
      </c>
    </row>
    <row r="18" spans="1:5" x14ac:dyDescent="0.25">
      <c r="A18" t="s">
        <v>58</v>
      </c>
      <c r="B18">
        <v>41</v>
      </c>
      <c r="C18">
        <v>30</v>
      </c>
      <c r="D18" s="27">
        <v>10</v>
      </c>
      <c r="E18" s="27">
        <v>27</v>
      </c>
    </row>
    <row r="19" spans="1:5" x14ac:dyDescent="0.25">
      <c r="A19" t="s">
        <v>59</v>
      </c>
      <c r="B19">
        <v>57</v>
      </c>
      <c r="C19">
        <v>59</v>
      </c>
      <c r="D19" s="27">
        <v>14</v>
      </c>
      <c r="E19" s="27">
        <v>26</v>
      </c>
    </row>
    <row r="20" spans="1:5" x14ac:dyDescent="0.25">
      <c r="A20" t="s">
        <v>60</v>
      </c>
      <c r="B20">
        <v>36</v>
      </c>
      <c r="C20">
        <v>44</v>
      </c>
      <c r="D20" s="27">
        <v>21</v>
      </c>
      <c r="E20" s="27">
        <v>22</v>
      </c>
    </row>
    <row r="21" spans="1:5" x14ac:dyDescent="0.25">
      <c r="A21" t="s">
        <v>61</v>
      </c>
      <c r="B21" s="25">
        <f>AVERAGE(B18:B20)</f>
        <v>44.666666666666664</v>
      </c>
      <c r="C21" s="25">
        <f t="shared" ref="C21:E21" si="0">AVERAGE(C18:C20)</f>
        <v>44.333333333333336</v>
      </c>
      <c r="D21" s="28">
        <f t="shared" si="0"/>
        <v>15</v>
      </c>
      <c r="E21" s="28">
        <f t="shared" si="0"/>
        <v>25</v>
      </c>
    </row>
    <row r="22" spans="1:5" x14ac:dyDescent="0.25">
      <c r="A22" t="s">
        <v>62</v>
      </c>
      <c r="B22" s="25">
        <f>STDEV(B18:B20)</f>
        <v>10.969655114602896</v>
      </c>
      <c r="C22" s="25">
        <f t="shared" ref="C22:E22" si="1">STDEV(C18:C20)</f>
        <v>14.502873278538067</v>
      </c>
      <c r="D22" s="28">
        <f t="shared" si="1"/>
        <v>5.5677643628300215</v>
      </c>
      <c r="E22" s="28">
        <f t="shared" si="1"/>
        <v>2.6457513110645907</v>
      </c>
    </row>
    <row r="23" spans="1:5" x14ac:dyDescent="0.25">
      <c r="A23" t="s">
        <v>63</v>
      </c>
      <c r="B23" s="25">
        <f>B21-(2*B22)</f>
        <v>22.727356437460873</v>
      </c>
      <c r="C23" s="25">
        <f t="shared" ref="C23:E23" si="2">C21-(2*C22)</f>
        <v>15.327586776257203</v>
      </c>
      <c r="D23" s="28">
        <f t="shared" si="2"/>
        <v>3.864471274339957</v>
      </c>
      <c r="E23" s="28">
        <f t="shared" si="2"/>
        <v>19.70849737787082</v>
      </c>
    </row>
    <row r="24" spans="1:5" x14ac:dyDescent="0.25">
      <c r="A24" t="s">
        <v>64</v>
      </c>
      <c r="B24">
        <f>B23/10</f>
        <v>2.2727356437460875</v>
      </c>
      <c r="C24">
        <f t="shared" ref="C24:E24" si="3">C23/10</f>
        <v>1.5327586776257203</v>
      </c>
      <c r="D24" s="27">
        <f t="shared" si="3"/>
        <v>0.38644712743399567</v>
      </c>
      <c r="E24" s="27">
        <f t="shared" si="3"/>
        <v>1.9708497377870819</v>
      </c>
    </row>
    <row r="25" spans="1:5" x14ac:dyDescent="0.25">
      <c r="A25" t="s">
        <v>65</v>
      </c>
      <c r="B25" s="26">
        <f>30/B24</f>
        <v>13.199951381301798</v>
      </c>
      <c r="C25" s="26">
        <f t="shared" ref="C25:E25" si="4">30/C24</f>
        <v>19.572552703776381</v>
      </c>
      <c r="D25" s="29">
        <f t="shared" si="4"/>
        <v>77.630283343544676</v>
      </c>
      <c r="E25" s="29">
        <f t="shared" si="4"/>
        <v>15.221860614135267</v>
      </c>
    </row>
    <row r="30" spans="1:5" x14ac:dyDescent="0.25">
      <c r="A30" t="s">
        <v>53</v>
      </c>
    </row>
    <row r="31" spans="1:5" x14ac:dyDescent="0.25">
      <c r="A31" t="s">
        <v>66</v>
      </c>
    </row>
    <row r="32" spans="1:5" x14ac:dyDescent="0.25">
      <c r="A32" s="27" t="s">
        <v>68</v>
      </c>
      <c r="B32" s="27"/>
      <c r="C32" s="27"/>
      <c r="D32" s="27"/>
    </row>
    <row r="33" spans="1:9" x14ac:dyDescent="0.25">
      <c r="A33" s="27" t="s">
        <v>67</v>
      </c>
      <c r="B33" s="27"/>
      <c r="C33" s="27"/>
      <c r="D33" s="27"/>
    </row>
    <row r="35" spans="1:9" x14ac:dyDescent="0.25">
      <c r="A35" t="s">
        <v>69</v>
      </c>
    </row>
    <row r="36" spans="1:9" x14ac:dyDescent="0.25">
      <c r="A36" t="s">
        <v>70</v>
      </c>
    </row>
    <row r="37" spans="1:9" x14ac:dyDescent="0.25">
      <c r="A37" t="s">
        <v>71</v>
      </c>
    </row>
    <row r="38" spans="1:9" x14ac:dyDescent="0.25">
      <c r="A38" t="s">
        <v>72</v>
      </c>
    </row>
    <row r="40" spans="1:9" x14ac:dyDescent="0.25">
      <c r="B40" s="30"/>
      <c r="C40" s="31"/>
      <c r="D40" s="31"/>
      <c r="E40" s="32"/>
      <c r="F40" s="30"/>
      <c r="G40" s="31"/>
      <c r="H40" s="31"/>
      <c r="I40" s="37"/>
    </row>
    <row r="41" spans="1:9" x14ac:dyDescent="0.25">
      <c r="A41" t="s">
        <v>73</v>
      </c>
      <c r="B41" s="33" t="s">
        <v>74</v>
      </c>
      <c r="C41" s="34" t="s">
        <v>75</v>
      </c>
      <c r="D41" s="35" t="s">
        <v>76</v>
      </c>
      <c r="E41" s="36" t="s">
        <v>77</v>
      </c>
      <c r="F41" s="38" t="s">
        <v>74</v>
      </c>
      <c r="G41" s="34" t="s">
        <v>75</v>
      </c>
      <c r="H41" s="39" t="s">
        <v>76</v>
      </c>
      <c r="I41" s="40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workbookViewId="0">
      <selection activeCell="L40" sqref="L40"/>
    </sheetView>
  </sheetViews>
  <sheetFormatPr defaultRowHeight="15" x14ac:dyDescent="0.25"/>
  <cols>
    <col min="13" max="13" width="12" customWidth="1"/>
    <col min="16" max="16" width="14.85546875" customWidth="1"/>
  </cols>
  <sheetData>
    <row r="1" spans="1:18" x14ac:dyDescent="0.25">
      <c r="A1" s="21" t="s">
        <v>24</v>
      </c>
    </row>
    <row r="2" spans="1:18" x14ac:dyDescent="0.25">
      <c r="A2" s="9" t="s">
        <v>15</v>
      </c>
      <c r="D2" t="s">
        <v>0</v>
      </c>
      <c r="E2" t="s">
        <v>1</v>
      </c>
      <c r="I2" t="s">
        <v>1</v>
      </c>
      <c r="K2" t="s">
        <v>0</v>
      </c>
      <c r="L2" t="s">
        <v>16</v>
      </c>
      <c r="R2" s="3"/>
    </row>
    <row r="3" spans="1:18" x14ac:dyDescent="0.25">
      <c r="C3" t="s">
        <v>18</v>
      </c>
      <c r="G3" s="14" t="s">
        <v>0</v>
      </c>
      <c r="J3" t="s">
        <v>23</v>
      </c>
    </row>
    <row r="4" spans="1:18" x14ac:dyDescent="0.25">
      <c r="C4" s="15"/>
      <c r="D4" s="15"/>
    </row>
    <row r="5" spans="1:18" x14ac:dyDescent="0.25">
      <c r="D5" t="s">
        <v>22</v>
      </c>
      <c r="G5" s="20" t="s">
        <v>17</v>
      </c>
      <c r="H5" s="204" t="s">
        <v>20</v>
      </c>
      <c r="I5" s="204"/>
      <c r="J5" s="204"/>
      <c r="K5" s="14" t="s">
        <v>0</v>
      </c>
      <c r="L5" s="7" t="s">
        <v>19</v>
      </c>
    </row>
    <row r="7" spans="1:18" x14ac:dyDescent="0.25">
      <c r="A7" s="5"/>
      <c r="B7" s="5"/>
      <c r="C7" s="8"/>
      <c r="D7" t="s">
        <v>22</v>
      </c>
      <c r="E7" s="11"/>
      <c r="F7" s="5"/>
      <c r="G7" s="5"/>
      <c r="H7" s="6" t="s">
        <v>0</v>
      </c>
      <c r="I7" s="1"/>
      <c r="K7" t="s">
        <v>21</v>
      </c>
    </row>
    <row r="8" spans="1:18" x14ac:dyDescent="0.25">
      <c r="A8" s="7"/>
      <c r="B8" s="7"/>
      <c r="C8" s="8"/>
      <c r="E8" s="11"/>
      <c r="F8" s="7"/>
      <c r="G8" s="7"/>
      <c r="H8" s="6"/>
      <c r="I8" s="1"/>
    </row>
    <row r="9" spans="1:18" x14ac:dyDescent="0.25">
      <c r="A9" s="21"/>
      <c r="B9" s="3"/>
      <c r="C9" s="3"/>
      <c r="D9" s="6"/>
      <c r="E9" s="4"/>
      <c r="F9" s="4"/>
      <c r="G9" s="4"/>
      <c r="H9" s="6"/>
      <c r="I9" s="3"/>
      <c r="J9" s="3"/>
      <c r="K9" s="3"/>
      <c r="L9" s="13"/>
      <c r="M9" s="9"/>
      <c r="N9" s="10"/>
      <c r="O9" s="5"/>
      <c r="P9" s="5"/>
    </row>
    <row r="10" spans="1:18" x14ac:dyDescent="0.25">
      <c r="D10" s="8"/>
      <c r="E10" s="8"/>
      <c r="F10" s="4"/>
      <c r="G10" s="1"/>
      <c r="H10" s="5"/>
      <c r="I10" s="5"/>
      <c r="J10" s="7"/>
      <c r="K10" s="7"/>
    </row>
    <row r="12" spans="1:18" x14ac:dyDescent="0.25">
      <c r="D12" s="1"/>
      <c r="F12" s="6"/>
      <c r="G12" s="6"/>
      <c r="H12" s="2"/>
      <c r="I12" s="3"/>
      <c r="J12" s="3"/>
      <c r="K12" s="7"/>
      <c r="L12" s="7"/>
      <c r="M12" s="6"/>
      <c r="N12" s="7"/>
      <c r="O12" s="1"/>
    </row>
    <row r="13" spans="1:18" x14ac:dyDescent="0.25">
      <c r="D13" s="2"/>
      <c r="E13" s="2"/>
      <c r="F13" s="1"/>
      <c r="G13" s="1"/>
      <c r="H13" s="1"/>
    </row>
    <row r="14" spans="1:18" x14ac:dyDescent="0.25">
      <c r="E14" s="3"/>
      <c r="F14" s="1"/>
      <c r="G14" s="1"/>
      <c r="H14" s="10"/>
    </row>
    <row r="15" spans="1:18" x14ac:dyDescent="0.25">
      <c r="D15" s="1"/>
      <c r="E15" s="1"/>
      <c r="F15" s="1"/>
      <c r="G15" s="1"/>
      <c r="H15" s="1"/>
    </row>
    <row r="16" spans="1:18" x14ac:dyDescent="0.25">
      <c r="H16" s="15"/>
    </row>
    <row r="21" spans="1:5" x14ac:dyDescent="0.25">
      <c r="A21" s="18"/>
      <c r="B21" s="18"/>
      <c r="C21" s="18"/>
      <c r="D21" s="18"/>
      <c r="E21" s="18"/>
    </row>
  </sheetData>
  <mergeCells count="1">
    <mergeCell ref="H5:J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topLeftCell="A67" workbookViewId="0">
      <selection activeCell="C113" sqref="C113"/>
    </sheetView>
  </sheetViews>
  <sheetFormatPr defaultColWidth="25.7109375" defaultRowHeight="15" x14ac:dyDescent="0.25"/>
  <cols>
    <col min="1" max="1" width="25.7109375" style="95"/>
    <col min="2" max="16384" width="25.7109375" style="94"/>
  </cols>
  <sheetData>
    <row r="1" spans="1:10" x14ac:dyDescent="0.25">
      <c r="A1" s="93">
        <v>42712</v>
      </c>
    </row>
    <row r="2" spans="1:10" x14ac:dyDescent="0.25">
      <c r="A2" s="93" t="s">
        <v>254</v>
      </c>
    </row>
    <row r="3" spans="1:10" x14ac:dyDescent="0.25">
      <c r="A3" s="95" t="s">
        <v>102</v>
      </c>
      <c r="B3" s="94" t="s">
        <v>173</v>
      </c>
      <c r="D3" s="94" t="s">
        <v>174</v>
      </c>
      <c r="F3" s="94">
        <v>8093177107</v>
      </c>
    </row>
    <row r="4" spans="1:10" x14ac:dyDescent="0.25">
      <c r="A4" s="96" t="s">
        <v>83</v>
      </c>
      <c r="B4" s="97">
        <f>30+98+85+250</f>
        <v>463</v>
      </c>
      <c r="C4" s="97" t="s">
        <v>183</v>
      </c>
      <c r="D4" s="97">
        <f>SUM(50,50,17,40,50)</f>
        <v>207</v>
      </c>
      <c r="E4" s="97"/>
      <c r="F4" s="97"/>
      <c r="G4" s="97"/>
    </row>
    <row r="5" spans="1:10" x14ac:dyDescent="0.25">
      <c r="A5" s="96" t="s">
        <v>85</v>
      </c>
      <c r="B5" s="97">
        <f>57+22+21+124</f>
        <v>224</v>
      </c>
      <c r="C5" s="97" t="s">
        <v>184</v>
      </c>
      <c r="D5" s="97">
        <f>SUM(17,50,50)</f>
        <v>117</v>
      </c>
      <c r="E5" s="97"/>
      <c r="F5" s="97"/>
      <c r="G5" s="97"/>
    </row>
    <row r="6" spans="1:10" x14ac:dyDescent="0.25">
      <c r="A6" s="96" t="s">
        <v>86</v>
      </c>
      <c r="B6" s="97">
        <f>27+15+5+35+35</f>
        <v>117</v>
      </c>
      <c r="C6" s="97" t="s">
        <v>184</v>
      </c>
      <c r="D6" s="97">
        <f>SUM(23,50,9)</f>
        <v>82</v>
      </c>
      <c r="E6" s="97"/>
      <c r="F6" s="97"/>
      <c r="G6" s="97"/>
    </row>
    <row r="7" spans="1:10" x14ac:dyDescent="0.25">
      <c r="A7" s="96" t="s">
        <v>84</v>
      </c>
      <c r="B7" s="97">
        <f>14+98+47+202</f>
        <v>361</v>
      </c>
      <c r="C7" s="97" t="s">
        <v>182</v>
      </c>
      <c r="D7" s="97">
        <f>SUM(48,11,50,50)</f>
        <v>159</v>
      </c>
      <c r="E7" s="97"/>
      <c r="F7" s="97"/>
      <c r="G7" s="97"/>
    </row>
    <row r="8" spans="1:10" x14ac:dyDescent="0.25">
      <c r="B8" s="97"/>
      <c r="C8" s="97"/>
      <c r="D8" s="97"/>
      <c r="E8" s="97"/>
      <c r="F8" s="97"/>
      <c r="G8" s="97"/>
      <c r="H8" s="97"/>
      <c r="I8" s="97"/>
    </row>
    <row r="9" spans="1:10" x14ac:dyDescent="0.25">
      <c r="A9" s="95" t="s">
        <v>167</v>
      </c>
      <c r="B9" s="94" t="s">
        <v>168</v>
      </c>
      <c r="C9" s="94" t="s">
        <v>169</v>
      </c>
      <c r="D9" s="94" t="s">
        <v>172</v>
      </c>
      <c r="E9" s="94" t="s">
        <v>175</v>
      </c>
      <c r="F9" s="94" t="s">
        <v>176</v>
      </c>
      <c r="G9" s="94" t="s">
        <v>177</v>
      </c>
      <c r="H9" s="104" t="s">
        <v>187</v>
      </c>
      <c r="I9" s="94" t="s">
        <v>190</v>
      </c>
      <c r="J9" s="94" t="s">
        <v>217</v>
      </c>
    </row>
    <row r="10" spans="1:10" x14ac:dyDescent="0.25">
      <c r="A10" s="95" t="s">
        <v>170</v>
      </c>
      <c r="B10" s="94" t="s">
        <v>170</v>
      </c>
      <c r="C10" s="94" t="s">
        <v>170</v>
      </c>
      <c r="D10" s="94" t="s">
        <v>170</v>
      </c>
      <c r="E10" s="97">
        <v>450</v>
      </c>
      <c r="F10" s="98">
        <f>E10/35</f>
        <v>12.857142857142858</v>
      </c>
      <c r="H10" s="104">
        <v>1</v>
      </c>
      <c r="I10" s="94">
        <v>6</v>
      </c>
      <c r="J10" s="94">
        <v>24</v>
      </c>
    </row>
    <row r="11" spans="1:10" s="99" customFormat="1" x14ac:dyDescent="0.25">
      <c r="A11" s="96" t="s">
        <v>171</v>
      </c>
      <c r="B11" s="99" t="s">
        <v>170</v>
      </c>
      <c r="C11" s="99" t="s">
        <v>170</v>
      </c>
      <c r="D11" s="99" t="s">
        <v>170</v>
      </c>
      <c r="E11" s="100">
        <v>450</v>
      </c>
      <c r="F11" s="101">
        <f t="shared" ref="F11:F20" si="0">E11/35</f>
        <v>12.857142857142858</v>
      </c>
      <c r="H11" s="104">
        <v>2</v>
      </c>
      <c r="I11" s="99">
        <v>2</v>
      </c>
      <c r="J11" s="99">
        <v>30</v>
      </c>
    </row>
    <row r="12" spans="1:10" s="99" customFormat="1" x14ac:dyDescent="0.25">
      <c r="A12" s="96" t="s">
        <v>170</v>
      </c>
      <c r="B12" s="99" t="s">
        <v>171</v>
      </c>
      <c r="C12" s="99" t="s">
        <v>170</v>
      </c>
      <c r="D12" s="99" t="s">
        <v>170</v>
      </c>
      <c r="E12" s="100">
        <v>210</v>
      </c>
      <c r="F12" s="101">
        <f t="shared" si="0"/>
        <v>6</v>
      </c>
      <c r="H12" s="105">
        <v>3</v>
      </c>
      <c r="I12" s="99">
        <v>14</v>
      </c>
      <c r="J12" s="99">
        <v>16</v>
      </c>
    </row>
    <row r="13" spans="1:10" s="99" customFormat="1" x14ac:dyDescent="0.25">
      <c r="A13" s="96" t="s">
        <v>171</v>
      </c>
      <c r="B13" s="99" t="s">
        <v>171</v>
      </c>
      <c r="C13" s="99" t="s">
        <v>170</v>
      </c>
      <c r="D13" s="99" t="s">
        <v>170</v>
      </c>
      <c r="E13" s="100">
        <v>210</v>
      </c>
      <c r="F13" s="101">
        <f t="shared" si="0"/>
        <v>6</v>
      </c>
      <c r="H13" s="105">
        <v>4</v>
      </c>
      <c r="I13" s="99">
        <v>4</v>
      </c>
      <c r="J13" s="99">
        <v>32</v>
      </c>
    </row>
    <row r="14" spans="1:10" x14ac:dyDescent="0.25">
      <c r="A14" s="102" t="s">
        <v>170</v>
      </c>
      <c r="B14" s="103" t="s">
        <v>170</v>
      </c>
      <c r="C14" s="103" t="s">
        <v>171</v>
      </c>
      <c r="D14" s="103" t="s">
        <v>170</v>
      </c>
      <c r="E14" s="206" t="s">
        <v>178</v>
      </c>
      <c r="F14" s="206"/>
      <c r="G14" s="206"/>
      <c r="H14" s="105">
        <v>5</v>
      </c>
    </row>
    <row r="15" spans="1:10" x14ac:dyDescent="0.25">
      <c r="A15" s="96" t="s">
        <v>171</v>
      </c>
      <c r="B15" s="99" t="s">
        <v>170</v>
      </c>
      <c r="C15" s="99" t="s">
        <v>171</v>
      </c>
      <c r="D15" s="99" t="s">
        <v>170</v>
      </c>
      <c r="E15" s="150"/>
      <c r="F15" s="150"/>
      <c r="G15" s="150"/>
      <c r="H15" s="104">
        <v>6</v>
      </c>
      <c r="I15" s="94">
        <v>1</v>
      </c>
      <c r="J15" s="94">
        <v>16</v>
      </c>
    </row>
    <row r="16" spans="1:10" x14ac:dyDescent="0.25">
      <c r="A16" s="95" t="s">
        <v>170</v>
      </c>
      <c r="B16" s="94" t="s">
        <v>171</v>
      </c>
      <c r="C16" s="94" t="s">
        <v>171</v>
      </c>
      <c r="D16" s="94" t="s">
        <v>170</v>
      </c>
      <c r="E16" s="97">
        <v>210</v>
      </c>
      <c r="G16" s="98">
        <f>E16/35</f>
        <v>6</v>
      </c>
      <c r="H16" s="104">
        <v>7</v>
      </c>
      <c r="I16" s="94">
        <v>10</v>
      </c>
      <c r="J16" s="94">
        <v>22</v>
      </c>
    </row>
    <row r="17" spans="1:10" s="99" customFormat="1" x14ac:dyDescent="0.25">
      <c r="A17" s="96" t="s">
        <v>171</v>
      </c>
      <c r="B17" s="99" t="s">
        <v>171</v>
      </c>
      <c r="C17" s="99" t="s">
        <v>171</v>
      </c>
      <c r="D17" s="99" t="s">
        <v>170</v>
      </c>
      <c r="E17" s="100">
        <v>210</v>
      </c>
      <c r="G17" s="101">
        <f>E17/35</f>
        <v>6</v>
      </c>
      <c r="H17" s="104">
        <v>8</v>
      </c>
      <c r="I17" s="99">
        <v>3</v>
      </c>
      <c r="J17" s="99">
        <v>38</v>
      </c>
    </row>
    <row r="18" spans="1:10" s="99" customFormat="1" x14ac:dyDescent="0.25">
      <c r="A18" s="96" t="s">
        <v>170</v>
      </c>
      <c r="B18" s="99" t="s">
        <v>170</v>
      </c>
      <c r="C18" s="99" t="s">
        <v>170</v>
      </c>
      <c r="D18" s="99" t="s">
        <v>171</v>
      </c>
      <c r="E18" s="100">
        <v>360</v>
      </c>
      <c r="F18" s="101">
        <f t="shared" si="0"/>
        <v>10.285714285714286</v>
      </c>
      <c r="H18" s="105">
        <v>9</v>
      </c>
      <c r="I18" s="99" t="s">
        <v>248</v>
      </c>
      <c r="J18" s="99" t="s">
        <v>249</v>
      </c>
    </row>
    <row r="19" spans="1:10" s="99" customFormat="1" x14ac:dyDescent="0.25">
      <c r="A19" s="102" t="s">
        <v>171</v>
      </c>
      <c r="B19" s="103" t="s">
        <v>170</v>
      </c>
      <c r="C19" s="103" t="s">
        <v>170</v>
      </c>
      <c r="D19" s="103" t="s">
        <v>171</v>
      </c>
      <c r="E19" s="205" t="s">
        <v>179</v>
      </c>
      <c r="F19" s="205"/>
      <c r="G19" s="205"/>
      <c r="H19" s="105">
        <v>10</v>
      </c>
    </row>
    <row r="20" spans="1:10" s="99" customFormat="1" x14ac:dyDescent="0.25">
      <c r="A20" s="96" t="s">
        <v>170</v>
      </c>
      <c r="B20" s="99" t="s">
        <v>171</v>
      </c>
      <c r="C20" s="99" t="s">
        <v>170</v>
      </c>
      <c r="D20" s="99" t="s">
        <v>171</v>
      </c>
      <c r="E20" s="100">
        <v>180</v>
      </c>
      <c r="F20" s="101">
        <f t="shared" si="0"/>
        <v>5.1428571428571432</v>
      </c>
      <c r="H20" s="105">
        <v>11</v>
      </c>
      <c r="I20" s="99" t="s">
        <v>250</v>
      </c>
      <c r="J20" s="99" t="s">
        <v>251</v>
      </c>
    </row>
    <row r="21" spans="1:10" s="99" customFormat="1" x14ac:dyDescent="0.25">
      <c r="A21" s="102" t="s">
        <v>171</v>
      </c>
      <c r="B21" s="103" t="s">
        <v>171</v>
      </c>
      <c r="C21" s="103" t="s">
        <v>170</v>
      </c>
      <c r="D21" s="103" t="s">
        <v>171</v>
      </c>
      <c r="E21" s="205" t="s">
        <v>180</v>
      </c>
      <c r="F21" s="205"/>
      <c r="G21" s="205"/>
      <c r="H21" s="105">
        <v>12</v>
      </c>
    </row>
    <row r="22" spans="1:10" x14ac:dyDescent="0.25">
      <c r="A22" s="102" t="s">
        <v>170</v>
      </c>
      <c r="B22" s="103" t="s">
        <v>170</v>
      </c>
      <c r="C22" s="103" t="s">
        <v>171</v>
      </c>
      <c r="D22" s="103" t="s">
        <v>171</v>
      </c>
      <c r="E22" s="206" t="s">
        <v>178</v>
      </c>
      <c r="F22" s="206"/>
      <c r="G22" s="206"/>
      <c r="H22" s="105">
        <v>13</v>
      </c>
    </row>
    <row r="23" spans="1:10" x14ac:dyDescent="0.25">
      <c r="A23" s="102" t="s">
        <v>171</v>
      </c>
      <c r="B23" s="103" t="s">
        <v>170</v>
      </c>
      <c r="C23" s="103" t="s">
        <v>171</v>
      </c>
      <c r="D23" s="103" t="s">
        <v>171</v>
      </c>
      <c r="E23" s="206" t="s">
        <v>253</v>
      </c>
      <c r="F23" s="206"/>
      <c r="G23" s="206"/>
      <c r="H23" s="105">
        <v>14</v>
      </c>
    </row>
    <row r="24" spans="1:10" x14ac:dyDescent="0.25">
      <c r="A24" s="95" t="s">
        <v>170</v>
      </c>
      <c r="B24" s="94" t="s">
        <v>171</v>
      </c>
      <c r="C24" s="94" t="s">
        <v>171</v>
      </c>
      <c r="D24" s="94" t="s">
        <v>171</v>
      </c>
      <c r="E24" s="97">
        <v>150</v>
      </c>
      <c r="G24" s="98">
        <f>E24/35</f>
        <v>4.2857142857142856</v>
      </c>
      <c r="H24" s="105">
        <v>15</v>
      </c>
      <c r="I24" s="94" t="s">
        <v>252</v>
      </c>
    </row>
    <row r="25" spans="1:10" s="99" customFormat="1" x14ac:dyDescent="0.25">
      <c r="A25" s="102" t="s">
        <v>171</v>
      </c>
      <c r="B25" s="103" t="s">
        <v>171</v>
      </c>
      <c r="C25" s="103" t="s">
        <v>171</v>
      </c>
      <c r="D25" s="103" t="s">
        <v>171</v>
      </c>
      <c r="E25" s="205" t="s">
        <v>181</v>
      </c>
      <c r="F25" s="205"/>
      <c r="G25" s="205"/>
      <c r="H25" s="105">
        <v>16</v>
      </c>
    </row>
    <row r="26" spans="1:10" x14ac:dyDescent="0.25">
      <c r="H26" s="99"/>
    </row>
    <row r="27" spans="1:10" x14ac:dyDescent="0.25">
      <c r="A27" s="95" t="s">
        <v>185</v>
      </c>
      <c r="H27" s="99"/>
    </row>
    <row r="28" spans="1:10" x14ac:dyDescent="0.25">
      <c r="A28" s="95" t="s">
        <v>186</v>
      </c>
    </row>
    <row r="29" spans="1:10" x14ac:dyDescent="0.25">
      <c r="A29" s="95" t="s">
        <v>188</v>
      </c>
    </row>
    <row r="30" spans="1:10" x14ac:dyDescent="0.25">
      <c r="A30" s="95" t="s">
        <v>189</v>
      </c>
    </row>
    <row r="32" spans="1:10" x14ac:dyDescent="0.25">
      <c r="A32" s="106">
        <v>42745</v>
      </c>
    </row>
    <row r="33" spans="1:6" x14ac:dyDescent="0.25">
      <c r="A33" s="106" t="s">
        <v>211</v>
      </c>
    </row>
    <row r="34" spans="1:6" x14ac:dyDescent="0.25">
      <c r="A34" s="95" t="s">
        <v>190</v>
      </c>
      <c r="B34" s="94" t="s">
        <v>192</v>
      </c>
      <c r="C34" s="94" t="s">
        <v>193</v>
      </c>
      <c r="D34" s="94" t="s">
        <v>194</v>
      </c>
      <c r="E34" s="94" t="s">
        <v>191</v>
      </c>
      <c r="F34" s="94" t="s">
        <v>217</v>
      </c>
    </row>
    <row r="35" spans="1:6" x14ac:dyDescent="0.25">
      <c r="A35" s="95">
        <v>1</v>
      </c>
      <c r="B35" s="94" t="s">
        <v>195</v>
      </c>
      <c r="C35" s="94" t="s">
        <v>168</v>
      </c>
      <c r="D35" s="94" t="s">
        <v>169</v>
      </c>
      <c r="E35" s="94">
        <v>11</v>
      </c>
      <c r="F35" s="94">
        <v>11</v>
      </c>
    </row>
    <row r="36" spans="1:6" x14ac:dyDescent="0.25">
      <c r="A36" s="95">
        <v>2</v>
      </c>
      <c r="B36" s="94" t="s">
        <v>195</v>
      </c>
      <c r="C36" s="94" t="s">
        <v>168</v>
      </c>
      <c r="D36" s="94" t="s">
        <v>198</v>
      </c>
      <c r="E36" s="94">
        <v>13</v>
      </c>
      <c r="F36" s="94">
        <v>13</v>
      </c>
    </row>
    <row r="37" spans="1:6" x14ac:dyDescent="0.25">
      <c r="A37" s="95">
        <v>5</v>
      </c>
      <c r="B37" s="94" t="s">
        <v>167</v>
      </c>
      <c r="C37" s="94" t="s">
        <v>168</v>
      </c>
      <c r="D37" s="94" t="s">
        <v>169</v>
      </c>
      <c r="E37" s="94">
        <v>12</v>
      </c>
      <c r="F37" s="94">
        <v>12</v>
      </c>
    </row>
    <row r="38" spans="1:6" x14ac:dyDescent="0.25">
      <c r="A38" s="95">
        <v>6</v>
      </c>
      <c r="B38" s="94" t="s">
        <v>167</v>
      </c>
      <c r="C38" s="94" t="s">
        <v>168</v>
      </c>
      <c r="D38" s="94" t="s">
        <v>198</v>
      </c>
      <c r="E38" s="94">
        <v>15</v>
      </c>
      <c r="F38" s="94">
        <v>15</v>
      </c>
    </row>
    <row r="39" spans="1:6" x14ac:dyDescent="0.25">
      <c r="A39" s="95">
        <v>3</v>
      </c>
      <c r="B39" s="94" t="s">
        <v>195</v>
      </c>
      <c r="C39" s="94" t="s">
        <v>197</v>
      </c>
      <c r="D39" s="94" t="s">
        <v>169</v>
      </c>
      <c r="E39" s="94">
        <v>18</v>
      </c>
      <c r="F39" s="94">
        <v>18</v>
      </c>
    </row>
    <row r="40" spans="1:6" x14ac:dyDescent="0.25">
      <c r="A40" s="95">
        <v>4</v>
      </c>
      <c r="B40" s="94" t="s">
        <v>195</v>
      </c>
      <c r="C40" s="94" t="s">
        <v>196</v>
      </c>
      <c r="D40" s="94" t="s">
        <v>198</v>
      </c>
      <c r="E40" s="94">
        <v>21</v>
      </c>
      <c r="F40" s="94">
        <v>21</v>
      </c>
    </row>
    <row r="41" spans="1:6" x14ac:dyDescent="0.25">
      <c r="A41" s="95">
        <v>7</v>
      </c>
      <c r="B41" s="94" t="s">
        <v>167</v>
      </c>
      <c r="C41" s="94" t="s">
        <v>196</v>
      </c>
      <c r="D41" s="94" t="s">
        <v>169</v>
      </c>
      <c r="E41" s="94">
        <v>18</v>
      </c>
      <c r="F41" s="94">
        <v>18</v>
      </c>
    </row>
    <row r="42" spans="1:6" x14ac:dyDescent="0.25">
      <c r="A42" s="95">
        <v>8</v>
      </c>
      <c r="B42" s="94" t="s">
        <v>167</v>
      </c>
      <c r="C42" s="94" t="s">
        <v>196</v>
      </c>
      <c r="D42" s="94" t="s">
        <v>198</v>
      </c>
      <c r="E42" s="94">
        <v>21</v>
      </c>
      <c r="F42" s="94">
        <v>21</v>
      </c>
    </row>
    <row r="43" spans="1:6" x14ac:dyDescent="0.25">
      <c r="A43" s="95" t="s">
        <v>199</v>
      </c>
    </row>
    <row r="44" spans="1:6" x14ac:dyDescent="0.25">
      <c r="A44" s="95" t="s">
        <v>208</v>
      </c>
    </row>
    <row r="46" spans="1:6" x14ac:dyDescent="0.25">
      <c r="A46" s="106">
        <v>42748</v>
      </c>
    </row>
    <row r="47" spans="1:6" x14ac:dyDescent="0.25">
      <c r="A47" s="106" t="s">
        <v>261</v>
      </c>
    </row>
    <row r="48" spans="1:6" x14ac:dyDescent="0.25">
      <c r="A48" s="95" t="s">
        <v>190</v>
      </c>
      <c r="B48" s="94" t="s">
        <v>192</v>
      </c>
      <c r="C48" s="94" t="s">
        <v>193</v>
      </c>
      <c r="D48" s="94" t="s">
        <v>194</v>
      </c>
      <c r="E48" s="94" t="s">
        <v>191</v>
      </c>
      <c r="F48" s="94" t="s">
        <v>217</v>
      </c>
    </row>
    <row r="49" spans="1:9" x14ac:dyDescent="0.25">
      <c r="A49" s="134">
        <v>1</v>
      </c>
      <c r="B49" s="94" t="s">
        <v>167</v>
      </c>
      <c r="C49" s="94" t="s">
        <v>214</v>
      </c>
      <c r="D49" s="94" t="s">
        <v>169</v>
      </c>
      <c r="E49" s="94">
        <v>6</v>
      </c>
      <c r="F49" s="94">
        <v>18</v>
      </c>
    </row>
    <row r="50" spans="1:9" x14ac:dyDescent="0.25">
      <c r="A50" s="134">
        <v>2</v>
      </c>
      <c r="B50" s="94" t="s">
        <v>195</v>
      </c>
      <c r="C50" s="94" t="s">
        <v>214</v>
      </c>
      <c r="D50" s="94" t="s">
        <v>169</v>
      </c>
      <c r="E50" s="94">
        <v>6</v>
      </c>
      <c r="F50" s="94">
        <v>17</v>
      </c>
    </row>
    <row r="51" spans="1:9" x14ac:dyDescent="0.25">
      <c r="A51" s="134">
        <v>3</v>
      </c>
      <c r="B51" s="94" t="s">
        <v>195</v>
      </c>
      <c r="C51" s="94" t="s">
        <v>215</v>
      </c>
      <c r="D51" s="94" t="s">
        <v>169</v>
      </c>
      <c r="E51" s="94">
        <v>5</v>
      </c>
      <c r="F51" s="94">
        <v>8</v>
      </c>
    </row>
    <row r="52" spans="1:9" x14ac:dyDescent="0.25">
      <c r="A52" s="134">
        <v>4</v>
      </c>
      <c r="B52" s="94" t="s">
        <v>167</v>
      </c>
      <c r="C52" s="94" t="s">
        <v>216</v>
      </c>
      <c r="D52" s="94" t="s">
        <v>169</v>
      </c>
      <c r="E52" s="94">
        <v>5</v>
      </c>
      <c r="F52" s="94">
        <v>10</v>
      </c>
    </row>
    <row r="53" spans="1:9" x14ac:dyDescent="0.25">
      <c r="A53" s="134">
        <v>5</v>
      </c>
      <c r="B53" s="94" t="s">
        <v>195</v>
      </c>
      <c r="C53" s="94" t="s">
        <v>214</v>
      </c>
      <c r="D53" s="94" t="s">
        <v>198</v>
      </c>
      <c r="E53" s="94">
        <v>6</v>
      </c>
      <c r="F53" s="94">
        <v>18</v>
      </c>
    </row>
    <row r="54" spans="1:9" x14ac:dyDescent="0.25">
      <c r="A54" s="134">
        <v>6</v>
      </c>
      <c r="B54" s="94" t="s">
        <v>167</v>
      </c>
      <c r="C54" s="94" t="s">
        <v>214</v>
      </c>
      <c r="D54" s="94" t="s">
        <v>198</v>
      </c>
      <c r="E54" s="94">
        <v>5</v>
      </c>
      <c r="F54" s="94">
        <v>16</v>
      </c>
    </row>
    <row r="55" spans="1:9" x14ac:dyDescent="0.25">
      <c r="A55" s="134">
        <v>7</v>
      </c>
      <c r="B55" s="94" t="s">
        <v>167</v>
      </c>
      <c r="C55" s="94" t="s">
        <v>215</v>
      </c>
      <c r="D55" s="94" t="s">
        <v>198</v>
      </c>
      <c r="E55" s="94">
        <v>3</v>
      </c>
      <c r="F55" s="94">
        <v>6</v>
      </c>
    </row>
    <row r="56" spans="1:9" x14ac:dyDescent="0.25">
      <c r="A56" s="134">
        <v>8</v>
      </c>
      <c r="B56" s="94" t="s">
        <v>195</v>
      </c>
      <c r="C56" s="94" t="s">
        <v>216</v>
      </c>
      <c r="D56" s="94" t="s">
        <v>198</v>
      </c>
      <c r="E56" s="94">
        <v>3</v>
      </c>
      <c r="F56" s="94">
        <v>6</v>
      </c>
    </row>
    <row r="57" spans="1:9" x14ac:dyDescent="0.25">
      <c r="A57" s="95" t="s">
        <v>218</v>
      </c>
    </row>
    <row r="58" spans="1:9" x14ac:dyDescent="0.25">
      <c r="A58" s="95" t="s">
        <v>219</v>
      </c>
    </row>
    <row r="60" spans="1:9" x14ac:dyDescent="0.25">
      <c r="A60" s="106">
        <v>42762</v>
      </c>
    </row>
    <row r="61" spans="1:9" x14ac:dyDescent="0.25">
      <c r="A61" s="106" t="s">
        <v>243</v>
      </c>
    </row>
    <row r="62" spans="1:9" x14ac:dyDescent="0.25">
      <c r="A62" s="95" t="s">
        <v>190</v>
      </c>
      <c r="B62" s="94" t="s">
        <v>192</v>
      </c>
      <c r="C62" s="94" t="s">
        <v>193</v>
      </c>
      <c r="D62" s="94" t="s">
        <v>194</v>
      </c>
      <c r="E62" s="94" t="s">
        <v>191</v>
      </c>
      <c r="F62" s="94" t="s">
        <v>217</v>
      </c>
      <c r="G62" s="94" t="s">
        <v>228</v>
      </c>
      <c r="H62" s="94" t="s">
        <v>230</v>
      </c>
      <c r="I62" s="94" t="s">
        <v>239</v>
      </c>
    </row>
    <row r="63" spans="1:9" s="15" customFormat="1" x14ac:dyDescent="0.25">
      <c r="A63" s="134">
        <v>1</v>
      </c>
      <c r="B63" s="94" t="s">
        <v>167</v>
      </c>
      <c r="C63" s="94" t="s">
        <v>214</v>
      </c>
      <c r="D63" s="94" t="s">
        <v>169</v>
      </c>
      <c r="E63" s="94">
        <v>6</v>
      </c>
      <c r="F63" s="94">
        <v>16</v>
      </c>
      <c r="G63" s="94" t="s">
        <v>229</v>
      </c>
      <c r="H63" s="94" t="s">
        <v>231</v>
      </c>
      <c r="I63" s="94" t="s">
        <v>240</v>
      </c>
    </row>
    <row r="64" spans="1:9" s="15" customFormat="1" x14ac:dyDescent="0.25">
      <c r="A64" s="134">
        <v>2</v>
      </c>
      <c r="B64" s="94" t="s">
        <v>195</v>
      </c>
      <c r="C64" s="94" t="s">
        <v>214</v>
      </c>
      <c r="D64" s="94" t="s">
        <v>169</v>
      </c>
      <c r="E64" s="94">
        <v>6</v>
      </c>
      <c r="F64" s="94">
        <v>16</v>
      </c>
      <c r="G64" s="94" t="s">
        <v>229</v>
      </c>
      <c r="H64" s="94" t="s">
        <v>231</v>
      </c>
      <c r="I64" s="94" t="s">
        <v>240</v>
      </c>
    </row>
    <row r="65" spans="1:9" s="15" customFormat="1" x14ac:dyDescent="0.25">
      <c r="A65" s="134">
        <v>3</v>
      </c>
      <c r="B65" s="94" t="s">
        <v>195</v>
      </c>
      <c r="C65" s="94" t="s">
        <v>214</v>
      </c>
      <c r="D65" s="94" t="s">
        <v>169</v>
      </c>
      <c r="E65" s="94">
        <v>4</v>
      </c>
      <c r="F65" s="94">
        <v>11</v>
      </c>
      <c r="G65" s="94" t="s">
        <v>232</v>
      </c>
      <c r="H65" s="94" t="s">
        <v>231</v>
      </c>
      <c r="I65" s="94" t="s">
        <v>240</v>
      </c>
    </row>
    <row r="66" spans="1:9" s="15" customFormat="1" x14ac:dyDescent="0.25">
      <c r="A66" s="134">
        <v>4</v>
      </c>
      <c r="B66" s="94" t="s">
        <v>167</v>
      </c>
      <c r="C66" s="94" t="s">
        <v>214</v>
      </c>
      <c r="D66" s="94" t="s">
        <v>169</v>
      </c>
      <c r="E66" s="94">
        <v>4</v>
      </c>
      <c r="F66" s="94">
        <v>11</v>
      </c>
      <c r="G66" s="94" t="s">
        <v>232</v>
      </c>
      <c r="H66" s="94" t="s">
        <v>231</v>
      </c>
      <c r="I66" s="94" t="s">
        <v>240</v>
      </c>
    </row>
    <row r="67" spans="1:9" s="15" customFormat="1" x14ac:dyDescent="0.25">
      <c r="A67" s="134">
        <v>5</v>
      </c>
      <c r="B67" s="94" t="s">
        <v>167</v>
      </c>
      <c r="C67" s="94" t="s">
        <v>214</v>
      </c>
      <c r="D67" s="94" t="s">
        <v>169</v>
      </c>
      <c r="E67" s="94">
        <v>5</v>
      </c>
      <c r="F67" s="94">
        <v>16</v>
      </c>
      <c r="G67" s="94" t="s">
        <v>233</v>
      </c>
      <c r="H67" s="94" t="s">
        <v>231</v>
      </c>
      <c r="I67" s="94" t="s">
        <v>240</v>
      </c>
    </row>
    <row r="68" spans="1:9" s="15" customFormat="1" x14ac:dyDescent="0.25">
      <c r="A68" s="134">
        <v>6</v>
      </c>
      <c r="B68" s="94" t="s">
        <v>195</v>
      </c>
      <c r="C68" s="94" t="s">
        <v>214</v>
      </c>
      <c r="D68" s="94" t="s">
        <v>198</v>
      </c>
      <c r="E68" s="94">
        <v>5</v>
      </c>
      <c r="F68" s="94">
        <v>12</v>
      </c>
      <c r="G68" s="94" t="s">
        <v>233</v>
      </c>
      <c r="H68" s="94" t="s">
        <v>231</v>
      </c>
      <c r="I68" s="94" t="s">
        <v>240</v>
      </c>
    </row>
    <row r="69" spans="1:9" s="15" customFormat="1" x14ac:dyDescent="0.25">
      <c r="A69" s="134">
        <v>7</v>
      </c>
      <c r="B69" s="94" t="s">
        <v>167</v>
      </c>
      <c r="C69" s="94" t="s">
        <v>214</v>
      </c>
      <c r="D69" s="94" t="s">
        <v>198</v>
      </c>
      <c r="E69" s="94">
        <v>5</v>
      </c>
      <c r="F69" s="94">
        <v>12</v>
      </c>
      <c r="G69" s="94" t="s">
        <v>233</v>
      </c>
      <c r="H69" s="94" t="s">
        <v>231</v>
      </c>
      <c r="I69" s="94" t="s">
        <v>240</v>
      </c>
    </row>
    <row r="70" spans="1:9" x14ac:dyDescent="0.25">
      <c r="A70" s="134">
        <v>8</v>
      </c>
      <c r="B70" s="94" t="s">
        <v>167</v>
      </c>
      <c r="C70" s="94" t="s">
        <v>215</v>
      </c>
      <c r="D70" s="94" t="s">
        <v>169</v>
      </c>
      <c r="E70" s="94">
        <v>1</v>
      </c>
      <c r="F70" s="94">
        <v>2</v>
      </c>
      <c r="G70" s="94" t="s">
        <v>234</v>
      </c>
      <c r="H70" s="94" t="s">
        <v>231</v>
      </c>
      <c r="I70" s="15" t="s">
        <v>241</v>
      </c>
    </row>
    <row r="71" spans="1:9" x14ac:dyDescent="0.25">
      <c r="A71" s="95">
        <v>9</v>
      </c>
      <c r="B71" s="94" t="s">
        <v>167</v>
      </c>
      <c r="C71" s="94" t="s">
        <v>215</v>
      </c>
      <c r="D71" s="94" t="s">
        <v>169</v>
      </c>
      <c r="E71" s="94">
        <v>4</v>
      </c>
      <c r="F71" s="94">
        <v>9</v>
      </c>
      <c r="G71" s="94" t="s">
        <v>229</v>
      </c>
      <c r="H71" s="94" t="s">
        <v>231</v>
      </c>
      <c r="I71" s="15" t="s">
        <v>241</v>
      </c>
    </row>
    <row r="72" spans="1:9" x14ac:dyDescent="0.25">
      <c r="A72" s="95">
        <v>10</v>
      </c>
      <c r="B72" s="94" t="s">
        <v>195</v>
      </c>
      <c r="C72" s="94" t="s">
        <v>215</v>
      </c>
      <c r="D72" s="94" t="s">
        <v>169</v>
      </c>
      <c r="E72" s="94">
        <v>4</v>
      </c>
      <c r="F72" s="94">
        <v>10</v>
      </c>
      <c r="G72" s="94" t="s">
        <v>234</v>
      </c>
      <c r="H72" s="94" t="s">
        <v>231</v>
      </c>
      <c r="I72" s="15" t="s">
        <v>241</v>
      </c>
    </row>
    <row r="73" spans="1:9" x14ac:dyDescent="0.25">
      <c r="A73" s="95">
        <v>11</v>
      </c>
      <c r="B73" s="94" t="s">
        <v>195</v>
      </c>
      <c r="C73" s="94" t="s">
        <v>215</v>
      </c>
      <c r="D73" s="94" t="s">
        <v>169</v>
      </c>
      <c r="E73" s="94">
        <v>8</v>
      </c>
      <c r="F73" s="94">
        <v>15</v>
      </c>
      <c r="G73" s="94" t="s">
        <v>229</v>
      </c>
      <c r="H73" s="94" t="s">
        <v>231</v>
      </c>
      <c r="I73" s="15" t="s">
        <v>241</v>
      </c>
    </row>
    <row r="74" spans="1:9" x14ac:dyDescent="0.25">
      <c r="A74" s="95">
        <v>12</v>
      </c>
      <c r="B74" s="94" t="s">
        <v>195</v>
      </c>
      <c r="C74" s="94" t="s">
        <v>215</v>
      </c>
      <c r="D74" s="94" t="s">
        <v>169</v>
      </c>
      <c r="E74" s="94">
        <v>4</v>
      </c>
      <c r="F74" s="94">
        <v>8</v>
      </c>
      <c r="G74" s="94" t="s">
        <v>232</v>
      </c>
      <c r="H74" s="94" t="s">
        <v>231</v>
      </c>
      <c r="I74" s="15" t="s">
        <v>241</v>
      </c>
    </row>
    <row r="75" spans="1:9" x14ac:dyDescent="0.25">
      <c r="A75" s="95">
        <v>13</v>
      </c>
      <c r="B75" s="94" t="s">
        <v>167</v>
      </c>
      <c r="C75" s="94" t="s">
        <v>215</v>
      </c>
      <c r="D75" s="94" t="s">
        <v>169</v>
      </c>
      <c r="E75" s="94">
        <v>3</v>
      </c>
      <c r="F75" s="94">
        <v>8</v>
      </c>
      <c r="G75" s="94" t="s">
        <v>232</v>
      </c>
      <c r="H75" s="94" t="s">
        <v>231</v>
      </c>
      <c r="I75" s="15" t="s">
        <v>241</v>
      </c>
    </row>
    <row r="76" spans="1:9" x14ac:dyDescent="0.25">
      <c r="A76" s="95">
        <v>14</v>
      </c>
      <c r="B76" s="94" t="s">
        <v>195</v>
      </c>
      <c r="C76" s="94" t="s">
        <v>215</v>
      </c>
      <c r="D76" s="94" t="s">
        <v>169</v>
      </c>
      <c r="E76" s="94">
        <v>3</v>
      </c>
      <c r="F76" s="94">
        <v>3</v>
      </c>
      <c r="G76" s="94" t="s">
        <v>233</v>
      </c>
      <c r="H76" s="94" t="s">
        <v>231</v>
      </c>
      <c r="I76" s="15" t="s">
        <v>241</v>
      </c>
    </row>
    <row r="77" spans="1:9" x14ac:dyDescent="0.25">
      <c r="A77" s="95">
        <v>20</v>
      </c>
      <c r="B77" s="94" t="s">
        <v>167</v>
      </c>
      <c r="C77" s="94" t="s">
        <v>215</v>
      </c>
      <c r="D77" s="94" t="s">
        <v>198</v>
      </c>
      <c r="E77" s="94">
        <v>5</v>
      </c>
      <c r="F77" s="94">
        <v>8</v>
      </c>
      <c r="G77" s="94" t="s">
        <v>233</v>
      </c>
      <c r="H77" s="94" t="s">
        <v>231</v>
      </c>
      <c r="I77" s="15" t="s">
        <v>241</v>
      </c>
    </row>
    <row r="78" spans="1:9" x14ac:dyDescent="0.25">
      <c r="A78" s="95">
        <v>21</v>
      </c>
      <c r="B78" s="94" t="s">
        <v>195</v>
      </c>
      <c r="C78" s="94" t="s">
        <v>215</v>
      </c>
      <c r="D78" s="94" t="s">
        <v>198</v>
      </c>
      <c r="E78" s="94">
        <v>5</v>
      </c>
      <c r="F78" s="94">
        <v>8</v>
      </c>
      <c r="G78" s="94" t="s">
        <v>233</v>
      </c>
      <c r="H78" s="94" t="s">
        <v>231</v>
      </c>
      <c r="I78" s="15" t="s">
        <v>241</v>
      </c>
    </row>
    <row r="79" spans="1:9" x14ac:dyDescent="0.25">
      <c r="A79" s="95">
        <v>31</v>
      </c>
      <c r="B79" s="15" t="s">
        <v>195</v>
      </c>
      <c r="C79" s="15" t="s">
        <v>215</v>
      </c>
      <c r="D79" s="15" t="s">
        <v>198</v>
      </c>
      <c r="E79" s="15">
        <v>4</v>
      </c>
      <c r="F79" s="15">
        <v>6</v>
      </c>
      <c r="G79" s="15" t="s">
        <v>233</v>
      </c>
      <c r="H79" s="15" t="s">
        <v>238</v>
      </c>
      <c r="I79" s="94" t="s">
        <v>244</v>
      </c>
    </row>
    <row r="80" spans="1:9" x14ac:dyDescent="0.25">
      <c r="A80" s="95">
        <v>32</v>
      </c>
      <c r="B80" s="15" t="s">
        <v>167</v>
      </c>
      <c r="C80" s="15" t="s">
        <v>215</v>
      </c>
      <c r="D80" s="15" t="s">
        <v>198</v>
      </c>
      <c r="E80" s="15">
        <v>4</v>
      </c>
      <c r="F80" s="15">
        <v>7</v>
      </c>
      <c r="G80" s="15" t="s">
        <v>233</v>
      </c>
      <c r="H80" s="15" t="s">
        <v>238</v>
      </c>
      <c r="I80" s="94" t="s">
        <v>244</v>
      </c>
    </row>
    <row r="81" spans="1:9" x14ac:dyDescent="0.25">
      <c r="A81" s="95">
        <v>33</v>
      </c>
      <c r="B81" s="15" t="s">
        <v>167</v>
      </c>
      <c r="C81" s="15" t="s">
        <v>214</v>
      </c>
      <c r="D81" s="15" t="s">
        <v>198</v>
      </c>
      <c r="E81" s="15">
        <v>3</v>
      </c>
      <c r="F81" s="15">
        <v>7</v>
      </c>
      <c r="G81" s="15" t="s">
        <v>233</v>
      </c>
      <c r="H81" s="15" t="s">
        <v>238</v>
      </c>
      <c r="I81" s="94" t="s">
        <v>244</v>
      </c>
    </row>
    <row r="82" spans="1:9" x14ac:dyDescent="0.25">
      <c r="A82" s="95">
        <v>34</v>
      </c>
      <c r="B82" s="15" t="s">
        <v>195</v>
      </c>
      <c r="C82" s="15" t="s">
        <v>214</v>
      </c>
      <c r="D82" s="15" t="s">
        <v>198</v>
      </c>
      <c r="E82" s="15">
        <v>3</v>
      </c>
      <c r="F82" s="15">
        <v>7</v>
      </c>
      <c r="G82" s="15" t="s">
        <v>233</v>
      </c>
      <c r="H82" s="15" t="s">
        <v>238</v>
      </c>
      <c r="I82" s="94" t="s">
        <v>244</v>
      </c>
    </row>
    <row r="83" spans="1:9" x14ac:dyDescent="0.25">
      <c r="A83" s="95">
        <v>35</v>
      </c>
      <c r="B83" s="15" t="s">
        <v>167</v>
      </c>
      <c r="C83" s="15" t="s">
        <v>215</v>
      </c>
      <c r="D83" s="15" t="s">
        <v>169</v>
      </c>
      <c r="E83" s="15">
        <v>2</v>
      </c>
      <c r="F83" s="15">
        <v>3</v>
      </c>
      <c r="G83" s="15" t="s">
        <v>229</v>
      </c>
      <c r="H83" s="15" t="s">
        <v>238</v>
      </c>
      <c r="I83" s="94" t="s">
        <v>244</v>
      </c>
    </row>
    <row r="84" spans="1:9" x14ac:dyDescent="0.25">
      <c r="A84" s="95">
        <v>36</v>
      </c>
      <c r="B84" s="15" t="s">
        <v>195</v>
      </c>
      <c r="C84" s="15" t="s">
        <v>215</v>
      </c>
      <c r="D84" s="15" t="s">
        <v>169</v>
      </c>
      <c r="E84" s="15">
        <v>2</v>
      </c>
      <c r="F84" s="15">
        <v>5</v>
      </c>
      <c r="G84" s="15" t="s">
        <v>234</v>
      </c>
      <c r="H84" s="15" t="s">
        <v>238</v>
      </c>
      <c r="I84" s="94" t="s">
        <v>244</v>
      </c>
    </row>
    <row r="85" spans="1:9" s="27" customFormat="1" x14ac:dyDescent="0.25">
      <c r="A85" s="149">
        <v>37</v>
      </c>
      <c r="B85" s="27" t="s">
        <v>195</v>
      </c>
      <c r="C85" s="27" t="s">
        <v>215</v>
      </c>
      <c r="D85" s="27" t="s">
        <v>169</v>
      </c>
      <c r="E85" s="27">
        <v>4</v>
      </c>
      <c r="F85" s="27">
        <v>9</v>
      </c>
      <c r="G85" s="27" t="s">
        <v>229</v>
      </c>
      <c r="H85" s="27" t="s">
        <v>238</v>
      </c>
      <c r="I85" s="27" t="s">
        <v>244</v>
      </c>
    </row>
    <row r="86" spans="1:9" s="27" customFormat="1" x14ac:dyDescent="0.25">
      <c r="A86" s="149">
        <v>38</v>
      </c>
      <c r="B86" s="27" t="s">
        <v>167</v>
      </c>
      <c r="C86" s="27" t="s">
        <v>215</v>
      </c>
      <c r="D86" s="27" t="s">
        <v>169</v>
      </c>
      <c r="E86" s="27">
        <v>2</v>
      </c>
      <c r="F86" s="27">
        <v>3</v>
      </c>
      <c r="G86" s="27" t="s">
        <v>232</v>
      </c>
      <c r="H86" s="27" t="s">
        <v>238</v>
      </c>
      <c r="I86" s="27" t="s">
        <v>241</v>
      </c>
    </row>
    <row r="87" spans="1:9" x14ac:dyDescent="0.25">
      <c r="A87" s="95">
        <v>39</v>
      </c>
      <c r="B87" s="15" t="s">
        <v>195</v>
      </c>
      <c r="C87" s="15" t="s">
        <v>215</v>
      </c>
      <c r="D87" s="15" t="s">
        <v>169</v>
      </c>
      <c r="E87" s="15">
        <v>4</v>
      </c>
      <c r="F87" s="15">
        <v>7</v>
      </c>
      <c r="G87" s="15" t="s">
        <v>232</v>
      </c>
      <c r="H87" s="15" t="s">
        <v>238</v>
      </c>
      <c r="I87" s="94" t="s">
        <v>244</v>
      </c>
    </row>
    <row r="88" spans="1:9" x14ac:dyDescent="0.25">
      <c r="A88" s="95">
        <v>40</v>
      </c>
      <c r="B88" s="15" t="s">
        <v>195</v>
      </c>
      <c r="C88" s="15" t="s">
        <v>215</v>
      </c>
      <c r="D88" s="15" t="s">
        <v>169</v>
      </c>
      <c r="E88" s="15">
        <v>1</v>
      </c>
      <c r="F88" s="15">
        <v>1</v>
      </c>
      <c r="G88" s="15" t="s">
        <v>233</v>
      </c>
      <c r="H88" s="15" t="s">
        <v>238</v>
      </c>
      <c r="I88" s="15" t="s">
        <v>241</v>
      </c>
    </row>
    <row r="89" spans="1:9" x14ac:dyDescent="0.25">
      <c r="A89" s="13">
        <v>41</v>
      </c>
      <c r="B89" s="15" t="s">
        <v>167</v>
      </c>
      <c r="C89" s="15" t="s">
        <v>214</v>
      </c>
      <c r="D89" s="15" t="s">
        <v>169</v>
      </c>
      <c r="E89" s="15">
        <v>4</v>
      </c>
      <c r="F89" s="15">
        <v>13</v>
      </c>
      <c r="G89" s="15" t="s">
        <v>234</v>
      </c>
      <c r="H89" s="15" t="s">
        <v>238</v>
      </c>
      <c r="I89" s="94" t="s">
        <v>244</v>
      </c>
    </row>
    <row r="90" spans="1:9" x14ac:dyDescent="0.25">
      <c r="A90" s="95">
        <v>42</v>
      </c>
      <c r="B90" s="15" t="s">
        <v>195</v>
      </c>
      <c r="C90" s="15" t="s">
        <v>214</v>
      </c>
      <c r="D90" s="15" t="s">
        <v>169</v>
      </c>
      <c r="E90" s="15">
        <v>4</v>
      </c>
      <c r="F90" s="15">
        <v>9</v>
      </c>
      <c r="G90" s="15" t="s">
        <v>232</v>
      </c>
      <c r="H90" s="15" t="s">
        <v>238</v>
      </c>
      <c r="I90" s="94" t="s">
        <v>244</v>
      </c>
    </row>
    <row r="91" spans="1:9" x14ac:dyDescent="0.25">
      <c r="A91" s="95">
        <v>43</v>
      </c>
      <c r="B91" s="15" t="s">
        <v>167</v>
      </c>
      <c r="C91" s="15" t="s">
        <v>214</v>
      </c>
      <c r="D91" s="15" t="s">
        <v>169</v>
      </c>
      <c r="E91" s="15">
        <v>5</v>
      </c>
      <c r="F91" s="15">
        <v>11</v>
      </c>
      <c r="G91" s="15" t="s">
        <v>229</v>
      </c>
      <c r="H91" s="15" t="s">
        <v>238</v>
      </c>
      <c r="I91" s="94" t="s">
        <v>244</v>
      </c>
    </row>
    <row r="92" spans="1:9" x14ac:dyDescent="0.25">
      <c r="A92" s="95">
        <v>44</v>
      </c>
      <c r="B92" s="15" t="s">
        <v>167</v>
      </c>
      <c r="C92" s="15" t="s">
        <v>214</v>
      </c>
      <c r="D92" s="15" t="s">
        <v>169</v>
      </c>
      <c r="E92" s="15">
        <v>4</v>
      </c>
      <c r="F92" s="15">
        <v>11</v>
      </c>
      <c r="G92" s="15" t="s">
        <v>232</v>
      </c>
      <c r="H92" s="15" t="s">
        <v>238</v>
      </c>
      <c r="I92" s="94" t="s">
        <v>244</v>
      </c>
    </row>
    <row r="93" spans="1:9" x14ac:dyDescent="0.25">
      <c r="B93" s="15"/>
      <c r="C93" s="15"/>
      <c r="D93" s="15"/>
      <c r="E93" s="15"/>
      <c r="F93" s="15"/>
      <c r="G93" s="15"/>
    </row>
    <row r="94" spans="1:9" x14ac:dyDescent="0.25">
      <c r="B94" s="15"/>
      <c r="C94" s="15"/>
      <c r="D94" s="15"/>
      <c r="E94" s="15"/>
      <c r="F94" s="15"/>
      <c r="G94" s="15"/>
    </row>
    <row r="96" spans="1:9" x14ac:dyDescent="0.25">
      <c r="A96" s="13" t="s">
        <v>237</v>
      </c>
    </row>
    <row r="97" spans="1:1" x14ac:dyDescent="0.25">
      <c r="A97" s="13" t="s">
        <v>235</v>
      </c>
    </row>
    <row r="98" spans="1:1" x14ac:dyDescent="0.25">
      <c r="A98" s="13" t="s">
        <v>236</v>
      </c>
    </row>
  </sheetData>
  <mergeCells count="6">
    <mergeCell ref="E19:G19"/>
    <mergeCell ref="E21:G21"/>
    <mergeCell ref="E25:G25"/>
    <mergeCell ref="E14:G14"/>
    <mergeCell ref="E22:G22"/>
    <mergeCell ref="E23:G2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tabSelected="1" showRuler="0" zoomScaleNormal="100" workbookViewId="0">
      <selection activeCell="H11" sqref="H11"/>
    </sheetView>
  </sheetViews>
  <sheetFormatPr defaultColWidth="18.28515625" defaultRowHeight="15" x14ac:dyDescent="0.25"/>
  <cols>
    <col min="1" max="2" width="18.28515625" style="13"/>
    <col min="3" max="3" width="18.28515625" style="41"/>
    <col min="4" max="6" width="18.28515625" style="13"/>
    <col min="7" max="7" width="18.28515625" style="111"/>
    <col min="8" max="16384" width="18.28515625" style="13"/>
  </cols>
  <sheetData>
    <row r="1" spans="1:42" x14ac:dyDescent="0.25">
      <c r="A1" s="218" t="s">
        <v>269</v>
      </c>
      <c r="B1" s="219"/>
      <c r="C1" s="219"/>
      <c r="D1" s="219"/>
      <c r="E1" s="219"/>
      <c r="F1" s="220"/>
    </row>
    <row r="2" spans="1:42" x14ac:dyDescent="0.25">
      <c r="A2" s="214" t="s">
        <v>78</v>
      </c>
      <c r="B2" s="214"/>
      <c r="C2" s="217" t="s">
        <v>0</v>
      </c>
      <c r="D2" s="217"/>
      <c r="E2" s="214" t="s">
        <v>78</v>
      </c>
      <c r="F2" s="214"/>
    </row>
    <row r="3" spans="1:42" x14ac:dyDescent="0.25">
      <c r="A3" s="214" t="s">
        <v>4</v>
      </c>
      <c r="B3" s="214"/>
      <c r="C3" s="214" t="s">
        <v>0</v>
      </c>
      <c r="D3" s="214"/>
      <c r="E3" s="215" t="s">
        <v>78</v>
      </c>
      <c r="F3" s="216"/>
    </row>
    <row r="4" spans="1:42" s="47" customFormat="1" x14ac:dyDescent="0.25">
      <c r="A4" s="214" t="s">
        <v>4</v>
      </c>
      <c r="B4" s="214"/>
      <c r="C4" s="214" t="s">
        <v>0</v>
      </c>
      <c r="D4" s="214"/>
      <c r="E4" s="215" t="s">
        <v>4</v>
      </c>
      <c r="F4" s="215"/>
      <c r="G4" s="111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2" x14ac:dyDescent="0.25">
      <c r="A5" s="218" t="s">
        <v>92</v>
      </c>
      <c r="B5" s="219"/>
      <c r="C5" s="219"/>
      <c r="D5" s="219"/>
      <c r="E5" s="219"/>
      <c r="F5" s="220"/>
    </row>
    <row r="6" spans="1:42" x14ac:dyDescent="0.25">
      <c r="A6" s="50" t="s">
        <v>4</v>
      </c>
      <c r="B6" s="51" t="s">
        <v>0</v>
      </c>
      <c r="C6" s="42" t="s">
        <v>78</v>
      </c>
      <c r="D6" s="13" t="s">
        <v>78</v>
      </c>
      <c r="E6" s="213" t="s">
        <v>0</v>
      </c>
      <c r="F6" s="13" t="s">
        <v>78</v>
      </c>
    </row>
    <row r="7" spans="1:42" x14ac:dyDescent="0.25">
      <c r="A7" s="50"/>
      <c r="B7" s="50"/>
      <c r="C7" s="42"/>
      <c r="E7" s="213"/>
    </row>
    <row r="8" spans="1:42" x14ac:dyDescent="0.25">
      <c r="A8" s="51" t="s">
        <v>14</v>
      </c>
      <c r="B8" s="50" t="s">
        <v>81</v>
      </c>
      <c r="C8" s="42" t="s">
        <v>82</v>
      </c>
      <c r="D8" s="51" t="s">
        <v>14</v>
      </c>
    </row>
    <row r="9" spans="1:42" x14ac:dyDescent="0.25">
      <c r="A9" s="50" t="s">
        <v>79</v>
      </c>
      <c r="B9" s="50" t="s">
        <v>83</v>
      </c>
      <c r="C9" s="42" t="s">
        <v>85</v>
      </c>
      <c r="E9" s="52" t="s">
        <v>89</v>
      </c>
      <c r="F9" s="52" t="s">
        <v>89</v>
      </c>
    </row>
    <row r="10" spans="1:42" x14ac:dyDescent="0.25">
      <c r="A10" s="50" t="s">
        <v>80</v>
      </c>
      <c r="B10" s="50" t="s">
        <v>84</v>
      </c>
      <c r="C10" s="43" t="s">
        <v>86</v>
      </c>
      <c r="E10" s="52" t="s">
        <v>89</v>
      </c>
      <c r="F10" s="52" t="s">
        <v>89</v>
      </c>
    </row>
    <row r="11" spans="1:42" s="47" customFormat="1" x14ac:dyDescent="0.25">
      <c r="A11" s="50"/>
      <c r="B11" s="50"/>
      <c r="C11" s="42"/>
      <c r="D11" s="13"/>
      <c r="E11" s="13"/>
      <c r="F11" s="13"/>
      <c r="G11" s="1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2" x14ac:dyDescent="0.25">
      <c r="A12" s="221" t="s">
        <v>93</v>
      </c>
      <c r="B12" s="222"/>
      <c r="C12" s="222"/>
      <c r="D12" s="222"/>
      <c r="E12" s="222"/>
      <c r="F12" s="223"/>
    </row>
    <row r="13" spans="1:42" x14ac:dyDescent="0.25">
      <c r="A13" s="45" t="s">
        <v>86</v>
      </c>
      <c r="B13" s="51" t="s">
        <v>0</v>
      </c>
      <c r="C13" s="42" t="s">
        <v>78</v>
      </c>
      <c r="D13" s="50" t="s">
        <v>78</v>
      </c>
      <c r="E13" s="51" t="s">
        <v>0</v>
      </c>
      <c r="F13" s="50" t="s">
        <v>78</v>
      </c>
    </row>
    <row r="14" spans="1:42" x14ac:dyDescent="0.25">
      <c r="A14" s="50"/>
      <c r="B14" s="51"/>
      <c r="C14" s="42"/>
    </row>
    <row r="15" spans="1:42" x14ac:dyDescent="0.25">
      <c r="A15" s="51" t="s">
        <v>14</v>
      </c>
      <c r="B15" s="52" t="s">
        <v>88</v>
      </c>
      <c r="C15" s="42" t="s">
        <v>82</v>
      </c>
      <c r="D15" s="51" t="s">
        <v>14</v>
      </c>
    </row>
    <row r="16" spans="1:42" x14ac:dyDescent="0.25">
      <c r="A16" s="52" t="s">
        <v>88</v>
      </c>
      <c r="B16" s="53" t="s">
        <v>78</v>
      </c>
      <c r="C16" s="44" t="s">
        <v>91</v>
      </c>
      <c r="E16" s="52" t="s">
        <v>89</v>
      </c>
      <c r="F16" s="52" t="s">
        <v>89</v>
      </c>
    </row>
    <row r="17" spans="1:42" s="50" customFormat="1" x14ac:dyDescent="0.25">
      <c r="A17" s="50" t="s">
        <v>80</v>
      </c>
      <c r="B17" s="50" t="s">
        <v>90</v>
      </c>
      <c r="C17" s="43" t="s">
        <v>86</v>
      </c>
      <c r="D17" s="13"/>
      <c r="E17" s="52" t="s">
        <v>89</v>
      </c>
      <c r="F17" s="52" t="s">
        <v>89</v>
      </c>
      <c r="G17" s="224"/>
    </row>
    <row r="18" spans="1:42" s="54" customFormat="1" x14ac:dyDescent="0.25">
      <c r="A18" s="50"/>
      <c r="B18" s="50"/>
      <c r="C18" s="42"/>
      <c r="D18" s="50"/>
      <c r="E18" s="52"/>
      <c r="F18" s="52"/>
      <c r="G18" s="224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</row>
    <row r="19" spans="1:42" x14ac:dyDescent="0.25">
      <c r="A19" s="221" t="s">
        <v>94</v>
      </c>
      <c r="B19" s="222"/>
      <c r="C19" s="222"/>
      <c r="D19" s="222"/>
      <c r="E19" s="222"/>
      <c r="F19" s="223"/>
    </row>
    <row r="20" spans="1:42" x14ac:dyDescent="0.25">
      <c r="A20" s="53" t="s">
        <v>78</v>
      </c>
      <c r="B20" s="51" t="s">
        <v>0</v>
      </c>
      <c r="C20" s="42" t="s">
        <v>78</v>
      </c>
      <c r="D20" s="50" t="s">
        <v>78</v>
      </c>
      <c r="E20" s="51" t="s">
        <v>0</v>
      </c>
      <c r="F20" s="50" t="s">
        <v>78</v>
      </c>
    </row>
    <row r="25" spans="1:42" x14ac:dyDescent="0.25">
      <c r="A25" s="50" t="s">
        <v>78</v>
      </c>
      <c r="B25" s="51" t="s">
        <v>0</v>
      </c>
      <c r="C25" s="42" t="s">
        <v>78</v>
      </c>
      <c r="D25" s="13" t="s">
        <v>78</v>
      </c>
      <c r="E25" s="213" t="s">
        <v>0</v>
      </c>
      <c r="F25" s="13" t="s">
        <v>78</v>
      </c>
    </row>
    <row r="26" spans="1:42" x14ac:dyDescent="0.25">
      <c r="A26" s="50"/>
      <c r="B26" s="50"/>
      <c r="C26" s="42"/>
    </row>
    <row r="27" spans="1:42" x14ac:dyDescent="0.25">
      <c r="A27" s="51"/>
      <c r="B27" s="50"/>
      <c r="C27" s="42"/>
    </row>
    <row r="28" spans="1:42" x14ac:dyDescent="0.25">
      <c r="A28" s="50"/>
      <c r="B28" s="50"/>
      <c r="C28" s="42"/>
    </row>
    <row r="29" spans="1:42" x14ac:dyDescent="0.25">
      <c r="A29" s="50"/>
      <c r="B29" s="50"/>
      <c r="C29" s="42"/>
    </row>
    <row r="30" spans="1:42" x14ac:dyDescent="0.25">
      <c r="A30" s="50"/>
      <c r="B30" s="50"/>
      <c r="C30" s="42"/>
    </row>
  </sheetData>
  <mergeCells count="13">
    <mergeCell ref="E4:F4"/>
    <mergeCell ref="C4:D4"/>
    <mergeCell ref="A4:B4"/>
    <mergeCell ref="A5:F5"/>
    <mergeCell ref="A12:F12"/>
    <mergeCell ref="A19:F19"/>
    <mergeCell ref="A1:F1"/>
    <mergeCell ref="E2:F2"/>
    <mergeCell ref="C2:D2"/>
    <mergeCell ref="A2:B2"/>
    <mergeCell ref="E3:F3"/>
    <mergeCell ref="C3:D3"/>
    <mergeCell ref="A3:B3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9"/>
  <sheetViews>
    <sheetView topLeftCell="A31" zoomScaleNormal="100" workbookViewId="0">
      <selection activeCell="H103" sqref="H103"/>
    </sheetView>
  </sheetViews>
  <sheetFormatPr defaultRowHeight="15" x14ac:dyDescent="0.25"/>
  <sheetData>
    <row r="1" spans="1:15" x14ac:dyDescent="0.25">
      <c r="A1" s="106">
        <v>42745</v>
      </c>
      <c r="B1" s="94"/>
    </row>
    <row r="2" spans="1:15" x14ac:dyDescent="0.25">
      <c r="A2" s="106" t="s">
        <v>210</v>
      </c>
      <c r="B2" s="94"/>
    </row>
    <row r="3" spans="1:15" x14ac:dyDescent="0.25">
      <c r="A3" s="106"/>
      <c r="B3" s="94"/>
    </row>
    <row r="4" spans="1:15" ht="15.75" thickBot="1" x14ac:dyDescent="0.3">
      <c r="B4" s="30"/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110">
        <v>12</v>
      </c>
      <c r="O4" t="s">
        <v>212</v>
      </c>
    </row>
    <row r="5" spans="1:15" x14ac:dyDescent="0.25">
      <c r="B5" s="111" t="s">
        <v>200</v>
      </c>
      <c r="C5" s="107">
        <v>3</v>
      </c>
      <c r="D5" s="108">
        <v>3</v>
      </c>
      <c r="E5" s="108">
        <v>3</v>
      </c>
      <c r="F5" s="108">
        <v>8</v>
      </c>
      <c r="G5" s="108">
        <v>8</v>
      </c>
      <c r="H5" s="108">
        <v>8</v>
      </c>
      <c r="I5" s="108">
        <v>7</v>
      </c>
      <c r="J5" s="108">
        <v>7</v>
      </c>
      <c r="K5" s="108">
        <v>7</v>
      </c>
      <c r="L5" s="108">
        <v>4</v>
      </c>
      <c r="M5" s="108">
        <v>4</v>
      </c>
      <c r="N5" s="112">
        <v>4</v>
      </c>
    </row>
    <row r="6" spans="1:15" x14ac:dyDescent="0.25">
      <c r="B6" s="111" t="s">
        <v>201</v>
      </c>
      <c r="C6" s="109">
        <v>3</v>
      </c>
      <c r="D6" s="95">
        <v>3</v>
      </c>
      <c r="E6" s="95">
        <v>3</v>
      </c>
      <c r="F6" s="95">
        <v>8</v>
      </c>
      <c r="G6" s="95">
        <v>8</v>
      </c>
      <c r="H6" s="95">
        <v>8</v>
      </c>
      <c r="I6" s="95">
        <v>7</v>
      </c>
      <c r="J6" s="95">
        <v>7</v>
      </c>
      <c r="K6" s="95">
        <v>7</v>
      </c>
      <c r="L6" s="95">
        <v>4</v>
      </c>
      <c r="M6" s="95">
        <v>4</v>
      </c>
      <c r="N6" s="113">
        <v>4</v>
      </c>
    </row>
    <row r="7" spans="1:15" x14ac:dyDescent="0.25">
      <c r="B7" s="111" t="s">
        <v>202</v>
      </c>
      <c r="C7" s="109">
        <v>3</v>
      </c>
      <c r="D7" s="95">
        <v>3</v>
      </c>
      <c r="E7" s="95"/>
      <c r="F7" s="95">
        <v>8</v>
      </c>
      <c r="G7" s="95">
        <v>8</v>
      </c>
      <c r="H7" s="95">
        <v>8</v>
      </c>
      <c r="I7" s="95">
        <v>7</v>
      </c>
      <c r="J7" s="95">
        <v>7</v>
      </c>
      <c r="K7" s="95"/>
      <c r="L7" s="95">
        <v>4</v>
      </c>
      <c r="M7" s="95">
        <v>4</v>
      </c>
      <c r="N7" s="113">
        <v>4</v>
      </c>
    </row>
    <row r="8" spans="1:15" x14ac:dyDescent="0.25">
      <c r="B8" s="111" t="s">
        <v>203</v>
      </c>
      <c r="C8" s="109">
        <v>3</v>
      </c>
      <c r="D8" s="95">
        <v>3</v>
      </c>
      <c r="E8" s="95"/>
      <c r="F8" s="95">
        <v>8</v>
      </c>
      <c r="G8" s="95">
        <v>8</v>
      </c>
      <c r="H8" s="95">
        <v>8</v>
      </c>
      <c r="I8" s="95">
        <v>7</v>
      </c>
      <c r="J8" s="95">
        <v>7</v>
      </c>
      <c r="K8" s="95"/>
      <c r="L8" s="95">
        <v>4</v>
      </c>
      <c r="M8" s="95">
        <v>4</v>
      </c>
      <c r="N8" s="113">
        <v>4</v>
      </c>
    </row>
    <row r="9" spans="1:15" x14ac:dyDescent="0.25">
      <c r="B9" s="111" t="s">
        <v>204</v>
      </c>
      <c r="C9" s="109">
        <v>3</v>
      </c>
      <c r="D9" s="95">
        <v>3</v>
      </c>
      <c r="E9" s="95"/>
      <c r="F9" s="95">
        <v>8</v>
      </c>
      <c r="G9" s="95">
        <v>8</v>
      </c>
      <c r="H9" s="95">
        <v>8</v>
      </c>
      <c r="I9" s="95">
        <v>7</v>
      </c>
      <c r="J9" s="95">
        <v>7</v>
      </c>
      <c r="K9" s="95"/>
      <c r="L9" s="95">
        <v>4</v>
      </c>
      <c r="M9" s="95">
        <v>4</v>
      </c>
      <c r="N9" s="113">
        <v>4</v>
      </c>
    </row>
    <row r="10" spans="1:15" x14ac:dyDescent="0.25">
      <c r="B10" s="111" t="s">
        <v>205</v>
      </c>
      <c r="C10" s="109">
        <v>3</v>
      </c>
      <c r="D10" s="95">
        <v>3</v>
      </c>
      <c r="E10" s="95"/>
      <c r="F10" s="95">
        <v>8</v>
      </c>
      <c r="G10" s="95">
        <v>8</v>
      </c>
      <c r="H10" s="95"/>
      <c r="I10" s="95">
        <v>7</v>
      </c>
      <c r="J10" s="95">
        <v>7</v>
      </c>
      <c r="K10" s="95"/>
      <c r="L10" s="95">
        <v>4</v>
      </c>
      <c r="M10" s="95">
        <v>4</v>
      </c>
      <c r="N10" s="113"/>
    </row>
    <row r="11" spans="1:15" x14ac:dyDescent="0.25">
      <c r="B11" s="111" t="s">
        <v>206</v>
      </c>
      <c r="C11" s="109">
        <v>3</v>
      </c>
      <c r="D11" s="95">
        <v>3</v>
      </c>
      <c r="E11" s="95"/>
      <c r="F11" s="95">
        <v>8</v>
      </c>
      <c r="G11" s="95">
        <v>8</v>
      </c>
      <c r="H11" s="95"/>
      <c r="I11" s="95">
        <v>7</v>
      </c>
      <c r="J11" s="95">
        <v>7</v>
      </c>
      <c r="K11" s="95"/>
      <c r="L11" s="95">
        <v>4</v>
      </c>
      <c r="M11" s="95">
        <v>4</v>
      </c>
      <c r="N11" s="113"/>
    </row>
    <row r="12" spans="1:15" x14ac:dyDescent="0.25">
      <c r="B12" s="114" t="s">
        <v>207</v>
      </c>
      <c r="C12" s="115">
        <v>3</v>
      </c>
      <c r="D12" s="116">
        <v>3</v>
      </c>
      <c r="E12" s="116"/>
      <c r="F12" s="116">
        <v>8</v>
      </c>
      <c r="G12" s="116">
        <v>8</v>
      </c>
      <c r="H12" s="116"/>
      <c r="I12" s="116">
        <v>7</v>
      </c>
      <c r="J12" s="116">
        <v>7</v>
      </c>
      <c r="K12" s="116"/>
      <c r="L12" s="116">
        <v>4</v>
      </c>
      <c r="M12" s="116">
        <v>4</v>
      </c>
      <c r="N12" s="117"/>
    </row>
    <row r="13" spans="1:15" x14ac:dyDescent="0.25">
      <c r="C13" s="95"/>
      <c r="D13" s="94"/>
      <c r="E13" s="94"/>
      <c r="F13" s="94"/>
      <c r="G13" s="94"/>
      <c r="H13" s="94"/>
      <c r="I13" s="94"/>
      <c r="J13" s="94"/>
    </row>
    <row r="14" spans="1:15" ht="15.75" thickBot="1" x14ac:dyDescent="0.3">
      <c r="B14" s="30"/>
      <c r="C14" s="31">
        <v>1</v>
      </c>
      <c r="D14" s="31">
        <v>2</v>
      </c>
      <c r="E14" s="31">
        <v>3</v>
      </c>
      <c r="F14" s="31">
        <v>4</v>
      </c>
      <c r="G14" s="31">
        <v>5</v>
      </c>
      <c r="H14" s="31">
        <v>6</v>
      </c>
      <c r="I14" s="31">
        <v>7</v>
      </c>
      <c r="J14" s="31">
        <v>8</v>
      </c>
      <c r="K14" s="31">
        <v>9</v>
      </c>
      <c r="L14" s="31">
        <v>10</v>
      </c>
      <c r="M14" s="31">
        <v>11</v>
      </c>
      <c r="N14" s="110">
        <v>12</v>
      </c>
      <c r="O14" t="s">
        <v>213</v>
      </c>
    </row>
    <row r="15" spans="1:15" x14ac:dyDescent="0.25">
      <c r="B15" s="111" t="s">
        <v>200</v>
      </c>
      <c r="C15" s="107">
        <v>1</v>
      </c>
      <c r="D15" s="108">
        <v>1</v>
      </c>
      <c r="E15" s="108"/>
      <c r="F15" s="108">
        <v>5</v>
      </c>
      <c r="G15" s="108">
        <v>5</v>
      </c>
      <c r="H15" s="108"/>
      <c r="I15" s="108">
        <v>2</v>
      </c>
      <c r="J15" s="108">
        <v>2</v>
      </c>
      <c r="K15" s="108"/>
      <c r="L15" s="108">
        <v>6</v>
      </c>
      <c r="M15" s="108">
        <v>6</v>
      </c>
      <c r="N15" s="112"/>
    </row>
    <row r="16" spans="1:15" x14ac:dyDescent="0.25">
      <c r="B16" s="111" t="s">
        <v>201</v>
      </c>
      <c r="C16" s="109">
        <v>1</v>
      </c>
      <c r="D16" s="95">
        <v>1</v>
      </c>
      <c r="E16" s="95"/>
      <c r="F16" s="95">
        <v>5</v>
      </c>
      <c r="G16" s="95">
        <v>5</v>
      </c>
      <c r="H16" s="95"/>
      <c r="I16" s="95">
        <v>2</v>
      </c>
      <c r="J16" s="95">
        <v>2</v>
      </c>
      <c r="K16" s="95"/>
      <c r="L16" s="95">
        <v>6</v>
      </c>
      <c r="M16" s="95">
        <v>6</v>
      </c>
      <c r="N16" s="113"/>
    </row>
    <row r="17" spans="1:15" x14ac:dyDescent="0.25">
      <c r="B17" s="111" t="s">
        <v>202</v>
      </c>
      <c r="C17" s="109">
        <v>1</v>
      </c>
      <c r="D17" s="95">
        <v>1</v>
      </c>
      <c r="E17" s="95"/>
      <c r="F17" s="95">
        <v>5</v>
      </c>
      <c r="G17" s="95">
        <v>5</v>
      </c>
      <c r="H17" s="95"/>
      <c r="I17" s="95">
        <v>2</v>
      </c>
      <c r="J17" s="95">
        <v>2</v>
      </c>
      <c r="K17" s="95"/>
      <c r="L17" s="95">
        <v>6</v>
      </c>
      <c r="M17" s="95">
        <v>6</v>
      </c>
      <c r="N17" s="113"/>
    </row>
    <row r="18" spans="1:15" x14ac:dyDescent="0.25">
      <c r="B18" s="111" t="s">
        <v>203</v>
      </c>
      <c r="C18" s="109">
        <v>1</v>
      </c>
      <c r="D18" s="95"/>
      <c r="E18" s="95"/>
      <c r="F18" s="95">
        <v>5</v>
      </c>
      <c r="G18" s="95">
        <v>5</v>
      </c>
      <c r="H18" s="95"/>
      <c r="I18" s="95">
        <v>2</v>
      </c>
      <c r="J18" s="95">
        <v>2</v>
      </c>
      <c r="K18" s="95"/>
      <c r="L18" s="95">
        <v>6</v>
      </c>
      <c r="M18" s="95">
        <v>6</v>
      </c>
      <c r="N18" s="113"/>
    </row>
    <row r="19" spans="1:15" x14ac:dyDescent="0.25">
      <c r="B19" s="111" t="s">
        <v>204</v>
      </c>
      <c r="C19" s="109">
        <v>1</v>
      </c>
      <c r="D19" s="95"/>
      <c r="E19" s="95"/>
      <c r="F19" s="95">
        <v>5</v>
      </c>
      <c r="G19" s="95"/>
      <c r="H19" s="95"/>
      <c r="I19" s="95">
        <v>2</v>
      </c>
      <c r="J19" s="95">
        <v>2</v>
      </c>
      <c r="K19" s="95"/>
      <c r="L19" s="95">
        <v>6</v>
      </c>
      <c r="M19" s="95">
        <v>6</v>
      </c>
      <c r="N19" s="113"/>
    </row>
    <row r="20" spans="1:15" x14ac:dyDescent="0.25">
      <c r="B20" s="111" t="s">
        <v>205</v>
      </c>
      <c r="C20" s="109">
        <v>1</v>
      </c>
      <c r="D20" s="95"/>
      <c r="E20" s="95"/>
      <c r="F20" s="95">
        <v>5</v>
      </c>
      <c r="G20" s="95"/>
      <c r="H20" s="95"/>
      <c r="I20" s="95">
        <v>2</v>
      </c>
      <c r="J20" s="95"/>
      <c r="K20" s="95"/>
      <c r="L20" s="95">
        <v>6</v>
      </c>
      <c r="M20" s="95">
        <v>6</v>
      </c>
      <c r="N20" s="113"/>
    </row>
    <row r="21" spans="1:15" x14ac:dyDescent="0.25">
      <c r="B21" s="111" t="s">
        <v>206</v>
      </c>
      <c r="C21" s="109">
        <v>1</v>
      </c>
      <c r="D21" s="95"/>
      <c r="E21" s="95"/>
      <c r="F21" s="95">
        <v>5</v>
      </c>
      <c r="G21" s="95"/>
      <c r="H21" s="95"/>
      <c r="I21" s="95">
        <v>2</v>
      </c>
      <c r="J21" s="95"/>
      <c r="K21" s="95"/>
      <c r="L21" s="95">
        <v>6</v>
      </c>
      <c r="M21" s="95">
        <v>6</v>
      </c>
      <c r="N21" s="113"/>
    </row>
    <row r="22" spans="1:15" x14ac:dyDescent="0.25">
      <c r="B22" s="114" t="s">
        <v>207</v>
      </c>
      <c r="C22" s="115">
        <v>1</v>
      </c>
      <c r="D22" s="116"/>
      <c r="E22" s="116"/>
      <c r="F22" s="116">
        <v>5</v>
      </c>
      <c r="G22" s="116"/>
      <c r="H22" s="116"/>
      <c r="I22" s="116">
        <v>2</v>
      </c>
      <c r="J22" s="116"/>
      <c r="K22" s="116"/>
      <c r="L22" s="116">
        <v>6</v>
      </c>
      <c r="M22" s="116"/>
      <c r="N22" s="117"/>
    </row>
    <row r="24" spans="1:15" x14ac:dyDescent="0.25">
      <c r="A24" s="106">
        <v>42752</v>
      </c>
      <c r="B24" s="94"/>
    </row>
    <row r="25" spans="1:15" x14ac:dyDescent="0.25">
      <c r="A25" s="106" t="s">
        <v>209</v>
      </c>
      <c r="B25" s="94"/>
    </row>
    <row r="26" spans="1:15" ht="15.75" thickBot="1" x14ac:dyDescent="0.3">
      <c r="B26" s="118"/>
      <c r="C26" s="119">
        <v>1</v>
      </c>
      <c r="D26" s="119">
        <v>2</v>
      </c>
      <c r="E26" s="119">
        <v>3</v>
      </c>
      <c r="F26" s="119">
        <v>4</v>
      </c>
      <c r="G26" s="119">
        <v>5</v>
      </c>
      <c r="H26" s="119">
        <v>6</v>
      </c>
      <c r="I26" s="119">
        <v>7</v>
      </c>
      <c r="J26" s="119">
        <v>8</v>
      </c>
      <c r="K26" s="119">
        <v>9</v>
      </c>
      <c r="L26" s="119">
        <v>10</v>
      </c>
      <c r="M26" s="119">
        <v>11</v>
      </c>
      <c r="N26" s="120">
        <v>12</v>
      </c>
      <c r="O26" t="s">
        <v>212</v>
      </c>
    </row>
    <row r="27" spans="1:15" x14ac:dyDescent="0.25">
      <c r="B27" s="121" t="s">
        <v>200</v>
      </c>
      <c r="C27" s="124">
        <v>1</v>
      </c>
      <c r="D27" s="125">
        <v>1</v>
      </c>
      <c r="E27" s="125">
        <v>1</v>
      </c>
      <c r="F27" s="125">
        <v>2</v>
      </c>
      <c r="G27" s="125">
        <v>2</v>
      </c>
      <c r="H27" s="125">
        <v>2</v>
      </c>
      <c r="I27" s="125"/>
      <c r="J27" s="125">
        <v>3</v>
      </c>
      <c r="K27" s="125"/>
      <c r="L27" s="125">
        <v>4</v>
      </c>
      <c r="M27" s="125">
        <v>4</v>
      </c>
      <c r="N27" s="126"/>
    </row>
    <row r="28" spans="1:15" x14ac:dyDescent="0.25">
      <c r="B28" s="121" t="s">
        <v>201</v>
      </c>
      <c r="C28" s="127">
        <v>1</v>
      </c>
      <c r="D28" s="122">
        <v>1</v>
      </c>
      <c r="E28" s="122">
        <v>1</v>
      </c>
      <c r="F28" s="122">
        <v>2</v>
      </c>
      <c r="G28" s="122">
        <v>2</v>
      </c>
      <c r="H28" s="122"/>
      <c r="I28" s="122"/>
      <c r="J28" s="122">
        <v>3</v>
      </c>
      <c r="K28" s="122"/>
      <c r="L28" s="122">
        <v>4</v>
      </c>
      <c r="M28" s="122">
        <v>4</v>
      </c>
      <c r="N28" s="128"/>
    </row>
    <row r="29" spans="1:15" x14ac:dyDescent="0.25">
      <c r="B29" s="121" t="s">
        <v>202</v>
      </c>
      <c r="C29" s="127">
        <v>1</v>
      </c>
      <c r="D29" s="122">
        <v>1</v>
      </c>
      <c r="E29" s="122"/>
      <c r="F29" s="122">
        <v>2</v>
      </c>
      <c r="G29" s="122">
        <v>2</v>
      </c>
      <c r="H29" s="122"/>
      <c r="I29" s="122"/>
      <c r="J29" s="122">
        <v>3</v>
      </c>
      <c r="K29" s="122"/>
      <c r="L29" s="122">
        <v>4</v>
      </c>
      <c r="M29" s="122"/>
      <c r="N29" s="128"/>
    </row>
    <row r="30" spans="1:15" x14ac:dyDescent="0.25">
      <c r="B30" s="121" t="s">
        <v>203</v>
      </c>
      <c r="C30" s="127">
        <v>1</v>
      </c>
      <c r="D30" s="122">
        <v>1</v>
      </c>
      <c r="E30" s="122"/>
      <c r="F30" s="122">
        <v>2</v>
      </c>
      <c r="G30" s="122">
        <v>2</v>
      </c>
      <c r="H30" s="122"/>
      <c r="I30" s="122"/>
      <c r="J30" s="122">
        <v>3</v>
      </c>
      <c r="K30" s="122"/>
      <c r="L30" s="122">
        <v>4</v>
      </c>
      <c r="M30" s="122"/>
      <c r="N30" s="128"/>
    </row>
    <row r="31" spans="1:15" x14ac:dyDescent="0.25">
      <c r="B31" s="121" t="s">
        <v>204</v>
      </c>
      <c r="C31" s="127">
        <v>1</v>
      </c>
      <c r="D31" s="122">
        <v>1</v>
      </c>
      <c r="E31" s="122"/>
      <c r="F31" s="122">
        <v>2</v>
      </c>
      <c r="G31" s="122">
        <v>2</v>
      </c>
      <c r="H31" s="122"/>
      <c r="I31" s="122"/>
      <c r="J31" s="122">
        <v>3</v>
      </c>
      <c r="K31" s="122"/>
      <c r="L31" s="122">
        <v>4</v>
      </c>
      <c r="M31" s="122"/>
      <c r="N31" s="128"/>
    </row>
    <row r="32" spans="1:15" x14ac:dyDescent="0.25">
      <c r="B32" s="121" t="s">
        <v>205</v>
      </c>
      <c r="C32" s="127">
        <v>1</v>
      </c>
      <c r="D32" s="122">
        <v>1</v>
      </c>
      <c r="E32" s="122"/>
      <c r="F32" s="122">
        <v>2</v>
      </c>
      <c r="G32" s="122">
        <v>2</v>
      </c>
      <c r="H32" s="122"/>
      <c r="I32" s="122"/>
      <c r="J32" s="122">
        <v>3</v>
      </c>
      <c r="K32" s="122"/>
      <c r="L32" s="122">
        <v>4</v>
      </c>
      <c r="M32" s="122"/>
      <c r="N32" s="128"/>
    </row>
    <row r="33" spans="1:15" x14ac:dyDescent="0.25">
      <c r="B33" s="121" t="s">
        <v>206</v>
      </c>
      <c r="C33" s="127">
        <v>1</v>
      </c>
      <c r="D33" s="122">
        <v>1</v>
      </c>
      <c r="E33" s="122"/>
      <c r="F33" s="122">
        <v>2</v>
      </c>
      <c r="G33" s="122">
        <v>2</v>
      </c>
      <c r="H33" s="122"/>
      <c r="I33" s="122"/>
      <c r="J33" s="122">
        <v>3</v>
      </c>
      <c r="K33" s="122"/>
      <c r="L33" s="122">
        <v>4</v>
      </c>
      <c r="M33" s="122"/>
      <c r="N33" s="128"/>
    </row>
    <row r="34" spans="1:15" ht="15.75" thickBot="1" x14ac:dyDescent="0.3">
      <c r="B34" s="123" t="s">
        <v>207</v>
      </c>
      <c r="C34" s="129">
        <v>1</v>
      </c>
      <c r="D34" s="130">
        <v>1</v>
      </c>
      <c r="E34" s="130"/>
      <c r="F34" s="130">
        <v>2</v>
      </c>
      <c r="G34" s="130">
        <v>2</v>
      </c>
      <c r="H34" s="130"/>
      <c r="I34" s="130"/>
      <c r="J34" s="132">
        <v>3</v>
      </c>
      <c r="K34" s="130"/>
      <c r="L34" s="133">
        <v>4</v>
      </c>
      <c r="M34" s="130"/>
      <c r="N34" s="131"/>
    </row>
    <row r="35" spans="1:15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5" ht="15.75" thickBot="1" x14ac:dyDescent="0.3">
      <c r="B36" s="118"/>
      <c r="C36" s="119">
        <v>1</v>
      </c>
      <c r="D36" s="119">
        <v>2</v>
      </c>
      <c r="E36" s="119">
        <v>3</v>
      </c>
      <c r="F36" s="119">
        <v>4</v>
      </c>
      <c r="G36" s="119">
        <v>5</v>
      </c>
      <c r="H36" s="119">
        <v>6</v>
      </c>
      <c r="I36" s="119">
        <v>7</v>
      </c>
      <c r="J36" s="119">
        <v>8</v>
      </c>
      <c r="K36" s="119">
        <v>9</v>
      </c>
      <c r="L36" s="119">
        <v>10</v>
      </c>
      <c r="M36" s="119">
        <v>11</v>
      </c>
      <c r="N36" s="120">
        <v>12</v>
      </c>
      <c r="O36" t="s">
        <v>213</v>
      </c>
    </row>
    <row r="37" spans="1:15" x14ac:dyDescent="0.25">
      <c r="B37" s="121" t="s">
        <v>200</v>
      </c>
      <c r="C37" s="124">
        <v>5</v>
      </c>
      <c r="D37" s="125">
        <v>5</v>
      </c>
      <c r="E37" s="125">
        <v>5</v>
      </c>
      <c r="F37" s="125"/>
      <c r="G37" s="125">
        <v>6</v>
      </c>
      <c r="H37" s="125">
        <v>6</v>
      </c>
      <c r="I37" s="125"/>
      <c r="J37" s="125">
        <v>7</v>
      </c>
      <c r="K37" s="125"/>
      <c r="L37" s="125">
        <v>8</v>
      </c>
      <c r="M37" s="125"/>
      <c r="N37" s="126"/>
    </row>
    <row r="38" spans="1:15" x14ac:dyDescent="0.25">
      <c r="B38" s="121" t="s">
        <v>201</v>
      </c>
      <c r="C38" s="127">
        <v>5</v>
      </c>
      <c r="D38" s="122">
        <v>5</v>
      </c>
      <c r="E38" s="122">
        <v>5</v>
      </c>
      <c r="F38" s="122"/>
      <c r="G38" s="122">
        <v>6</v>
      </c>
      <c r="H38" s="122">
        <v>6</v>
      </c>
      <c r="I38" s="122"/>
      <c r="J38" s="122">
        <v>7</v>
      </c>
      <c r="K38" s="122"/>
      <c r="L38" s="122">
        <v>8</v>
      </c>
      <c r="M38" s="122"/>
      <c r="N38" s="128"/>
    </row>
    <row r="39" spans="1:15" x14ac:dyDescent="0.25">
      <c r="B39" s="121" t="s">
        <v>202</v>
      </c>
      <c r="C39" s="127">
        <v>5</v>
      </c>
      <c r="D39" s="122">
        <v>5</v>
      </c>
      <c r="E39" s="122"/>
      <c r="F39" s="122"/>
      <c r="G39" s="122">
        <v>6</v>
      </c>
      <c r="H39" s="122">
        <v>6</v>
      </c>
      <c r="I39" s="122"/>
      <c r="J39" s="122">
        <v>7</v>
      </c>
      <c r="K39" s="122"/>
      <c r="L39" s="122">
        <v>8</v>
      </c>
      <c r="M39" s="122"/>
      <c r="N39" s="128"/>
    </row>
    <row r="40" spans="1:15" x14ac:dyDescent="0.25">
      <c r="B40" s="121" t="s">
        <v>203</v>
      </c>
      <c r="C40" s="127">
        <v>5</v>
      </c>
      <c r="D40" s="122">
        <v>5</v>
      </c>
      <c r="E40" s="122"/>
      <c r="F40" s="122"/>
      <c r="G40" s="122">
        <v>6</v>
      </c>
      <c r="H40" s="122">
        <v>6</v>
      </c>
      <c r="I40" s="122"/>
      <c r="J40" s="122">
        <v>7</v>
      </c>
      <c r="K40" s="122"/>
      <c r="L40" s="122">
        <v>8</v>
      </c>
      <c r="M40" s="122"/>
      <c r="N40" s="128"/>
    </row>
    <row r="41" spans="1:15" x14ac:dyDescent="0.25">
      <c r="B41" s="121" t="s">
        <v>204</v>
      </c>
      <c r="C41" s="127">
        <v>5</v>
      </c>
      <c r="D41" s="122">
        <v>5</v>
      </c>
      <c r="E41" s="122"/>
      <c r="F41" s="122"/>
      <c r="G41" s="122">
        <v>6</v>
      </c>
      <c r="H41" s="122">
        <v>6</v>
      </c>
      <c r="I41" s="122"/>
      <c r="J41" s="122">
        <v>7</v>
      </c>
      <c r="K41" s="122"/>
      <c r="L41" s="122">
        <v>8</v>
      </c>
      <c r="M41" s="122"/>
      <c r="N41" s="128"/>
    </row>
    <row r="42" spans="1:15" x14ac:dyDescent="0.25">
      <c r="B42" s="121" t="s">
        <v>205</v>
      </c>
      <c r="C42" s="127">
        <v>5</v>
      </c>
      <c r="D42" s="122">
        <v>5</v>
      </c>
      <c r="E42" s="122"/>
      <c r="F42" s="122"/>
      <c r="G42" s="122">
        <v>6</v>
      </c>
      <c r="H42" s="122">
        <v>6</v>
      </c>
      <c r="I42" s="122"/>
      <c r="J42" s="122">
        <v>7</v>
      </c>
      <c r="K42" s="122"/>
      <c r="L42" s="122">
        <v>8</v>
      </c>
      <c r="M42" s="122"/>
      <c r="N42" s="128"/>
    </row>
    <row r="43" spans="1:15" x14ac:dyDescent="0.25">
      <c r="B43" s="121" t="s">
        <v>206</v>
      </c>
      <c r="C43" s="127">
        <v>5</v>
      </c>
      <c r="D43" s="122">
        <v>5</v>
      </c>
      <c r="E43" s="122"/>
      <c r="F43" s="122"/>
      <c r="G43" s="122">
        <v>6</v>
      </c>
      <c r="H43" s="122">
        <v>6</v>
      </c>
      <c r="I43" s="122"/>
      <c r="J43" s="122"/>
      <c r="K43" s="122"/>
      <c r="L43" s="122"/>
      <c r="M43" s="122"/>
      <c r="N43" s="128"/>
    </row>
    <row r="44" spans="1:15" ht="15.75" thickBot="1" x14ac:dyDescent="0.3">
      <c r="B44" s="123" t="s">
        <v>207</v>
      </c>
      <c r="C44" s="129">
        <v>5</v>
      </c>
      <c r="D44" s="130">
        <v>5</v>
      </c>
      <c r="E44" s="130"/>
      <c r="F44" s="130"/>
      <c r="G44" s="130">
        <v>6</v>
      </c>
      <c r="H44" s="130">
        <v>6</v>
      </c>
      <c r="I44" s="130"/>
      <c r="J44" s="130"/>
      <c r="K44" s="130"/>
      <c r="L44" s="130"/>
      <c r="M44" s="130"/>
      <c r="N44" s="131"/>
    </row>
    <row r="46" spans="1:15" x14ac:dyDescent="0.25">
      <c r="A46" s="106">
        <v>42765</v>
      </c>
      <c r="B46" s="94"/>
    </row>
    <row r="47" spans="1:15" x14ac:dyDescent="0.25">
      <c r="A47" s="106" t="s">
        <v>242</v>
      </c>
      <c r="B47" s="94"/>
    </row>
    <row r="49" spans="2:17" ht="15.75" thickBot="1" x14ac:dyDescent="0.3">
      <c r="B49" s="30"/>
      <c r="C49" s="138">
        <v>1</v>
      </c>
      <c r="D49" s="138">
        <v>2</v>
      </c>
      <c r="E49" s="31">
        <v>3</v>
      </c>
      <c r="F49" s="31">
        <v>4</v>
      </c>
      <c r="G49" s="31">
        <v>5</v>
      </c>
      <c r="H49" s="31">
        <v>6</v>
      </c>
      <c r="I49" s="31">
        <v>7</v>
      </c>
      <c r="J49" s="31">
        <v>8</v>
      </c>
      <c r="K49" s="31">
        <v>9</v>
      </c>
      <c r="L49" s="31">
        <v>10</v>
      </c>
      <c r="M49" s="31">
        <v>11</v>
      </c>
      <c r="N49" s="110">
        <v>12</v>
      </c>
    </row>
    <row r="50" spans="2:17" x14ac:dyDescent="0.25">
      <c r="B50" s="111" t="s">
        <v>200</v>
      </c>
      <c r="C50" s="109">
        <v>1</v>
      </c>
      <c r="D50" s="95">
        <v>1</v>
      </c>
      <c r="E50" s="108">
        <v>2</v>
      </c>
      <c r="F50" s="108">
        <v>2</v>
      </c>
      <c r="G50" s="108">
        <v>5</v>
      </c>
      <c r="H50" s="108">
        <v>5</v>
      </c>
      <c r="I50" s="108">
        <v>6</v>
      </c>
      <c r="J50" s="108">
        <v>6</v>
      </c>
      <c r="K50" s="108">
        <v>7</v>
      </c>
      <c r="L50" s="108">
        <v>3</v>
      </c>
      <c r="M50" s="108">
        <v>3</v>
      </c>
      <c r="N50" s="112">
        <v>4</v>
      </c>
    </row>
    <row r="51" spans="2:17" x14ac:dyDescent="0.25">
      <c r="B51" s="111" t="s">
        <v>201</v>
      </c>
      <c r="C51" s="109">
        <v>1</v>
      </c>
      <c r="D51" s="95">
        <v>1</v>
      </c>
      <c r="E51" s="95">
        <v>2</v>
      </c>
      <c r="F51" s="95">
        <v>2</v>
      </c>
      <c r="G51" s="95">
        <v>5</v>
      </c>
      <c r="H51" s="95">
        <v>5</v>
      </c>
      <c r="I51" s="95">
        <v>6</v>
      </c>
      <c r="J51" s="95">
        <v>6</v>
      </c>
      <c r="K51" s="95">
        <v>7</v>
      </c>
      <c r="L51" s="95">
        <v>3</v>
      </c>
      <c r="M51" s="95">
        <v>3</v>
      </c>
      <c r="N51" s="113">
        <v>4</v>
      </c>
    </row>
    <row r="52" spans="2:17" x14ac:dyDescent="0.25">
      <c r="B52" s="111" t="s">
        <v>202</v>
      </c>
      <c r="C52" s="109">
        <v>1</v>
      </c>
      <c r="D52" s="95">
        <v>1</v>
      </c>
      <c r="E52" s="95">
        <v>2</v>
      </c>
      <c r="F52" s="95">
        <v>2</v>
      </c>
      <c r="G52" s="95">
        <v>5</v>
      </c>
      <c r="H52" s="95">
        <v>5</v>
      </c>
      <c r="I52" s="95">
        <v>6</v>
      </c>
      <c r="J52" s="95">
        <v>6</v>
      </c>
      <c r="K52" s="95">
        <v>7</v>
      </c>
      <c r="L52" s="95">
        <v>3</v>
      </c>
      <c r="M52" s="95">
        <v>3</v>
      </c>
      <c r="N52" s="113">
        <v>4</v>
      </c>
    </row>
    <row r="53" spans="2:17" x14ac:dyDescent="0.25">
      <c r="B53" s="111" t="s">
        <v>203</v>
      </c>
      <c r="C53" s="109">
        <v>1</v>
      </c>
      <c r="D53" s="95">
        <v>1</v>
      </c>
      <c r="E53" s="95">
        <v>2</v>
      </c>
      <c r="F53" s="95">
        <v>2</v>
      </c>
      <c r="G53" s="95">
        <v>5</v>
      </c>
      <c r="H53" s="95">
        <v>5</v>
      </c>
      <c r="I53" s="95">
        <v>6</v>
      </c>
      <c r="J53" s="95">
        <v>6</v>
      </c>
      <c r="K53" s="95">
        <v>7</v>
      </c>
      <c r="L53" s="95">
        <v>3</v>
      </c>
      <c r="M53" s="95"/>
      <c r="N53" s="113">
        <v>4</v>
      </c>
    </row>
    <row r="54" spans="2:17" x14ac:dyDescent="0.25">
      <c r="B54" s="111" t="s">
        <v>204</v>
      </c>
      <c r="C54" s="109">
        <v>1</v>
      </c>
      <c r="D54" s="95">
        <v>1</v>
      </c>
      <c r="E54" s="95">
        <v>2</v>
      </c>
      <c r="F54" s="95">
        <v>2</v>
      </c>
      <c r="G54" s="95">
        <v>5</v>
      </c>
      <c r="H54" s="95">
        <v>5</v>
      </c>
      <c r="I54" s="95">
        <v>6</v>
      </c>
      <c r="J54" s="95">
        <v>7</v>
      </c>
      <c r="K54" s="95">
        <v>7</v>
      </c>
      <c r="L54" s="95">
        <v>3</v>
      </c>
      <c r="M54" s="95"/>
      <c r="N54" s="113">
        <v>4</v>
      </c>
      <c r="O54" t="s">
        <v>247</v>
      </c>
    </row>
    <row r="55" spans="2:17" x14ac:dyDescent="0.25">
      <c r="B55" s="111" t="s">
        <v>205</v>
      </c>
      <c r="C55" s="109">
        <v>1</v>
      </c>
      <c r="D55" s="95">
        <v>1</v>
      </c>
      <c r="E55" s="95">
        <v>2</v>
      </c>
      <c r="F55" s="95">
        <v>2</v>
      </c>
      <c r="G55" s="95">
        <v>5</v>
      </c>
      <c r="H55" s="95">
        <v>5</v>
      </c>
      <c r="I55" s="95">
        <v>6</v>
      </c>
      <c r="J55" s="95">
        <v>7</v>
      </c>
      <c r="K55" s="95">
        <v>7</v>
      </c>
      <c r="L55" s="95">
        <v>3</v>
      </c>
      <c r="M55" s="95">
        <v>4</v>
      </c>
      <c r="N55" s="113">
        <v>4</v>
      </c>
    </row>
    <row r="56" spans="2:17" x14ac:dyDescent="0.25">
      <c r="B56" s="111" t="s">
        <v>206</v>
      </c>
      <c r="C56" s="109">
        <v>1</v>
      </c>
      <c r="D56" s="95">
        <v>1</v>
      </c>
      <c r="E56" s="95">
        <v>2</v>
      </c>
      <c r="F56" s="95">
        <v>2</v>
      </c>
      <c r="G56" s="95">
        <v>5</v>
      </c>
      <c r="H56" s="95">
        <v>5</v>
      </c>
      <c r="I56" s="95">
        <v>6</v>
      </c>
      <c r="J56" s="95">
        <v>7</v>
      </c>
      <c r="K56" s="95">
        <v>7</v>
      </c>
      <c r="L56" s="95">
        <v>3</v>
      </c>
      <c r="M56" s="95">
        <v>4</v>
      </c>
      <c r="N56" s="113">
        <v>4</v>
      </c>
    </row>
    <row r="57" spans="2:17" x14ac:dyDescent="0.25">
      <c r="B57" s="114" t="s">
        <v>207</v>
      </c>
      <c r="C57" s="115">
        <v>1</v>
      </c>
      <c r="D57" s="116">
        <v>1</v>
      </c>
      <c r="E57" s="116">
        <v>2</v>
      </c>
      <c r="F57" s="116">
        <v>2</v>
      </c>
      <c r="G57" s="116">
        <v>5</v>
      </c>
      <c r="H57" s="116">
        <v>5</v>
      </c>
      <c r="I57" s="116">
        <v>6</v>
      </c>
      <c r="J57" s="116">
        <v>7</v>
      </c>
      <c r="K57" s="116">
        <v>7</v>
      </c>
      <c r="L57" s="116">
        <v>3</v>
      </c>
      <c r="M57" s="116">
        <v>4</v>
      </c>
      <c r="N57" s="117">
        <v>4</v>
      </c>
    </row>
    <row r="59" spans="2:17" ht="15.75" thickBot="1" x14ac:dyDescent="0.3">
      <c r="B59" s="30"/>
      <c r="C59" s="31">
        <v>1</v>
      </c>
      <c r="D59" s="31">
        <v>2</v>
      </c>
      <c r="E59" s="31">
        <v>3</v>
      </c>
      <c r="F59" s="31">
        <v>4</v>
      </c>
      <c r="G59" s="31">
        <v>5</v>
      </c>
      <c r="H59" s="31">
        <v>6</v>
      </c>
      <c r="I59" s="31">
        <v>7</v>
      </c>
      <c r="J59" s="31">
        <v>8</v>
      </c>
      <c r="K59" s="31">
        <v>9</v>
      </c>
      <c r="L59" s="31">
        <v>10</v>
      </c>
      <c r="M59" s="31">
        <v>11</v>
      </c>
      <c r="N59" s="110">
        <v>12</v>
      </c>
      <c r="P59" s="15"/>
      <c r="Q59" s="15"/>
    </row>
    <row r="60" spans="2:17" x14ac:dyDescent="0.25">
      <c r="B60" s="111" t="s">
        <v>200</v>
      </c>
      <c r="C60" s="107">
        <v>8</v>
      </c>
      <c r="D60" s="108">
        <v>9</v>
      </c>
      <c r="E60" s="108">
        <v>10</v>
      </c>
      <c r="F60" s="108">
        <v>10</v>
      </c>
      <c r="G60" s="108">
        <v>11</v>
      </c>
      <c r="H60" s="108">
        <v>11</v>
      </c>
      <c r="I60" s="108">
        <v>14</v>
      </c>
      <c r="J60" s="108">
        <v>12</v>
      </c>
      <c r="K60" s="108">
        <v>13</v>
      </c>
      <c r="L60" s="108">
        <v>20</v>
      </c>
      <c r="M60" s="108">
        <v>21</v>
      </c>
      <c r="N60" s="112">
        <v>38</v>
      </c>
    </row>
    <row r="61" spans="2:17" x14ac:dyDescent="0.25">
      <c r="B61" s="111" t="s">
        <v>201</v>
      </c>
      <c r="C61" s="109">
        <v>8</v>
      </c>
      <c r="D61" s="95">
        <v>9</v>
      </c>
      <c r="E61" s="95">
        <v>10</v>
      </c>
      <c r="F61" s="95">
        <v>10</v>
      </c>
      <c r="G61" s="95">
        <v>11</v>
      </c>
      <c r="H61" s="95">
        <v>11</v>
      </c>
      <c r="I61" s="95">
        <v>14</v>
      </c>
      <c r="J61" s="95">
        <v>12</v>
      </c>
      <c r="K61" s="95">
        <v>13</v>
      </c>
      <c r="L61" s="95">
        <v>20</v>
      </c>
      <c r="M61" s="95">
        <v>21</v>
      </c>
      <c r="N61" s="113">
        <v>38</v>
      </c>
    </row>
    <row r="62" spans="2:17" x14ac:dyDescent="0.25">
      <c r="B62" s="111" t="s">
        <v>202</v>
      </c>
      <c r="C62" s="109"/>
      <c r="D62" s="95">
        <v>9</v>
      </c>
      <c r="E62" s="95">
        <v>10</v>
      </c>
      <c r="F62" s="95"/>
      <c r="G62" s="95">
        <v>11</v>
      </c>
      <c r="H62" s="95">
        <v>11</v>
      </c>
      <c r="I62" s="95">
        <v>14</v>
      </c>
      <c r="J62" s="95">
        <v>12</v>
      </c>
      <c r="K62" s="96">
        <v>13</v>
      </c>
      <c r="L62" s="95">
        <v>20</v>
      </c>
      <c r="M62" s="95">
        <v>21</v>
      </c>
      <c r="N62" s="113">
        <v>38</v>
      </c>
      <c r="P62" s="15"/>
      <c r="Q62" s="15"/>
    </row>
    <row r="63" spans="2:17" x14ac:dyDescent="0.25">
      <c r="B63" s="111" t="s">
        <v>203</v>
      </c>
      <c r="C63" s="109"/>
      <c r="D63" s="95">
        <v>9</v>
      </c>
      <c r="E63" s="95">
        <v>10</v>
      </c>
      <c r="F63" s="95"/>
      <c r="G63" s="95">
        <v>11</v>
      </c>
      <c r="H63" s="95">
        <v>11</v>
      </c>
      <c r="I63" s="95"/>
      <c r="J63" s="95">
        <v>12</v>
      </c>
      <c r="K63" s="95">
        <v>13</v>
      </c>
      <c r="L63" s="95">
        <v>20</v>
      </c>
      <c r="M63" s="95">
        <v>21</v>
      </c>
      <c r="N63" s="113"/>
      <c r="P63" s="15"/>
      <c r="Q63" s="15"/>
    </row>
    <row r="64" spans="2:17" x14ac:dyDescent="0.25">
      <c r="B64" s="111" t="s">
        <v>204</v>
      </c>
      <c r="C64" s="109"/>
      <c r="D64" s="95">
        <v>9</v>
      </c>
      <c r="E64" s="95">
        <v>10</v>
      </c>
      <c r="F64" s="95"/>
      <c r="G64" s="95">
        <v>11</v>
      </c>
      <c r="H64" s="95">
        <v>11</v>
      </c>
      <c r="I64" s="95"/>
      <c r="J64" s="95">
        <v>12</v>
      </c>
      <c r="K64" s="95">
        <v>13</v>
      </c>
      <c r="L64" s="95">
        <v>20</v>
      </c>
      <c r="M64" s="95">
        <v>21</v>
      </c>
      <c r="N64" s="113"/>
      <c r="P64" s="15"/>
      <c r="Q64" s="15"/>
    </row>
    <row r="65" spans="2:17" x14ac:dyDescent="0.25">
      <c r="B65" s="111" t="s">
        <v>205</v>
      </c>
      <c r="C65" s="109"/>
      <c r="D65" s="95">
        <v>9</v>
      </c>
      <c r="E65" s="95">
        <v>10</v>
      </c>
      <c r="F65" s="95"/>
      <c r="G65" s="95">
        <v>11</v>
      </c>
      <c r="H65" s="95">
        <v>11</v>
      </c>
      <c r="I65" s="95"/>
      <c r="J65" s="95">
        <v>12</v>
      </c>
      <c r="K65" s="95">
        <v>13</v>
      </c>
      <c r="L65" s="95">
        <v>20</v>
      </c>
      <c r="M65" s="95">
        <v>21</v>
      </c>
      <c r="N65" s="113"/>
    </row>
    <row r="66" spans="2:17" x14ac:dyDescent="0.25">
      <c r="B66" s="111" t="s">
        <v>206</v>
      </c>
      <c r="C66" s="109"/>
      <c r="D66" s="95">
        <v>9</v>
      </c>
      <c r="E66" s="95">
        <v>10</v>
      </c>
      <c r="F66" s="95"/>
      <c r="G66" s="95">
        <v>11</v>
      </c>
      <c r="H66" s="95">
        <v>11</v>
      </c>
      <c r="I66" s="95"/>
      <c r="J66" s="95">
        <v>12</v>
      </c>
      <c r="K66" s="95">
        <v>13</v>
      </c>
      <c r="L66" s="95">
        <v>20</v>
      </c>
      <c r="M66" s="95">
        <v>21</v>
      </c>
      <c r="N66" s="113"/>
      <c r="P66" s="15"/>
      <c r="Q66" s="15"/>
    </row>
    <row r="67" spans="2:17" x14ac:dyDescent="0.25">
      <c r="B67" s="114" t="s">
        <v>207</v>
      </c>
      <c r="C67" s="115">
        <v>9</v>
      </c>
      <c r="D67" s="116">
        <v>9</v>
      </c>
      <c r="E67" s="116">
        <v>10</v>
      </c>
      <c r="F67" s="116"/>
      <c r="G67" s="116">
        <v>11</v>
      </c>
      <c r="H67" s="116"/>
      <c r="I67" s="116"/>
      <c r="J67" s="116">
        <v>12</v>
      </c>
      <c r="K67" s="116">
        <v>13</v>
      </c>
      <c r="L67" s="116">
        <v>20</v>
      </c>
      <c r="M67" s="116"/>
      <c r="N67" s="117">
        <v>40</v>
      </c>
      <c r="P67" s="15"/>
      <c r="Q67" s="15"/>
    </row>
    <row r="69" spans="2:17" ht="15.75" thickBot="1" x14ac:dyDescent="0.3">
      <c r="B69" s="30"/>
      <c r="C69" s="138">
        <v>1</v>
      </c>
      <c r="D69" s="138">
        <v>2</v>
      </c>
      <c r="E69" s="138">
        <v>3</v>
      </c>
      <c r="F69" s="138">
        <v>4</v>
      </c>
      <c r="G69" s="138">
        <v>5</v>
      </c>
      <c r="H69" s="138">
        <v>6</v>
      </c>
      <c r="I69" s="138">
        <v>7</v>
      </c>
      <c r="J69" s="138">
        <v>8</v>
      </c>
      <c r="K69" s="138">
        <v>9</v>
      </c>
      <c r="L69" s="138">
        <v>10</v>
      </c>
      <c r="M69" s="138">
        <v>11</v>
      </c>
      <c r="N69" s="140">
        <v>12</v>
      </c>
    </row>
    <row r="70" spans="2:17" ht="15.75" thickBot="1" x14ac:dyDescent="0.3">
      <c r="B70" s="111" t="s">
        <v>200</v>
      </c>
      <c r="C70" s="146">
        <v>31</v>
      </c>
      <c r="D70" s="142">
        <v>44</v>
      </c>
      <c r="E70" s="145">
        <v>44</v>
      </c>
      <c r="F70" s="142">
        <v>41</v>
      </c>
      <c r="G70" s="142">
        <v>41</v>
      </c>
      <c r="H70" s="142">
        <v>43</v>
      </c>
      <c r="I70" s="107">
        <v>32</v>
      </c>
      <c r="J70" s="142">
        <v>37</v>
      </c>
      <c r="K70" s="107">
        <v>33</v>
      </c>
      <c r="L70" s="142">
        <v>42</v>
      </c>
      <c r="M70" s="142">
        <v>34</v>
      </c>
      <c r="N70" s="142">
        <v>35</v>
      </c>
      <c r="P70" t="s">
        <v>245</v>
      </c>
    </row>
    <row r="71" spans="2:17" x14ac:dyDescent="0.25">
      <c r="B71" s="111" t="s">
        <v>201</v>
      </c>
      <c r="C71" s="147">
        <v>31</v>
      </c>
      <c r="D71" s="143">
        <v>44</v>
      </c>
      <c r="E71" s="142">
        <v>39</v>
      </c>
      <c r="F71" s="143">
        <v>41</v>
      </c>
      <c r="G71" s="143">
        <v>41</v>
      </c>
      <c r="H71" s="143">
        <v>43</v>
      </c>
      <c r="I71" s="109">
        <v>32</v>
      </c>
      <c r="J71" s="143">
        <v>37</v>
      </c>
      <c r="K71" s="109">
        <v>33</v>
      </c>
      <c r="L71" s="143">
        <v>42</v>
      </c>
      <c r="M71" s="143">
        <v>34</v>
      </c>
      <c r="N71" s="143">
        <v>35</v>
      </c>
    </row>
    <row r="72" spans="2:17" ht="15.75" thickBot="1" x14ac:dyDescent="0.3">
      <c r="B72" s="111" t="s">
        <v>202</v>
      </c>
      <c r="C72" s="147">
        <v>31</v>
      </c>
      <c r="D72" s="143">
        <v>44</v>
      </c>
      <c r="E72" s="143">
        <v>39</v>
      </c>
      <c r="F72" s="143">
        <v>41</v>
      </c>
      <c r="G72" s="143">
        <v>41</v>
      </c>
      <c r="H72" s="143">
        <v>43</v>
      </c>
      <c r="I72" s="109">
        <v>32</v>
      </c>
      <c r="J72" s="143">
        <v>37</v>
      </c>
      <c r="K72" s="109">
        <v>33</v>
      </c>
      <c r="L72" s="143">
        <v>42</v>
      </c>
      <c r="M72" s="143">
        <v>34</v>
      </c>
      <c r="N72" s="144">
        <v>35</v>
      </c>
      <c r="O72" t="s">
        <v>246</v>
      </c>
    </row>
    <row r="73" spans="2:17" x14ac:dyDescent="0.25">
      <c r="B73" s="111" t="s">
        <v>203</v>
      </c>
      <c r="C73" s="147">
        <v>31</v>
      </c>
      <c r="D73" s="143">
        <v>44</v>
      </c>
      <c r="E73" s="143">
        <v>39</v>
      </c>
      <c r="F73" s="143">
        <v>41</v>
      </c>
      <c r="G73" s="143">
        <v>41</v>
      </c>
      <c r="H73" s="143">
        <v>43</v>
      </c>
      <c r="I73" s="109">
        <v>32</v>
      </c>
      <c r="J73" s="143">
        <v>37</v>
      </c>
      <c r="K73" s="109">
        <v>33</v>
      </c>
      <c r="L73" s="143">
        <v>42</v>
      </c>
      <c r="M73" s="143">
        <v>34</v>
      </c>
      <c r="N73" s="142">
        <v>36</v>
      </c>
    </row>
    <row r="74" spans="2:17" ht="15.75" thickBot="1" x14ac:dyDescent="0.3">
      <c r="B74" s="111" t="s">
        <v>204</v>
      </c>
      <c r="C74" s="147">
        <v>31</v>
      </c>
      <c r="D74" s="143">
        <v>44</v>
      </c>
      <c r="E74" s="143">
        <v>39</v>
      </c>
      <c r="F74" s="143">
        <v>41</v>
      </c>
      <c r="G74" s="144">
        <v>41</v>
      </c>
      <c r="H74" s="143">
        <v>43</v>
      </c>
      <c r="I74" s="109">
        <v>32</v>
      </c>
      <c r="J74" s="143">
        <v>37</v>
      </c>
      <c r="K74" s="109">
        <v>33</v>
      </c>
      <c r="L74" s="143">
        <v>42</v>
      </c>
      <c r="M74" s="143">
        <v>34</v>
      </c>
      <c r="N74" s="143">
        <v>36</v>
      </c>
    </row>
    <row r="75" spans="2:17" ht="15.75" thickBot="1" x14ac:dyDescent="0.3">
      <c r="B75" s="111" t="s">
        <v>205</v>
      </c>
      <c r="C75" s="148">
        <v>31</v>
      </c>
      <c r="D75" s="143">
        <v>44</v>
      </c>
      <c r="E75" s="143">
        <v>39</v>
      </c>
      <c r="F75" s="143">
        <v>41</v>
      </c>
      <c r="G75" s="142">
        <v>43</v>
      </c>
      <c r="H75" s="143">
        <v>43</v>
      </c>
      <c r="I75" s="109">
        <v>32</v>
      </c>
      <c r="J75" s="143">
        <v>37</v>
      </c>
      <c r="K75" s="109">
        <v>33</v>
      </c>
      <c r="L75" s="143">
        <v>42</v>
      </c>
      <c r="M75" s="143">
        <v>34</v>
      </c>
      <c r="N75" s="143">
        <v>36</v>
      </c>
    </row>
    <row r="76" spans="2:17" ht="15.75" thickBot="1" x14ac:dyDescent="0.3">
      <c r="B76" s="111" t="s">
        <v>206</v>
      </c>
      <c r="C76" s="146">
        <v>44</v>
      </c>
      <c r="D76" s="143">
        <v>44</v>
      </c>
      <c r="E76" s="143">
        <v>39</v>
      </c>
      <c r="F76" s="143">
        <v>41</v>
      </c>
      <c r="G76" s="143">
        <v>43</v>
      </c>
      <c r="H76" s="143">
        <v>43</v>
      </c>
      <c r="I76" s="141">
        <v>32</v>
      </c>
      <c r="J76" s="143">
        <v>37</v>
      </c>
      <c r="K76" s="141">
        <v>33</v>
      </c>
      <c r="L76" s="143">
        <v>42</v>
      </c>
      <c r="M76" s="143">
        <v>34</v>
      </c>
      <c r="N76" s="143">
        <v>36</v>
      </c>
    </row>
    <row r="77" spans="2:17" ht="15.75" thickBot="1" x14ac:dyDescent="0.3">
      <c r="B77" s="114" t="s">
        <v>207</v>
      </c>
      <c r="C77" s="148">
        <v>44</v>
      </c>
      <c r="D77" s="144">
        <v>44</v>
      </c>
      <c r="E77" s="144">
        <v>39</v>
      </c>
      <c r="F77" s="144">
        <v>41</v>
      </c>
      <c r="G77" s="144">
        <v>43</v>
      </c>
      <c r="H77" s="144">
        <v>43</v>
      </c>
      <c r="I77" s="139">
        <v>37</v>
      </c>
      <c r="J77" s="144">
        <v>37</v>
      </c>
      <c r="K77" s="139">
        <v>42</v>
      </c>
      <c r="L77" s="144">
        <v>42</v>
      </c>
      <c r="M77" s="144"/>
      <c r="N77" s="144">
        <v>36</v>
      </c>
    </row>
    <row r="80" spans="2:17" ht="15.75" thickBot="1" x14ac:dyDescent="0.3">
      <c r="B80" s="118"/>
      <c r="C80" s="119">
        <v>1</v>
      </c>
      <c r="D80" s="119">
        <v>2</v>
      </c>
      <c r="E80" s="119">
        <v>3</v>
      </c>
      <c r="F80" s="119">
        <v>4</v>
      </c>
      <c r="G80" s="119">
        <v>5</v>
      </c>
      <c r="H80" s="119">
        <v>6</v>
      </c>
      <c r="I80" s="119">
        <v>7</v>
      </c>
      <c r="J80" s="119">
        <v>8</v>
      </c>
      <c r="K80" s="119">
        <v>9</v>
      </c>
      <c r="L80" s="119">
        <v>10</v>
      </c>
      <c r="M80" s="119">
        <v>11</v>
      </c>
      <c r="N80" s="120">
        <v>12</v>
      </c>
    </row>
    <row r="81" spans="1:14" x14ac:dyDescent="0.25">
      <c r="B81" s="121" t="s">
        <v>200</v>
      </c>
      <c r="C81" s="207" t="s">
        <v>220</v>
      </c>
      <c r="D81" s="208"/>
      <c r="E81" s="208"/>
      <c r="F81" s="208" t="s">
        <v>221</v>
      </c>
      <c r="G81" s="208"/>
      <c r="H81" s="208"/>
      <c r="I81" s="208" t="s">
        <v>222</v>
      </c>
      <c r="J81" s="208"/>
      <c r="K81" s="208"/>
      <c r="L81" s="208" t="s">
        <v>227</v>
      </c>
      <c r="M81" s="208" t="s">
        <v>223</v>
      </c>
      <c r="N81" s="135" t="s">
        <v>224</v>
      </c>
    </row>
    <row r="82" spans="1:14" x14ac:dyDescent="0.25">
      <c r="B82" s="121" t="s">
        <v>201</v>
      </c>
      <c r="C82" s="209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136" t="s">
        <v>225</v>
      </c>
    </row>
    <row r="83" spans="1:14" x14ac:dyDescent="0.25">
      <c r="B83" s="121" t="s">
        <v>202</v>
      </c>
      <c r="C83" s="209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136" t="s">
        <v>226</v>
      </c>
    </row>
    <row r="84" spans="1:14" x14ac:dyDescent="0.25">
      <c r="B84" s="121" t="s">
        <v>203</v>
      </c>
      <c r="C84" s="209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136"/>
    </row>
    <row r="85" spans="1:14" x14ac:dyDescent="0.25">
      <c r="B85" s="121" t="s">
        <v>204</v>
      </c>
      <c r="C85" s="209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136"/>
    </row>
    <row r="86" spans="1:14" x14ac:dyDescent="0.25">
      <c r="B86" s="121" t="s">
        <v>205</v>
      </c>
      <c r="C86" s="209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136"/>
    </row>
    <row r="87" spans="1:14" x14ac:dyDescent="0.25">
      <c r="B87" s="121" t="s">
        <v>206</v>
      </c>
      <c r="C87" s="209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136"/>
    </row>
    <row r="88" spans="1:14" ht="15.75" thickBot="1" x14ac:dyDescent="0.3">
      <c r="B88" s="123" t="s">
        <v>207</v>
      </c>
      <c r="C88" s="211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137"/>
    </row>
    <row r="90" spans="1:14" x14ac:dyDescent="0.25">
      <c r="A90" t="s">
        <v>268</v>
      </c>
    </row>
    <row r="91" spans="1:14" x14ac:dyDescent="0.25">
      <c r="C91" s="15"/>
      <c r="D91" s="15"/>
    </row>
    <row r="92" spans="1:14" x14ac:dyDescent="0.25">
      <c r="C92" s="15"/>
      <c r="D92" s="15"/>
    </row>
    <row r="93" spans="1:14" x14ac:dyDescent="0.25">
      <c r="C93" s="15"/>
      <c r="D93" s="15"/>
    </row>
    <row r="96" spans="1:14" x14ac:dyDescent="0.25">
      <c r="C96" s="15"/>
      <c r="D96" s="15"/>
    </row>
    <row r="99" spans="3:4" x14ac:dyDescent="0.25">
      <c r="C99" s="15"/>
      <c r="D99" s="15"/>
    </row>
  </sheetData>
  <mergeCells count="5">
    <mergeCell ref="C81:E88"/>
    <mergeCell ref="F81:H88"/>
    <mergeCell ref="I81:K88"/>
    <mergeCell ref="L81:L88"/>
    <mergeCell ref="M81:M88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topLeftCell="O28" workbookViewId="0">
      <selection activeCell="O61" sqref="O61"/>
    </sheetView>
  </sheetViews>
  <sheetFormatPr defaultRowHeight="15" x14ac:dyDescent="0.25"/>
  <sheetData>
    <row r="1" spans="1:41" ht="15.75" thickBot="1" x14ac:dyDescent="0.3">
      <c r="A1" s="30"/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110">
        <v>12</v>
      </c>
      <c r="N1" t="s">
        <v>212</v>
      </c>
      <c r="O1" s="30"/>
      <c r="P1" s="31">
        <v>1</v>
      </c>
      <c r="Q1" s="31">
        <v>2</v>
      </c>
      <c r="R1" s="31">
        <v>3</v>
      </c>
      <c r="S1" s="31">
        <v>4</v>
      </c>
      <c r="T1" s="31">
        <v>5</v>
      </c>
      <c r="U1" s="31">
        <v>6</v>
      </c>
      <c r="V1" s="31">
        <v>7</v>
      </c>
      <c r="W1" s="31">
        <v>8</v>
      </c>
      <c r="X1" s="31">
        <v>9</v>
      </c>
      <c r="Y1" s="31">
        <v>10</v>
      </c>
      <c r="Z1" s="31">
        <v>11</v>
      </c>
      <c r="AA1" s="110">
        <v>12</v>
      </c>
      <c r="AC1" s="30"/>
      <c r="AD1" s="31">
        <v>1</v>
      </c>
      <c r="AE1" s="31">
        <v>2</v>
      </c>
      <c r="AF1" s="31">
        <v>3</v>
      </c>
      <c r="AG1" s="31">
        <v>4</v>
      </c>
      <c r="AH1" s="31">
        <v>5</v>
      </c>
      <c r="AI1" s="31">
        <v>6</v>
      </c>
      <c r="AJ1" s="31">
        <v>7</v>
      </c>
      <c r="AK1" s="31">
        <v>8</v>
      </c>
      <c r="AL1" s="31">
        <v>9</v>
      </c>
      <c r="AM1" s="31">
        <v>10</v>
      </c>
      <c r="AN1" s="31">
        <v>11</v>
      </c>
      <c r="AO1" s="110">
        <v>12</v>
      </c>
    </row>
    <row r="2" spans="1:41" x14ac:dyDescent="0.25">
      <c r="A2" s="111" t="s">
        <v>200</v>
      </c>
      <c r="B2" s="107">
        <v>3</v>
      </c>
      <c r="C2" s="108">
        <v>8</v>
      </c>
      <c r="D2" s="108">
        <v>7</v>
      </c>
      <c r="E2" s="108">
        <v>4</v>
      </c>
      <c r="F2" s="108"/>
      <c r="G2" s="108"/>
      <c r="H2" s="108"/>
      <c r="I2" s="108"/>
      <c r="J2" s="108"/>
      <c r="K2" s="108"/>
      <c r="L2" s="108"/>
      <c r="M2" s="112"/>
      <c r="O2" s="111" t="s">
        <v>200</v>
      </c>
      <c r="P2" s="107">
        <v>3</v>
      </c>
      <c r="Q2" s="108">
        <v>8</v>
      </c>
      <c r="R2" s="108">
        <v>7</v>
      </c>
      <c r="S2" s="108">
        <v>4</v>
      </c>
      <c r="T2" s="108"/>
      <c r="U2" s="108"/>
      <c r="V2" s="108"/>
      <c r="W2" s="108"/>
      <c r="X2" s="108"/>
      <c r="Y2" s="108"/>
      <c r="Z2" s="108"/>
      <c r="AA2" s="112"/>
      <c r="AC2" s="111" t="s">
        <v>200</v>
      </c>
      <c r="AD2" s="107">
        <v>8</v>
      </c>
      <c r="AE2" s="108">
        <v>4</v>
      </c>
      <c r="AF2" s="108"/>
      <c r="AG2" s="108"/>
      <c r="AH2" s="108"/>
      <c r="AI2" s="108"/>
      <c r="AJ2" s="108"/>
      <c r="AK2" s="108"/>
      <c r="AL2" s="108"/>
      <c r="AM2" s="108"/>
      <c r="AN2" s="108"/>
      <c r="AO2" s="112"/>
    </row>
    <row r="3" spans="1:41" x14ac:dyDescent="0.25">
      <c r="A3" s="111" t="s">
        <v>201</v>
      </c>
      <c r="B3" s="109">
        <v>3</v>
      </c>
      <c r="C3" s="95">
        <v>8</v>
      </c>
      <c r="D3" s="95">
        <v>7</v>
      </c>
      <c r="E3" s="95">
        <v>4</v>
      </c>
      <c r="F3" s="95"/>
      <c r="G3" s="95"/>
      <c r="H3" s="95"/>
      <c r="I3" s="95"/>
      <c r="J3" s="95"/>
      <c r="K3" s="95"/>
      <c r="L3" s="95"/>
      <c r="M3" s="113"/>
      <c r="O3" s="111" t="s">
        <v>201</v>
      </c>
      <c r="P3" s="109">
        <v>3</v>
      </c>
      <c r="Q3" s="95">
        <v>8</v>
      </c>
      <c r="R3" s="95">
        <v>7</v>
      </c>
      <c r="S3" s="95">
        <v>4</v>
      </c>
      <c r="T3" s="95"/>
      <c r="U3" s="95"/>
      <c r="V3" s="95"/>
      <c r="W3" s="95"/>
      <c r="X3" s="95"/>
      <c r="Y3" s="95"/>
      <c r="Z3" s="95"/>
      <c r="AA3" s="113"/>
      <c r="AC3" s="111" t="s">
        <v>201</v>
      </c>
      <c r="AD3" s="109">
        <v>8</v>
      </c>
      <c r="AE3" s="95">
        <v>4</v>
      </c>
      <c r="AF3" s="95"/>
      <c r="AG3" s="95"/>
      <c r="AH3" s="95"/>
      <c r="AI3" s="95"/>
      <c r="AJ3" s="95"/>
      <c r="AK3" s="95"/>
      <c r="AL3" s="95"/>
      <c r="AM3" s="95"/>
      <c r="AN3" s="95"/>
      <c r="AO3" s="113"/>
    </row>
    <row r="4" spans="1:41" x14ac:dyDescent="0.25">
      <c r="A4" s="111" t="s">
        <v>202</v>
      </c>
      <c r="B4" s="109">
        <v>3</v>
      </c>
      <c r="C4" s="95">
        <v>8</v>
      </c>
      <c r="D4" s="95">
        <v>7</v>
      </c>
      <c r="E4" s="95">
        <v>4</v>
      </c>
      <c r="F4" s="95"/>
      <c r="G4" s="95"/>
      <c r="H4" s="95"/>
      <c r="I4" s="95"/>
      <c r="J4" s="95"/>
      <c r="K4" s="95"/>
      <c r="L4" s="95"/>
      <c r="M4" s="113"/>
      <c r="O4" s="111" t="s">
        <v>202</v>
      </c>
      <c r="P4" s="109">
        <v>3</v>
      </c>
      <c r="Q4" s="95">
        <v>8</v>
      </c>
      <c r="R4" s="95">
        <v>7</v>
      </c>
      <c r="S4" s="95">
        <v>4</v>
      </c>
      <c r="T4" s="95"/>
      <c r="U4" s="95"/>
      <c r="V4" s="95"/>
      <c r="W4" s="95"/>
      <c r="X4" s="95"/>
      <c r="Y4" s="95"/>
      <c r="Z4" s="95"/>
      <c r="AA4" s="113"/>
      <c r="AC4" s="111" t="s">
        <v>202</v>
      </c>
      <c r="AD4" s="109">
        <v>8</v>
      </c>
      <c r="AE4" s="95">
        <v>4</v>
      </c>
      <c r="AF4" s="95"/>
      <c r="AG4" s="95"/>
      <c r="AH4" s="95"/>
      <c r="AI4" s="95"/>
      <c r="AJ4" s="95"/>
      <c r="AK4" s="95"/>
      <c r="AL4" s="95"/>
      <c r="AM4" s="95"/>
      <c r="AN4" s="95"/>
      <c r="AO4" s="113"/>
    </row>
    <row r="5" spans="1:41" x14ac:dyDescent="0.25">
      <c r="A5" s="111" t="s">
        <v>203</v>
      </c>
      <c r="B5" s="109">
        <v>3</v>
      </c>
      <c r="C5" s="95">
        <v>8</v>
      </c>
      <c r="D5" s="95">
        <v>7</v>
      </c>
      <c r="E5" s="95">
        <v>4</v>
      </c>
      <c r="F5" s="95"/>
      <c r="G5" s="95"/>
      <c r="H5" s="95"/>
      <c r="I5" s="95"/>
      <c r="J5" s="95"/>
      <c r="K5" s="95"/>
      <c r="L5" s="95"/>
      <c r="M5" s="113"/>
      <c r="O5" s="111" t="s">
        <v>203</v>
      </c>
      <c r="P5" s="109">
        <v>3</v>
      </c>
      <c r="Q5" s="95">
        <v>8</v>
      </c>
      <c r="R5" s="95">
        <v>7</v>
      </c>
      <c r="S5" s="95">
        <v>4</v>
      </c>
      <c r="T5" s="95"/>
      <c r="U5" s="95"/>
      <c r="V5" s="95"/>
      <c r="W5" s="95"/>
      <c r="X5" s="95"/>
      <c r="Y5" s="95"/>
      <c r="Z5" s="95"/>
      <c r="AA5" s="113"/>
      <c r="AC5" s="111" t="s">
        <v>203</v>
      </c>
      <c r="AD5" s="109">
        <v>8</v>
      </c>
      <c r="AE5" s="95">
        <v>4</v>
      </c>
      <c r="AF5" s="95"/>
      <c r="AG5" s="95"/>
      <c r="AH5" s="95"/>
      <c r="AI5" s="95"/>
      <c r="AJ5" s="95"/>
      <c r="AK5" s="95"/>
      <c r="AL5" s="95"/>
      <c r="AM5" s="95"/>
      <c r="AN5" s="95"/>
      <c r="AO5" s="113"/>
    </row>
    <row r="6" spans="1:41" x14ac:dyDescent="0.25">
      <c r="A6" s="111" t="s">
        <v>204</v>
      </c>
      <c r="B6" s="109">
        <v>3</v>
      </c>
      <c r="C6" s="95">
        <v>8</v>
      </c>
      <c r="D6" s="95">
        <v>7</v>
      </c>
      <c r="E6" s="95">
        <v>4</v>
      </c>
      <c r="F6" s="95"/>
      <c r="G6" s="95"/>
      <c r="H6" s="95"/>
      <c r="I6" s="95"/>
      <c r="J6" s="95"/>
      <c r="K6" s="95"/>
      <c r="L6" s="95"/>
      <c r="M6" s="113"/>
      <c r="O6" s="111" t="s">
        <v>204</v>
      </c>
      <c r="P6" s="109">
        <v>3</v>
      </c>
      <c r="Q6" s="95">
        <v>8</v>
      </c>
      <c r="R6" s="95">
        <v>7</v>
      </c>
      <c r="S6" s="95">
        <v>4</v>
      </c>
      <c r="T6" s="95"/>
      <c r="U6" s="95"/>
      <c r="V6" s="95"/>
      <c r="W6" s="95"/>
      <c r="X6" s="95"/>
      <c r="Y6" s="95"/>
      <c r="Z6" s="95"/>
      <c r="AA6" s="113"/>
      <c r="AC6" s="111" t="s">
        <v>204</v>
      </c>
      <c r="AD6" s="109">
        <v>8</v>
      </c>
      <c r="AE6" s="95">
        <v>4</v>
      </c>
      <c r="AF6" s="95"/>
      <c r="AG6" s="95"/>
      <c r="AH6" s="95"/>
      <c r="AI6" s="95"/>
      <c r="AJ6" s="95"/>
      <c r="AK6" s="95"/>
      <c r="AL6" s="95"/>
      <c r="AM6" s="95"/>
      <c r="AN6" s="95"/>
      <c r="AO6" s="113"/>
    </row>
    <row r="7" spans="1:41" x14ac:dyDescent="0.25">
      <c r="A7" s="111" t="s">
        <v>205</v>
      </c>
      <c r="B7" s="109">
        <v>3</v>
      </c>
      <c r="C7" s="95">
        <v>8</v>
      </c>
      <c r="D7" s="95">
        <v>7</v>
      </c>
      <c r="E7" s="95">
        <v>4</v>
      </c>
      <c r="F7" s="95"/>
      <c r="G7" s="95"/>
      <c r="H7" s="95"/>
      <c r="I7" s="95"/>
      <c r="J7" s="95"/>
      <c r="K7" s="95"/>
      <c r="L7" s="95"/>
      <c r="M7" s="113"/>
      <c r="O7" s="111" t="s">
        <v>205</v>
      </c>
      <c r="P7" s="109">
        <v>3</v>
      </c>
      <c r="Q7" s="95">
        <v>8</v>
      </c>
      <c r="R7" s="95">
        <v>7</v>
      </c>
      <c r="S7" s="95">
        <v>4</v>
      </c>
      <c r="T7" s="95"/>
      <c r="U7" s="95"/>
      <c r="V7" s="95"/>
      <c r="W7" s="95"/>
      <c r="X7" s="95"/>
      <c r="Y7" s="95"/>
      <c r="Z7" s="95"/>
      <c r="AA7" s="113"/>
      <c r="AC7" s="111" t="s">
        <v>205</v>
      </c>
      <c r="AD7" s="109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113"/>
    </row>
    <row r="8" spans="1:41" x14ac:dyDescent="0.25">
      <c r="A8" s="111" t="s">
        <v>206</v>
      </c>
      <c r="B8" s="109">
        <v>3</v>
      </c>
      <c r="C8" s="95">
        <v>8</v>
      </c>
      <c r="D8" s="95">
        <v>7</v>
      </c>
      <c r="E8" s="95">
        <v>4</v>
      </c>
      <c r="F8" s="95"/>
      <c r="G8" s="95"/>
      <c r="H8" s="95"/>
      <c r="I8" s="95"/>
      <c r="J8" s="95"/>
      <c r="K8" s="95"/>
      <c r="L8" s="95"/>
      <c r="M8" s="113"/>
      <c r="O8" s="111" t="s">
        <v>206</v>
      </c>
      <c r="P8" s="109">
        <v>3</v>
      </c>
      <c r="Q8" s="95">
        <v>8</v>
      </c>
      <c r="R8" s="95">
        <v>7</v>
      </c>
      <c r="S8" s="95">
        <v>4</v>
      </c>
      <c r="T8" s="95"/>
      <c r="U8" s="95"/>
      <c r="V8" s="95"/>
      <c r="W8" s="95"/>
      <c r="X8" s="95"/>
      <c r="Y8" s="95"/>
      <c r="Z8" s="95"/>
      <c r="AA8" s="113"/>
      <c r="AC8" s="111" t="s">
        <v>206</v>
      </c>
      <c r="AD8" s="109">
        <v>3</v>
      </c>
      <c r="AE8" s="95">
        <v>7</v>
      </c>
      <c r="AF8" s="95"/>
      <c r="AG8" s="95"/>
      <c r="AH8" s="95"/>
      <c r="AI8" s="95"/>
      <c r="AJ8" s="95"/>
      <c r="AK8" s="95"/>
      <c r="AL8" s="95"/>
      <c r="AM8" s="95"/>
      <c r="AN8" s="95"/>
      <c r="AO8" s="113"/>
    </row>
    <row r="9" spans="1:41" x14ac:dyDescent="0.25">
      <c r="A9" s="114" t="s">
        <v>207</v>
      </c>
      <c r="B9" s="115">
        <v>3</v>
      </c>
      <c r="C9" s="116">
        <v>8</v>
      </c>
      <c r="D9" s="116">
        <v>7</v>
      </c>
      <c r="E9" s="116">
        <v>4</v>
      </c>
      <c r="F9" s="116"/>
      <c r="G9" s="116"/>
      <c r="H9" s="116"/>
      <c r="I9" s="116"/>
      <c r="J9" s="116"/>
      <c r="K9" s="116"/>
      <c r="L9" s="116"/>
      <c r="M9" s="117"/>
      <c r="O9" s="114" t="s">
        <v>207</v>
      </c>
      <c r="P9" s="115">
        <v>3</v>
      </c>
      <c r="Q9" s="116">
        <v>8</v>
      </c>
      <c r="R9" s="116">
        <v>7</v>
      </c>
      <c r="S9" s="116">
        <v>4</v>
      </c>
      <c r="T9" s="116"/>
      <c r="U9" s="116"/>
      <c r="V9" s="116"/>
      <c r="W9" s="116"/>
      <c r="X9" s="116"/>
      <c r="Y9" s="116"/>
      <c r="Z9" s="116"/>
      <c r="AA9" s="117"/>
      <c r="AC9" s="114" t="s">
        <v>207</v>
      </c>
      <c r="AD9" s="115">
        <v>3</v>
      </c>
      <c r="AE9" s="116">
        <v>7</v>
      </c>
      <c r="AF9" s="116"/>
      <c r="AG9" s="116"/>
      <c r="AH9" s="116"/>
      <c r="AI9" s="116"/>
      <c r="AJ9" s="116"/>
      <c r="AK9" s="116"/>
      <c r="AL9" s="116"/>
      <c r="AM9" s="116"/>
      <c r="AN9" s="116"/>
      <c r="AO9" s="117"/>
    </row>
    <row r="10" spans="1:41" x14ac:dyDescent="0.25">
      <c r="B10" s="95"/>
      <c r="C10" s="94"/>
      <c r="D10" s="94"/>
      <c r="E10" s="94"/>
      <c r="F10" s="94"/>
      <c r="G10" s="94"/>
      <c r="H10" s="94"/>
      <c r="I10" s="94"/>
    </row>
    <row r="11" spans="1:41" ht="15.75" thickBot="1" x14ac:dyDescent="0.3">
      <c r="A11" s="30"/>
      <c r="B11" s="31">
        <v>1</v>
      </c>
      <c r="C11" s="31">
        <v>2</v>
      </c>
      <c r="D11" s="31">
        <v>3</v>
      </c>
      <c r="E11" s="31">
        <v>4</v>
      </c>
      <c r="F11" s="31">
        <v>5</v>
      </c>
      <c r="G11" s="31">
        <v>6</v>
      </c>
      <c r="H11" s="31">
        <v>7</v>
      </c>
      <c r="I11" s="31">
        <v>8</v>
      </c>
      <c r="J11" s="31">
        <v>9</v>
      </c>
      <c r="K11" s="31">
        <v>10</v>
      </c>
      <c r="L11" s="31">
        <v>11</v>
      </c>
      <c r="M11" s="110">
        <v>12</v>
      </c>
      <c r="N11" t="s">
        <v>213</v>
      </c>
      <c r="O11" s="30"/>
      <c r="P11" s="31">
        <v>1</v>
      </c>
      <c r="Q11" s="31">
        <v>2</v>
      </c>
      <c r="R11" s="31">
        <v>3</v>
      </c>
      <c r="S11" s="31">
        <v>4</v>
      </c>
      <c r="T11" s="31">
        <v>5</v>
      </c>
      <c r="U11" s="31">
        <v>6</v>
      </c>
      <c r="V11" s="31">
        <v>7</v>
      </c>
      <c r="W11" s="31">
        <v>8</v>
      </c>
      <c r="X11" s="31">
        <v>9</v>
      </c>
      <c r="Y11" s="31">
        <v>10</v>
      </c>
      <c r="Z11" s="31">
        <v>11</v>
      </c>
      <c r="AA11" s="110">
        <v>12</v>
      </c>
    </row>
    <row r="12" spans="1:41" x14ac:dyDescent="0.25">
      <c r="A12" s="111" t="s">
        <v>200</v>
      </c>
      <c r="B12" s="107">
        <v>1</v>
      </c>
      <c r="C12" s="108">
        <v>5</v>
      </c>
      <c r="D12" s="108">
        <v>2</v>
      </c>
      <c r="E12" s="108">
        <v>6</v>
      </c>
      <c r="F12" s="108"/>
      <c r="G12" s="108"/>
      <c r="H12" s="108"/>
      <c r="I12" s="108"/>
      <c r="J12" s="108"/>
      <c r="K12" s="108"/>
      <c r="L12" s="108"/>
      <c r="M12" s="112"/>
      <c r="O12" s="111" t="s">
        <v>200</v>
      </c>
      <c r="P12" s="107">
        <v>6</v>
      </c>
      <c r="Q12" s="108">
        <v>2</v>
      </c>
      <c r="R12" s="108">
        <v>5</v>
      </c>
      <c r="S12" s="108"/>
      <c r="T12" s="108"/>
      <c r="U12" s="108"/>
      <c r="V12" s="108"/>
      <c r="W12" s="108"/>
      <c r="X12" s="108"/>
      <c r="Y12" s="108"/>
      <c r="Z12" s="108"/>
      <c r="AA12" s="112"/>
    </row>
    <row r="13" spans="1:41" x14ac:dyDescent="0.25">
      <c r="A13" s="111" t="s">
        <v>201</v>
      </c>
      <c r="B13" s="109">
        <v>1</v>
      </c>
      <c r="C13" s="95">
        <v>5</v>
      </c>
      <c r="D13" s="95">
        <v>2</v>
      </c>
      <c r="E13" s="95">
        <v>6</v>
      </c>
      <c r="F13" s="95"/>
      <c r="G13" s="95"/>
      <c r="H13" s="95"/>
      <c r="I13" s="95"/>
      <c r="J13" s="95"/>
      <c r="K13" s="95"/>
      <c r="L13" s="95"/>
      <c r="M13" s="113"/>
      <c r="O13" s="111" t="s">
        <v>201</v>
      </c>
      <c r="P13" s="109">
        <v>6</v>
      </c>
      <c r="Q13" s="95">
        <v>2</v>
      </c>
      <c r="R13" s="95">
        <v>5</v>
      </c>
      <c r="S13" s="95"/>
      <c r="T13" s="95"/>
      <c r="U13" s="95"/>
      <c r="V13" s="95"/>
      <c r="W13" s="95"/>
      <c r="X13" s="95"/>
      <c r="Y13" s="95"/>
      <c r="Z13" s="95"/>
      <c r="AA13" s="113"/>
    </row>
    <row r="14" spans="1:41" x14ac:dyDescent="0.25">
      <c r="A14" s="111" t="s">
        <v>202</v>
      </c>
      <c r="B14" s="109">
        <v>1</v>
      </c>
      <c r="C14" s="95">
        <v>5</v>
      </c>
      <c r="D14" s="95">
        <v>2</v>
      </c>
      <c r="E14" s="95">
        <v>6</v>
      </c>
      <c r="F14" s="95"/>
      <c r="G14" s="95"/>
      <c r="H14" s="95"/>
      <c r="I14" s="95"/>
      <c r="J14" s="95"/>
      <c r="K14" s="95"/>
      <c r="L14" s="95"/>
      <c r="M14" s="113"/>
      <c r="O14" s="111" t="s">
        <v>202</v>
      </c>
      <c r="P14" s="109">
        <v>6</v>
      </c>
      <c r="Q14" s="95">
        <v>2</v>
      </c>
      <c r="R14" s="95">
        <v>5</v>
      </c>
      <c r="S14" s="95"/>
      <c r="T14" s="95"/>
      <c r="U14" s="95"/>
      <c r="V14" s="95"/>
      <c r="W14" s="95"/>
      <c r="X14" s="95"/>
      <c r="Y14" s="95"/>
      <c r="Z14" s="95"/>
      <c r="AA14" s="113"/>
    </row>
    <row r="15" spans="1:41" x14ac:dyDescent="0.25">
      <c r="A15" s="111" t="s">
        <v>203</v>
      </c>
      <c r="B15" s="109">
        <v>1</v>
      </c>
      <c r="C15" s="95">
        <v>5</v>
      </c>
      <c r="D15" s="95">
        <v>2</v>
      </c>
      <c r="E15" s="95">
        <v>6</v>
      </c>
      <c r="F15" s="95"/>
      <c r="G15" s="95"/>
      <c r="H15" s="95"/>
      <c r="I15" s="95"/>
      <c r="J15" s="95"/>
      <c r="K15" s="95"/>
      <c r="L15" s="95"/>
      <c r="M15" s="113"/>
      <c r="O15" s="111" t="s">
        <v>203</v>
      </c>
      <c r="P15" s="109">
        <v>6</v>
      </c>
      <c r="Q15" s="95">
        <v>2</v>
      </c>
      <c r="R15" s="95">
        <v>5</v>
      </c>
      <c r="S15" s="95"/>
      <c r="T15" s="95"/>
      <c r="U15" s="95"/>
      <c r="V15" s="95"/>
      <c r="W15" s="95"/>
      <c r="X15" s="95"/>
      <c r="Y15" s="95"/>
      <c r="Z15" s="95"/>
      <c r="AA15" s="113"/>
    </row>
    <row r="16" spans="1:41" x14ac:dyDescent="0.25">
      <c r="A16" s="111" t="s">
        <v>204</v>
      </c>
      <c r="B16" s="109">
        <v>1</v>
      </c>
      <c r="C16" s="95">
        <v>5</v>
      </c>
      <c r="D16" s="95">
        <v>2</v>
      </c>
      <c r="E16" s="95">
        <v>6</v>
      </c>
      <c r="F16" s="95"/>
      <c r="G16" s="95"/>
      <c r="H16" s="95"/>
      <c r="I16" s="95"/>
      <c r="J16" s="95"/>
      <c r="K16" s="95"/>
      <c r="L16" s="95"/>
      <c r="M16" s="113"/>
      <c r="O16" s="111" t="s">
        <v>204</v>
      </c>
      <c r="P16" s="109">
        <v>6</v>
      </c>
      <c r="Q16" s="95">
        <v>2</v>
      </c>
      <c r="R16" s="95"/>
      <c r="S16" s="95"/>
      <c r="T16" s="95"/>
      <c r="U16" s="95"/>
      <c r="V16" s="95"/>
      <c r="W16" s="95"/>
      <c r="X16" s="95"/>
      <c r="Y16" s="95"/>
      <c r="Z16" s="95"/>
      <c r="AA16" s="113"/>
    </row>
    <row r="17" spans="1:41" x14ac:dyDescent="0.25">
      <c r="A17" s="111" t="s">
        <v>205</v>
      </c>
      <c r="B17" s="109">
        <v>1</v>
      </c>
      <c r="C17" s="95">
        <v>5</v>
      </c>
      <c r="D17" s="95">
        <v>2</v>
      </c>
      <c r="E17" s="95">
        <v>6</v>
      </c>
      <c r="F17" s="95"/>
      <c r="G17" s="95"/>
      <c r="H17" s="95"/>
      <c r="I17" s="95"/>
      <c r="J17" s="95"/>
      <c r="K17" s="95"/>
      <c r="L17" s="95"/>
      <c r="M17" s="113"/>
      <c r="O17" s="111" t="s">
        <v>205</v>
      </c>
      <c r="P17" s="109">
        <v>6</v>
      </c>
      <c r="Q17" s="95"/>
      <c r="R17" s="95">
        <v>1</v>
      </c>
      <c r="S17" s="95"/>
      <c r="T17" s="95"/>
      <c r="U17" s="95"/>
      <c r="V17" s="95"/>
      <c r="W17" s="95"/>
      <c r="X17" s="95"/>
      <c r="Y17" s="95"/>
      <c r="Z17" s="95"/>
      <c r="AA17" s="113"/>
    </row>
    <row r="18" spans="1:41" x14ac:dyDescent="0.25">
      <c r="A18" s="111" t="s">
        <v>206</v>
      </c>
      <c r="B18" s="109">
        <v>1</v>
      </c>
      <c r="C18" s="95">
        <v>5</v>
      </c>
      <c r="D18" s="95">
        <v>2</v>
      </c>
      <c r="E18" s="95">
        <v>6</v>
      </c>
      <c r="F18" s="95"/>
      <c r="G18" s="95"/>
      <c r="H18" s="95"/>
      <c r="I18" s="95"/>
      <c r="J18" s="95"/>
      <c r="K18" s="95"/>
      <c r="L18" s="95"/>
      <c r="M18" s="113"/>
      <c r="O18" s="111" t="s">
        <v>206</v>
      </c>
      <c r="P18" s="109">
        <v>6</v>
      </c>
      <c r="Q18" s="95"/>
      <c r="R18" s="95">
        <v>1</v>
      </c>
      <c r="S18" s="95"/>
      <c r="T18" s="95"/>
      <c r="U18" s="95"/>
      <c r="V18" s="95"/>
      <c r="W18" s="95"/>
      <c r="X18" s="95"/>
      <c r="Y18" s="95"/>
      <c r="Z18" s="95"/>
      <c r="AA18" s="113"/>
    </row>
    <row r="19" spans="1:41" x14ac:dyDescent="0.25">
      <c r="A19" s="114" t="s">
        <v>207</v>
      </c>
      <c r="B19" s="115">
        <v>1</v>
      </c>
      <c r="C19" s="116">
        <v>5</v>
      </c>
      <c r="D19" s="116">
        <v>2</v>
      </c>
      <c r="E19" s="116">
        <v>6</v>
      </c>
      <c r="F19" s="116"/>
      <c r="G19" s="116"/>
      <c r="H19" s="116"/>
      <c r="I19" s="116"/>
      <c r="J19" s="116"/>
      <c r="K19" s="116"/>
      <c r="L19" s="116"/>
      <c r="M19" s="117"/>
      <c r="O19" s="114" t="s">
        <v>207</v>
      </c>
      <c r="P19" s="115"/>
      <c r="Q19" s="116"/>
      <c r="R19" s="116">
        <v>1</v>
      </c>
      <c r="S19" s="116"/>
      <c r="T19" s="116"/>
      <c r="U19" s="116"/>
      <c r="V19" s="116"/>
      <c r="W19" s="116"/>
      <c r="X19" s="116"/>
      <c r="Y19" s="116"/>
      <c r="Z19" s="116"/>
      <c r="AA19" s="117"/>
    </row>
    <row r="21" spans="1:41" ht="15.75" thickBot="1" x14ac:dyDescent="0.3">
      <c r="A21" s="30">
        <v>1.1000000000000001</v>
      </c>
      <c r="B21" s="31">
        <v>1</v>
      </c>
      <c r="C21" s="31">
        <v>2</v>
      </c>
      <c r="D21" s="31">
        <v>3</v>
      </c>
      <c r="E21" s="31">
        <v>4</v>
      </c>
      <c r="F21" s="31">
        <v>5</v>
      </c>
      <c r="G21" s="31">
        <v>6</v>
      </c>
      <c r="H21" s="31">
        <v>7</v>
      </c>
      <c r="I21" s="31">
        <v>8</v>
      </c>
      <c r="J21" s="31">
        <v>9</v>
      </c>
      <c r="K21" s="31">
        <v>10</v>
      </c>
      <c r="L21" s="31">
        <v>11</v>
      </c>
      <c r="M21" s="110">
        <v>12</v>
      </c>
      <c r="O21" s="30">
        <v>1.2</v>
      </c>
      <c r="P21" s="31">
        <v>1</v>
      </c>
      <c r="Q21" s="31">
        <v>2</v>
      </c>
      <c r="R21" s="31">
        <v>3</v>
      </c>
      <c r="S21" s="31">
        <v>4</v>
      </c>
      <c r="T21" s="31">
        <v>5</v>
      </c>
      <c r="U21" s="31">
        <v>6</v>
      </c>
      <c r="V21" s="31">
        <v>7</v>
      </c>
      <c r="W21" s="31">
        <v>8</v>
      </c>
      <c r="X21" s="31">
        <v>9</v>
      </c>
      <c r="Y21" s="31">
        <v>10</v>
      </c>
      <c r="Z21" s="31">
        <v>11</v>
      </c>
      <c r="AA21" s="110">
        <v>12</v>
      </c>
      <c r="AC21" s="30">
        <v>1.3</v>
      </c>
      <c r="AD21" s="31">
        <v>1</v>
      </c>
      <c r="AE21" s="31">
        <v>2</v>
      </c>
      <c r="AF21" s="31">
        <v>3</v>
      </c>
      <c r="AG21" s="31">
        <v>4</v>
      </c>
      <c r="AH21" s="31">
        <v>5</v>
      </c>
      <c r="AI21" s="31">
        <v>6</v>
      </c>
      <c r="AJ21" s="31">
        <v>7</v>
      </c>
      <c r="AK21" s="31">
        <v>8</v>
      </c>
      <c r="AL21" s="31">
        <v>9</v>
      </c>
      <c r="AM21" s="31">
        <v>10</v>
      </c>
      <c r="AN21" s="31">
        <v>11</v>
      </c>
      <c r="AO21" s="110">
        <v>12</v>
      </c>
    </row>
    <row r="22" spans="1:41" x14ac:dyDescent="0.25">
      <c r="A22" s="111" t="s">
        <v>200</v>
      </c>
      <c r="B22" s="107" t="s">
        <v>255</v>
      </c>
      <c r="C22" s="108" t="s">
        <v>255</v>
      </c>
      <c r="D22" s="108" t="s">
        <v>255</v>
      </c>
      <c r="E22" s="151" t="s">
        <v>255</v>
      </c>
      <c r="F22" s="107" t="s">
        <v>257</v>
      </c>
      <c r="G22" s="108" t="s">
        <v>257</v>
      </c>
      <c r="H22" s="108" t="s">
        <v>257</v>
      </c>
      <c r="I22" s="151" t="s">
        <v>257</v>
      </c>
      <c r="J22" s="107" t="s">
        <v>256</v>
      </c>
      <c r="K22" s="108" t="s">
        <v>256</v>
      </c>
      <c r="L22" s="108" t="s">
        <v>256</v>
      </c>
      <c r="M22" s="151" t="s">
        <v>256</v>
      </c>
      <c r="O22" s="111" t="s">
        <v>200</v>
      </c>
      <c r="P22" s="107" t="s">
        <v>255</v>
      </c>
      <c r="Q22" s="108" t="s">
        <v>255</v>
      </c>
      <c r="R22" s="108" t="s">
        <v>255</v>
      </c>
      <c r="S22" s="151" t="s">
        <v>255</v>
      </c>
      <c r="T22" s="107" t="s">
        <v>257</v>
      </c>
      <c r="U22" s="108" t="s">
        <v>257</v>
      </c>
      <c r="V22" s="108" t="s">
        <v>257</v>
      </c>
      <c r="W22" s="151" t="s">
        <v>257</v>
      </c>
      <c r="X22" s="107" t="s">
        <v>256</v>
      </c>
      <c r="Y22" s="108" t="s">
        <v>256</v>
      </c>
      <c r="Z22" s="108" t="s">
        <v>256</v>
      </c>
      <c r="AA22" s="151" t="s">
        <v>256</v>
      </c>
      <c r="AC22" s="111" t="s">
        <v>200</v>
      </c>
      <c r="AD22" s="107" t="s">
        <v>255</v>
      </c>
      <c r="AE22" s="108" t="s">
        <v>255</v>
      </c>
      <c r="AF22" s="108"/>
      <c r="AG22" s="108" t="s">
        <v>257</v>
      </c>
      <c r="AH22" s="108" t="s">
        <v>257</v>
      </c>
      <c r="AI22" s="108"/>
      <c r="AJ22" s="108" t="s">
        <v>256</v>
      </c>
      <c r="AK22" s="108" t="s">
        <v>256</v>
      </c>
      <c r="AL22" s="108"/>
      <c r="AM22" s="108" t="s">
        <v>257</v>
      </c>
      <c r="AN22" s="108" t="s">
        <v>256</v>
      </c>
      <c r="AO22" s="112" t="s">
        <v>257</v>
      </c>
    </row>
    <row r="23" spans="1:41" x14ac:dyDescent="0.25">
      <c r="A23" s="111" t="s">
        <v>201</v>
      </c>
      <c r="B23" s="109" t="s">
        <v>255</v>
      </c>
      <c r="C23" s="95" t="s">
        <v>255</v>
      </c>
      <c r="D23" s="95" t="s">
        <v>255</v>
      </c>
      <c r="E23" s="152" t="s">
        <v>255</v>
      </c>
      <c r="F23" s="109" t="s">
        <v>257</v>
      </c>
      <c r="G23" s="95" t="s">
        <v>257</v>
      </c>
      <c r="H23" s="95" t="s">
        <v>257</v>
      </c>
      <c r="I23" s="152" t="s">
        <v>257</v>
      </c>
      <c r="J23" s="109" t="s">
        <v>256</v>
      </c>
      <c r="K23" s="95" t="s">
        <v>256</v>
      </c>
      <c r="L23" s="95" t="s">
        <v>256</v>
      </c>
      <c r="M23" s="152" t="s">
        <v>256</v>
      </c>
      <c r="O23" s="111" t="s">
        <v>201</v>
      </c>
      <c r="P23" s="109" t="s">
        <v>255</v>
      </c>
      <c r="Q23" s="95" t="s">
        <v>255</v>
      </c>
      <c r="R23" s="95" t="s">
        <v>255</v>
      </c>
      <c r="S23" s="152" t="s">
        <v>255</v>
      </c>
      <c r="T23" s="109" t="s">
        <v>257</v>
      </c>
      <c r="U23" s="95" t="s">
        <v>257</v>
      </c>
      <c r="V23" s="95" t="s">
        <v>257</v>
      </c>
      <c r="W23" s="152" t="s">
        <v>257</v>
      </c>
      <c r="X23" s="109" t="s">
        <v>256</v>
      </c>
      <c r="Y23" s="95" t="s">
        <v>256</v>
      </c>
      <c r="Z23" s="95" t="s">
        <v>256</v>
      </c>
      <c r="AA23" s="152" t="s">
        <v>256</v>
      </c>
      <c r="AC23" s="111" t="s">
        <v>201</v>
      </c>
      <c r="AD23" s="109" t="s">
        <v>255</v>
      </c>
      <c r="AE23" s="95" t="s">
        <v>255</v>
      </c>
      <c r="AF23" s="95"/>
      <c r="AG23" s="95" t="s">
        <v>257</v>
      </c>
      <c r="AH23" s="95" t="s">
        <v>257</v>
      </c>
      <c r="AI23" s="95"/>
      <c r="AJ23" s="95" t="s">
        <v>256</v>
      </c>
      <c r="AK23" s="95" t="s">
        <v>256</v>
      </c>
      <c r="AL23" s="95"/>
      <c r="AM23" s="95" t="s">
        <v>257</v>
      </c>
      <c r="AN23" s="95" t="s">
        <v>256</v>
      </c>
      <c r="AO23" s="113" t="s">
        <v>256</v>
      </c>
    </row>
    <row r="24" spans="1:41" x14ac:dyDescent="0.25">
      <c r="A24" s="111" t="s">
        <v>202</v>
      </c>
      <c r="B24" s="109" t="s">
        <v>255</v>
      </c>
      <c r="C24" s="95" t="s">
        <v>255</v>
      </c>
      <c r="D24" s="95" t="s">
        <v>255</v>
      </c>
      <c r="E24" s="152" t="s">
        <v>255</v>
      </c>
      <c r="F24" s="109" t="s">
        <v>257</v>
      </c>
      <c r="G24" s="95" t="s">
        <v>257</v>
      </c>
      <c r="H24" s="95" t="s">
        <v>257</v>
      </c>
      <c r="I24" s="152" t="s">
        <v>257</v>
      </c>
      <c r="J24" s="109" t="s">
        <v>256</v>
      </c>
      <c r="K24" s="95" t="s">
        <v>256</v>
      </c>
      <c r="L24" s="95" t="s">
        <v>256</v>
      </c>
      <c r="M24" s="152" t="s">
        <v>256</v>
      </c>
      <c r="O24" s="111" t="s">
        <v>202</v>
      </c>
      <c r="P24" s="109" t="s">
        <v>255</v>
      </c>
      <c r="Q24" s="95" t="s">
        <v>255</v>
      </c>
      <c r="R24" s="95" t="s">
        <v>255</v>
      </c>
      <c r="S24" s="152" t="s">
        <v>255</v>
      </c>
      <c r="T24" s="109" t="s">
        <v>257</v>
      </c>
      <c r="U24" s="95" t="s">
        <v>257</v>
      </c>
      <c r="V24" s="95" t="s">
        <v>257</v>
      </c>
      <c r="W24" s="152" t="s">
        <v>257</v>
      </c>
      <c r="X24" s="109" t="s">
        <v>256</v>
      </c>
      <c r="Y24" s="95" t="s">
        <v>256</v>
      </c>
      <c r="Z24" s="95" t="s">
        <v>256</v>
      </c>
      <c r="AA24" s="152" t="s">
        <v>256</v>
      </c>
      <c r="AC24" s="111" t="s">
        <v>202</v>
      </c>
      <c r="AD24" s="109" t="s">
        <v>255</v>
      </c>
      <c r="AE24" s="95" t="s">
        <v>255</v>
      </c>
      <c r="AF24" s="95"/>
      <c r="AG24" s="95" t="s">
        <v>257</v>
      </c>
      <c r="AH24" s="95" t="s">
        <v>257</v>
      </c>
      <c r="AI24" s="95"/>
      <c r="AJ24" s="95" t="s">
        <v>256</v>
      </c>
      <c r="AK24" s="95" t="s">
        <v>256</v>
      </c>
      <c r="AL24" s="95"/>
      <c r="AM24" s="95" t="s">
        <v>257</v>
      </c>
      <c r="AN24" s="95" t="s">
        <v>256</v>
      </c>
      <c r="AO24" s="113"/>
    </row>
    <row r="25" spans="1:41" x14ac:dyDescent="0.25">
      <c r="A25" s="111" t="s">
        <v>203</v>
      </c>
      <c r="B25" s="109" t="s">
        <v>255</v>
      </c>
      <c r="C25" s="95" t="s">
        <v>255</v>
      </c>
      <c r="D25" s="95" t="s">
        <v>255</v>
      </c>
      <c r="E25" s="152" t="s">
        <v>255</v>
      </c>
      <c r="F25" s="109" t="s">
        <v>257</v>
      </c>
      <c r="G25" s="95" t="s">
        <v>257</v>
      </c>
      <c r="H25" s="95" t="s">
        <v>257</v>
      </c>
      <c r="I25" s="152" t="s">
        <v>257</v>
      </c>
      <c r="J25" s="109" t="s">
        <v>256</v>
      </c>
      <c r="K25" s="95" t="s">
        <v>256</v>
      </c>
      <c r="L25" s="95" t="s">
        <v>256</v>
      </c>
      <c r="M25" s="152" t="s">
        <v>256</v>
      </c>
      <c r="O25" s="111" t="s">
        <v>203</v>
      </c>
      <c r="P25" s="109" t="s">
        <v>255</v>
      </c>
      <c r="Q25" s="95" t="s">
        <v>255</v>
      </c>
      <c r="R25" s="95" t="s">
        <v>255</v>
      </c>
      <c r="S25" s="152" t="s">
        <v>255</v>
      </c>
      <c r="T25" s="109" t="s">
        <v>257</v>
      </c>
      <c r="U25" s="95" t="s">
        <v>257</v>
      </c>
      <c r="V25" s="95" t="s">
        <v>257</v>
      </c>
      <c r="W25" s="152" t="s">
        <v>257</v>
      </c>
      <c r="X25" s="109" t="s">
        <v>256</v>
      </c>
      <c r="Y25" s="95" t="s">
        <v>256</v>
      </c>
      <c r="Z25" s="95" t="s">
        <v>256</v>
      </c>
      <c r="AA25" s="152" t="s">
        <v>256</v>
      </c>
      <c r="AC25" s="111" t="s">
        <v>203</v>
      </c>
      <c r="AD25" s="109" t="s">
        <v>255</v>
      </c>
      <c r="AE25" s="95" t="s">
        <v>255</v>
      </c>
      <c r="AF25" s="95"/>
      <c r="AG25" s="95" t="s">
        <v>257</v>
      </c>
      <c r="AH25" s="95" t="s">
        <v>257</v>
      </c>
      <c r="AI25" s="95"/>
      <c r="AJ25" s="95" t="s">
        <v>256</v>
      </c>
      <c r="AK25" s="95" t="s">
        <v>256</v>
      </c>
      <c r="AL25" s="95"/>
      <c r="AM25" s="95" t="s">
        <v>257</v>
      </c>
      <c r="AN25" s="95" t="s">
        <v>256</v>
      </c>
      <c r="AO25" s="113"/>
    </row>
    <row r="26" spans="1:41" x14ac:dyDescent="0.25">
      <c r="A26" s="111" t="s">
        <v>204</v>
      </c>
      <c r="B26" s="109" t="s">
        <v>255</v>
      </c>
      <c r="C26" s="95" t="s">
        <v>255</v>
      </c>
      <c r="D26" s="95" t="s">
        <v>255</v>
      </c>
      <c r="E26" s="152" t="s">
        <v>255</v>
      </c>
      <c r="F26" s="109" t="s">
        <v>257</v>
      </c>
      <c r="G26" s="95" t="s">
        <v>257</v>
      </c>
      <c r="H26" s="95" t="s">
        <v>257</v>
      </c>
      <c r="I26" s="152" t="s">
        <v>257</v>
      </c>
      <c r="J26" s="109" t="s">
        <v>256</v>
      </c>
      <c r="K26" s="95" t="s">
        <v>256</v>
      </c>
      <c r="L26" s="95" t="s">
        <v>256</v>
      </c>
      <c r="M26" s="152" t="s">
        <v>256</v>
      </c>
      <c r="O26" s="111" t="s">
        <v>204</v>
      </c>
      <c r="P26" s="109" t="s">
        <v>255</v>
      </c>
      <c r="Q26" s="95" t="s">
        <v>255</v>
      </c>
      <c r="R26" s="95" t="s">
        <v>255</v>
      </c>
      <c r="S26" s="152" t="s">
        <v>255</v>
      </c>
      <c r="T26" s="109" t="s">
        <v>257</v>
      </c>
      <c r="U26" s="95" t="s">
        <v>257</v>
      </c>
      <c r="V26" s="95" t="s">
        <v>257</v>
      </c>
      <c r="W26" s="152" t="s">
        <v>257</v>
      </c>
      <c r="X26" s="109" t="s">
        <v>256</v>
      </c>
      <c r="Y26" s="95" t="s">
        <v>256</v>
      </c>
      <c r="Z26" s="95" t="s">
        <v>256</v>
      </c>
      <c r="AA26" s="152" t="s">
        <v>256</v>
      </c>
      <c r="AC26" s="111" t="s">
        <v>204</v>
      </c>
      <c r="AD26" s="109" t="s">
        <v>255</v>
      </c>
      <c r="AE26" s="95" t="s">
        <v>255</v>
      </c>
      <c r="AF26" s="95"/>
      <c r="AG26" s="95" t="s">
        <v>257</v>
      </c>
      <c r="AH26" s="95" t="s">
        <v>257</v>
      </c>
      <c r="AI26" s="95"/>
      <c r="AJ26" s="95" t="s">
        <v>256</v>
      </c>
      <c r="AK26" s="95" t="s">
        <v>256</v>
      </c>
      <c r="AL26" s="95"/>
      <c r="AM26" s="95" t="s">
        <v>257</v>
      </c>
      <c r="AN26" s="95" t="s">
        <v>256</v>
      </c>
      <c r="AO26" s="113"/>
    </row>
    <row r="27" spans="1:41" x14ac:dyDescent="0.25">
      <c r="A27" s="111" t="s">
        <v>205</v>
      </c>
      <c r="B27" s="109" t="s">
        <v>255</v>
      </c>
      <c r="C27" s="95" t="s">
        <v>255</v>
      </c>
      <c r="D27" s="95" t="s">
        <v>255</v>
      </c>
      <c r="E27" s="152" t="s">
        <v>255</v>
      </c>
      <c r="F27" s="109" t="s">
        <v>257</v>
      </c>
      <c r="G27" s="95" t="s">
        <v>257</v>
      </c>
      <c r="H27" s="95" t="s">
        <v>257</v>
      </c>
      <c r="I27" s="152" t="s">
        <v>257</v>
      </c>
      <c r="J27" s="109" t="s">
        <v>256</v>
      </c>
      <c r="K27" s="95" t="s">
        <v>256</v>
      </c>
      <c r="L27" s="95" t="s">
        <v>256</v>
      </c>
      <c r="M27" s="152" t="s">
        <v>256</v>
      </c>
      <c r="O27" s="111" t="s">
        <v>205</v>
      </c>
      <c r="P27" s="109" t="s">
        <v>255</v>
      </c>
      <c r="Q27" s="95" t="s">
        <v>255</v>
      </c>
      <c r="R27" s="95" t="s">
        <v>255</v>
      </c>
      <c r="S27" s="152" t="s">
        <v>255</v>
      </c>
      <c r="T27" s="109" t="s">
        <v>257</v>
      </c>
      <c r="U27" s="95" t="s">
        <v>257</v>
      </c>
      <c r="V27" s="95" t="s">
        <v>257</v>
      </c>
      <c r="W27" s="152" t="s">
        <v>257</v>
      </c>
      <c r="X27" s="109" t="s">
        <v>256</v>
      </c>
      <c r="Y27" s="95" t="s">
        <v>256</v>
      </c>
      <c r="Z27" s="95" t="s">
        <v>256</v>
      </c>
      <c r="AA27" s="152" t="s">
        <v>256</v>
      </c>
      <c r="AC27" s="111" t="s">
        <v>205</v>
      </c>
      <c r="AD27" s="109"/>
      <c r="AE27" s="95"/>
      <c r="AF27" s="95"/>
      <c r="AG27" s="95"/>
      <c r="AH27" s="95"/>
      <c r="AI27" s="95"/>
      <c r="AJ27" s="95"/>
      <c r="AK27" s="95"/>
      <c r="AL27" s="95"/>
      <c r="AM27" s="95" t="s">
        <v>257</v>
      </c>
      <c r="AN27" s="95" t="s">
        <v>256</v>
      </c>
      <c r="AO27" s="113"/>
    </row>
    <row r="28" spans="1:41" x14ac:dyDescent="0.25">
      <c r="A28" s="111" t="s">
        <v>206</v>
      </c>
      <c r="B28" s="109" t="s">
        <v>255</v>
      </c>
      <c r="C28" s="95" t="s">
        <v>255</v>
      </c>
      <c r="D28" s="95" t="s">
        <v>255</v>
      </c>
      <c r="E28" s="152" t="s">
        <v>255</v>
      </c>
      <c r="F28" s="109" t="s">
        <v>257</v>
      </c>
      <c r="G28" s="95" t="s">
        <v>257</v>
      </c>
      <c r="H28" s="95" t="s">
        <v>257</v>
      </c>
      <c r="I28" s="152" t="s">
        <v>257</v>
      </c>
      <c r="J28" s="109" t="s">
        <v>256</v>
      </c>
      <c r="K28" s="95" t="s">
        <v>256</v>
      </c>
      <c r="L28" s="95" t="s">
        <v>256</v>
      </c>
      <c r="M28" s="152" t="s">
        <v>256</v>
      </c>
      <c r="O28" s="111" t="s">
        <v>206</v>
      </c>
      <c r="P28" s="109" t="s">
        <v>255</v>
      </c>
      <c r="Q28" s="95" t="s">
        <v>255</v>
      </c>
      <c r="R28" s="95" t="s">
        <v>255</v>
      </c>
      <c r="S28" s="152" t="s">
        <v>255</v>
      </c>
      <c r="T28" s="109" t="s">
        <v>257</v>
      </c>
      <c r="U28" s="95" t="s">
        <v>257</v>
      </c>
      <c r="V28" s="95" t="s">
        <v>257</v>
      </c>
      <c r="W28" s="152" t="s">
        <v>257</v>
      </c>
      <c r="X28" s="109" t="s">
        <v>256</v>
      </c>
      <c r="Y28" s="95" t="s">
        <v>256</v>
      </c>
      <c r="Z28" s="95" t="s">
        <v>256</v>
      </c>
      <c r="AA28" s="152" t="s">
        <v>256</v>
      </c>
      <c r="AC28" s="111" t="s">
        <v>206</v>
      </c>
      <c r="AD28" s="109" t="s">
        <v>255</v>
      </c>
      <c r="AE28" s="95" t="s">
        <v>255</v>
      </c>
      <c r="AF28" s="95"/>
      <c r="AG28" s="95" t="s">
        <v>257</v>
      </c>
      <c r="AH28" s="95" t="s">
        <v>257</v>
      </c>
      <c r="AI28" s="95"/>
      <c r="AJ28" s="95" t="s">
        <v>256</v>
      </c>
      <c r="AK28" s="95" t="s">
        <v>256</v>
      </c>
      <c r="AL28" s="95"/>
      <c r="AM28" s="95" t="s">
        <v>257</v>
      </c>
      <c r="AN28" s="95" t="s">
        <v>256</v>
      </c>
      <c r="AO28" s="113"/>
    </row>
    <row r="29" spans="1:41" ht="15.75" thickBot="1" x14ac:dyDescent="0.3">
      <c r="A29" s="114" t="s">
        <v>207</v>
      </c>
      <c r="B29" s="141" t="s">
        <v>255</v>
      </c>
      <c r="C29" s="139" t="s">
        <v>255</v>
      </c>
      <c r="D29" s="139" t="s">
        <v>255</v>
      </c>
      <c r="E29" s="153" t="s">
        <v>255</v>
      </c>
      <c r="F29" s="141" t="s">
        <v>257</v>
      </c>
      <c r="G29" s="139" t="s">
        <v>257</v>
      </c>
      <c r="H29" s="139" t="s">
        <v>257</v>
      </c>
      <c r="I29" s="153" t="s">
        <v>257</v>
      </c>
      <c r="J29" s="141" t="s">
        <v>256</v>
      </c>
      <c r="K29" s="139" t="s">
        <v>256</v>
      </c>
      <c r="L29" s="139" t="s">
        <v>256</v>
      </c>
      <c r="M29" s="153" t="s">
        <v>256</v>
      </c>
      <c r="O29" s="114" t="s">
        <v>207</v>
      </c>
      <c r="P29" s="141" t="s">
        <v>255</v>
      </c>
      <c r="Q29" s="139" t="s">
        <v>255</v>
      </c>
      <c r="R29" s="139" t="s">
        <v>255</v>
      </c>
      <c r="S29" s="153" t="s">
        <v>255</v>
      </c>
      <c r="T29" s="141" t="s">
        <v>257</v>
      </c>
      <c r="U29" s="139" t="s">
        <v>257</v>
      </c>
      <c r="V29" s="139" t="s">
        <v>257</v>
      </c>
      <c r="W29" s="153" t="s">
        <v>257</v>
      </c>
      <c r="X29" s="141" t="s">
        <v>256</v>
      </c>
      <c r="Y29" s="139" t="s">
        <v>256</v>
      </c>
      <c r="Z29" s="139" t="s">
        <v>256</v>
      </c>
      <c r="AA29" s="153" t="s">
        <v>256</v>
      </c>
      <c r="AC29" s="114" t="s">
        <v>207</v>
      </c>
      <c r="AD29" s="115" t="s">
        <v>255</v>
      </c>
      <c r="AE29" s="116" t="s">
        <v>255</v>
      </c>
      <c r="AF29" s="116"/>
      <c r="AG29" s="116" t="s">
        <v>257</v>
      </c>
      <c r="AH29" s="116" t="s">
        <v>257</v>
      </c>
      <c r="AI29" s="116"/>
      <c r="AJ29" s="116" t="s">
        <v>256</v>
      </c>
      <c r="AK29" s="116" t="s">
        <v>256</v>
      </c>
      <c r="AL29" s="116"/>
      <c r="AM29" s="139" t="s">
        <v>257</v>
      </c>
      <c r="AN29" s="116" t="s">
        <v>256</v>
      </c>
      <c r="AO29" s="117"/>
    </row>
    <row r="30" spans="1:41" x14ac:dyDescent="0.25">
      <c r="A30" s="13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O30" s="13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C30" s="13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</row>
    <row r="31" spans="1:41" ht="15.75" thickBot="1" x14ac:dyDescent="0.3">
      <c r="A31" s="30">
        <v>1.1000000000000001</v>
      </c>
      <c r="B31" s="31">
        <v>1</v>
      </c>
      <c r="C31" s="31">
        <v>2</v>
      </c>
      <c r="D31" s="31">
        <v>3</v>
      </c>
      <c r="E31" s="31">
        <v>4</v>
      </c>
      <c r="F31" s="31">
        <v>5</v>
      </c>
      <c r="G31" s="31">
        <v>6</v>
      </c>
      <c r="H31" s="31">
        <v>7</v>
      </c>
      <c r="I31" s="31">
        <v>8</v>
      </c>
      <c r="J31" s="31">
        <v>9</v>
      </c>
      <c r="K31" s="31">
        <v>10</v>
      </c>
      <c r="L31" s="31">
        <v>11</v>
      </c>
      <c r="M31" s="110">
        <v>12</v>
      </c>
      <c r="O31" s="30">
        <v>1.2</v>
      </c>
      <c r="P31" s="31">
        <v>1</v>
      </c>
      <c r="Q31" s="31">
        <v>2</v>
      </c>
      <c r="R31" s="31">
        <v>3</v>
      </c>
      <c r="S31" s="31">
        <v>4</v>
      </c>
      <c r="T31" s="31">
        <v>5</v>
      </c>
      <c r="U31" s="31">
        <v>6</v>
      </c>
      <c r="V31" s="31">
        <v>7</v>
      </c>
      <c r="W31" s="31">
        <v>8</v>
      </c>
      <c r="X31" s="31">
        <v>9</v>
      </c>
      <c r="Y31" s="31">
        <v>10</v>
      </c>
      <c r="Z31" s="31">
        <v>11</v>
      </c>
      <c r="AA31" s="110">
        <v>12</v>
      </c>
      <c r="AC31" s="30">
        <v>1.3</v>
      </c>
      <c r="AD31" s="31">
        <v>1</v>
      </c>
      <c r="AE31" s="31">
        <v>2</v>
      </c>
      <c r="AF31" s="31">
        <v>3</v>
      </c>
      <c r="AG31" s="31">
        <v>4</v>
      </c>
      <c r="AH31" s="31">
        <v>5</v>
      </c>
      <c r="AI31" s="31">
        <v>6</v>
      </c>
      <c r="AJ31" s="31">
        <v>7</v>
      </c>
      <c r="AK31" s="31">
        <v>8</v>
      </c>
      <c r="AL31" s="31">
        <v>9</v>
      </c>
      <c r="AM31" s="31">
        <v>10</v>
      </c>
      <c r="AN31" s="31">
        <v>11</v>
      </c>
      <c r="AO31" s="110">
        <v>12</v>
      </c>
    </row>
    <row r="32" spans="1:41" x14ac:dyDescent="0.25">
      <c r="A32" s="111" t="s">
        <v>200</v>
      </c>
      <c r="B32" s="154">
        <v>3</v>
      </c>
      <c r="C32" s="155">
        <v>8</v>
      </c>
      <c r="D32" s="155">
        <v>7</v>
      </c>
      <c r="E32" s="156">
        <v>4</v>
      </c>
      <c r="F32" s="154">
        <v>3</v>
      </c>
      <c r="G32" s="155">
        <v>8</v>
      </c>
      <c r="H32" s="155">
        <v>7</v>
      </c>
      <c r="I32" s="156">
        <v>4</v>
      </c>
      <c r="J32" s="154">
        <v>3</v>
      </c>
      <c r="K32" s="155">
        <v>8</v>
      </c>
      <c r="L32" s="155">
        <v>7</v>
      </c>
      <c r="M32" s="162">
        <v>4</v>
      </c>
      <c r="O32" s="111" t="s">
        <v>200</v>
      </c>
      <c r="P32" s="154">
        <v>3</v>
      </c>
      <c r="Q32" s="155">
        <v>8</v>
      </c>
      <c r="R32" s="155">
        <v>7</v>
      </c>
      <c r="S32" s="156">
        <v>4</v>
      </c>
      <c r="T32" s="154">
        <v>3</v>
      </c>
      <c r="U32" s="155">
        <v>8</v>
      </c>
      <c r="V32" s="155">
        <v>7</v>
      </c>
      <c r="W32" s="156">
        <v>4</v>
      </c>
      <c r="X32" s="154">
        <v>3</v>
      </c>
      <c r="Y32" s="155">
        <v>8</v>
      </c>
      <c r="Z32" s="155">
        <v>7</v>
      </c>
      <c r="AA32" s="162">
        <v>4</v>
      </c>
      <c r="AC32" s="111" t="s">
        <v>200</v>
      </c>
      <c r="AD32" s="154">
        <v>8</v>
      </c>
      <c r="AE32" s="155">
        <v>4</v>
      </c>
      <c r="AF32" s="155"/>
      <c r="AG32" s="155">
        <v>8</v>
      </c>
      <c r="AH32" s="155">
        <v>4</v>
      </c>
      <c r="AI32" s="155"/>
      <c r="AJ32" s="155">
        <v>8</v>
      </c>
      <c r="AK32" s="155">
        <v>4</v>
      </c>
      <c r="AL32" s="155"/>
      <c r="AM32" s="155" t="s">
        <v>258</v>
      </c>
      <c r="AN32" s="155" t="s">
        <v>259</v>
      </c>
      <c r="AO32" s="156" t="s">
        <v>260</v>
      </c>
    </row>
    <row r="33" spans="1:41" x14ac:dyDescent="0.25">
      <c r="A33" s="111" t="s">
        <v>201</v>
      </c>
      <c r="B33" s="157">
        <v>3</v>
      </c>
      <c r="C33" s="13">
        <v>8</v>
      </c>
      <c r="D33" s="13">
        <v>7</v>
      </c>
      <c r="E33" s="158">
        <v>4</v>
      </c>
      <c r="F33" s="157">
        <v>3</v>
      </c>
      <c r="G33" s="13">
        <v>8</v>
      </c>
      <c r="H33" s="13">
        <v>7</v>
      </c>
      <c r="I33" s="158">
        <v>4</v>
      </c>
      <c r="J33" s="157">
        <v>3</v>
      </c>
      <c r="K33" s="13">
        <v>8</v>
      </c>
      <c r="L33" s="13">
        <v>7</v>
      </c>
      <c r="M33" s="41">
        <v>4</v>
      </c>
      <c r="O33" s="111" t="s">
        <v>201</v>
      </c>
      <c r="P33" s="157">
        <v>3</v>
      </c>
      <c r="Q33" s="13">
        <v>8</v>
      </c>
      <c r="R33" s="13">
        <v>7</v>
      </c>
      <c r="S33" s="158">
        <v>4</v>
      </c>
      <c r="T33" s="157">
        <v>3</v>
      </c>
      <c r="U33" s="13">
        <v>8</v>
      </c>
      <c r="V33" s="13">
        <v>7</v>
      </c>
      <c r="W33" s="158">
        <v>4</v>
      </c>
      <c r="X33" s="157">
        <v>3</v>
      </c>
      <c r="Y33" s="13">
        <v>8</v>
      </c>
      <c r="Z33" s="13">
        <v>7</v>
      </c>
      <c r="AA33" s="41">
        <v>4</v>
      </c>
      <c r="AC33" s="111" t="s">
        <v>201</v>
      </c>
      <c r="AD33" s="157">
        <v>8</v>
      </c>
      <c r="AE33" s="13">
        <v>4</v>
      </c>
      <c r="AF33" s="13"/>
      <c r="AG33" s="13">
        <v>8</v>
      </c>
      <c r="AH33" s="13">
        <v>4</v>
      </c>
      <c r="AI33" s="13"/>
      <c r="AJ33" s="13">
        <v>8</v>
      </c>
      <c r="AK33" s="13">
        <v>4</v>
      </c>
      <c r="AL33" s="13"/>
      <c r="AM33" s="13" t="s">
        <v>258</v>
      </c>
      <c r="AN33" s="13" t="s">
        <v>259</v>
      </c>
      <c r="AO33" s="158" t="s">
        <v>260</v>
      </c>
    </row>
    <row r="34" spans="1:41" x14ac:dyDescent="0.25">
      <c r="A34" s="111" t="s">
        <v>202</v>
      </c>
      <c r="B34" s="157">
        <v>3</v>
      </c>
      <c r="C34" s="13">
        <v>8</v>
      </c>
      <c r="D34" s="13">
        <v>7</v>
      </c>
      <c r="E34" s="158">
        <v>4</v>
      </c>
      <c r="F34" s="157">
        <v>3</v>
      </c>
      <c r="G34" s="13">
        <v>8</v>
      </c>
      <c r="H34" s="13">
        <v>7</v>
      </c>
      <c r="I34" s="158">
        <v>4</v>
      </c>
      <c r="J34" s="157">
        <v>3</v>
      </c>
      <c r="K34" s="13">
        <v>8</v>
      </c>
      <c r="L34" s="13">
        <v>7</v>
      </c>
      <c r="M34" s="41">
        <v>4</v>
      </c>
      <c r="O34" s="111" t="s">
        <v>202</v>
      </c>
      <c r="P34" s="157">
        <v>3</v>
      </c>
      <c r="Q34" s="13">
        <v>8</v>
      </c>
      <c r="R34" s="13">
        <v>7</v>
      </c>
      <c r="S34" s="158">
        <v>4</v>
      </c>
      <c r="T34" s="157">
        <v>3</v>
      </c>
      <c r="U34" s="13">
        <v>8</v>
      </c>
      <c r="V34" s="13">
        <v>7</v>
      </c>
      <c r="W34" s="158">
        <v>4</v>
      </c>
      <c r="X34" s="157">
        <v>3</v>
      </c>
      <c r="Y34" s="13">
        <v>8</v>
      </c>
      <c r="Z34" s="13">
        <v>7</v>
      </c>
      <c r="AA34" s="41">
        <v>4</v>
      </c>
      <c r="AC34" s="111" t="s">
        <v>202</v>
      </c>
      <c r="AD34" s="157">
        <v>8</v>
      </c>
      <c r="AE34" s="13">
        <v>4</v>
      </c>
      <c r="AF34" s="13"/>
      <c r="AG34" s="13">
        <v>8</v>
      </c>
      <c r="AH34" s="13">
        <v>4</v>
      </c>
      <c r="AI34" s="13"/>
      <c r="AJ34" s="13">
        <v>8</v>
      </c>
      <c r="AK34" s="13">
        <v>4</v>
      </c>
      <c r="AL34" s="13"/>
      <c r="AM34" s="13" t="s">
        <v>258</v>
      </c>
      <c r="AN34" s="13" t="s">
        <v>259</v>
      </c>
      <c r="AO34" s="158"/>
    </row>
    <row r="35" spans="1:41" x14ac:dyDescent="0.25">
      <c r="A35" s="111" t="s">
        <v>203</v>
      </c>
      <c r="B35" s="157">
        <v>3</v>
      </c>
      <c r="C35" s="13">
        <v>8</v>
      </c>
      <c r="D35" s="13">
        <v>7</v>
      </c>
      <c r="E35" s="158">
        <v>4</v>
      </c>
      <c r="F35" s="157">
        <v>3</v>
      </c>
      <c r="G35" s="13">
        <v>8</v>
      </c>
      <c r="H35" s="13">
        <v>7</v>
      </c>
      <c r="I35" s="158">
        <v>4</v>
      </c>
      <c r="J35" s="157">
        <v>3</v>
      </c>
      <c r="K35" s="13">
        <v>8</v>
      </c>
      <c r="L35" s="13">
        <v>7</v>
      </c>
      <c r="M35" s="41">
        <v>4</v>
      </c>
      <c r="O35" s="111" t="s">
        <v>203</v>
      </c>
      <c r="P35" s="157">
        <v>3</v>
      </c>
      <c r="Q35" s="13">
        <v>8</v>
      </c>
      <c r="R35" s="13">
        <v>7</v>
      </c>
      <c r="S35" s="158">
        <v>4</v>
      </c>
      <c r="T35" s="157">
        <v>3</v>
      </c>
      <c r="U35" s="13">
        <v>8</v>
      </c>
      <c r="V35" s="13">
        <v>7</v>
      </c>
      <c r="W35" s="158">
        <v>4</v>
      </c>
      <c r="X35" s="157">
        <v>3</v>
      </c>
      <c r="Y35" s="13">
        <v>8</v>
      </c>
      <c r="Z35" s="13">
        <v>7</v>
      </c>
      <c r="AA35" s="41">
        <v>4</v>
      </c>
      <c r="AC35" s="111" t="s">
        <v>203</v>
      </c>
      <c r="AD35" s="157">
        <v>8</v>
      </c>
      <c r="AE35" s="13">
        <v>4</v>
      </c>
      <c r="AF35" s="13"/>
      <c r="AG35" s="13">
        <v>8</v>
      </c>
      <c r="AH35" s="13">
        <v>4</v>
      </c>
      <c r="AI35" s="13"/>
      <c r="AJ35" s="13">
        <v>8</v>
      </c>
      <c r="AK35" s="13">
        <v>4</v>
      </c>
      <c r="AL35" s="13"/>
      <c r="AM35" s="13" t="s">
        <v>258</v>
      </c>
      <c r="AN35" s="13" t="s">
        <v>259</v>
      </c>
      <c r="AO35" s="158"/>
    </row>
    <row r="36" spans="1:41" x14ac:dyDescent="0.25">
      <c r="A36" s="111" t="s">
        <v>204</v>
      </c>
      <c r="B36" s="157">
        <v>3</v>
      </c>
      <c r="C36" s="13">
        <v>8</v>
      </c>
      <c r="D36" s="13">
        <v>7</v>
      </c>
      <c r="E36" s="158">
        <v>4</v>
      </c>
      <c r="F36" s="157">
        <v>3</v>
      </c>
      <c r="G36" s="13">
        <v>8</v>
      </c>
      <c r="H36" s="13">
        <v>7</v>
      </c>
      <c r="I36" s="158">
        <v>4</v>
      </c>
      <c r="J36" s="157">
        <v>3</v>
      </c>
      <c r="K36" s="13">
        <v>8</v>
      </c>
      <c r="L36" s="13">
        <v>7</v>
      </c>
      <c r="M36" s="41">
        <v>4</v>
      </c>
      <c r="O36" s="111" t="s">
        <v>204</v>
      </c>
      <c r="P36" s="157">
        <v>3</v>
      </c>
      <c r="Q36" s="13">
        <v>8</v>
      </c>
      <c r="R36" s="13">
        <v>7</v>
      </c>
      <c r="S36" s="158">
        <v>4</v>
      </c>
      <c r="T36" s="157">
        <v>3</v>
      </c>
      <c r="U36" s="13">
        <v>8</v>
      </c>
      <c r="V36" s="13">
        <v>7</v>
      </c>
      <c r="W36" s="158">
        <v>4</v>
      </c>
      <c r="X36" s="157">
        <v>3</v>
      </c>
      <c r="Y36" s="13">
        <v>8</v>
      </c>
      <c r="Z36" s="13">
        <v>7</v>
      </c>
      <c r="AA36" s="41">
        <v>4</v>
      </c>
      <c r="AC36" s="111" t="s">
        <v>204</v>
      </c>
      <c r="AD36" s="157">
        <v>8</v>
      </c>
      <c r="AE36" s="13">
        <v>4</v>
      </c>
      <c r="AF36" s="13"/>
      <c r="AG36" s="13">
        <v>8</v>
      </c>
      <c r="AH36" s="13">
        <v>4</v>
      </c>
      <c r="AI36" s="13"/>
      <c r="AJ36" s="13">
        <v>8</v>
      </c>
      <c r="AK36" s="13">
        <v>4</v>
      </c>
      <c r="AL36" s="13"/>
      <c r="AM36" s="13" t="s">
        <v>258</v>
      </c>
      <c r="AN36" s="13" t="s">
        <v>259</v>
      </c>
      <c r="AO36" s="158"/>
    </row>
    <row r="37" spans="1:41" x14ac:dyDescent="0.25">
      <c r="A37" s="111" t="s">
        <v>205</v>
      </c>
      <c r="B37" s="157">
        <v>3</v>
      </c>
      <c r="C37" s="13">
        <v>8</v>
      </c>
      <c r="D37" s="13">
        <v>7</v>
      </c>
      <c r="E37" s="158">
        <v>4</v>
      </c>
      <c r="F37" s="157">
        <v>3</v>
      </c>
      <c r="G37" s="13">
        <v>8</v>
      </c>
      <c r="H37" s="13">
        <v>7</v>
      </c>
      <c r="I37" s="158">
        <v>4</v>
      </c>
      <c r="J37" s="157">
        <v>3</v>
      </c>
      <c r="K37" s="13">
        <v>8</v>
      </c>
      <c r="L37" s="13">
        <v>7</v>
      </c>
      <c r="M37" s="41">
        <v>4</v>
      </c>
      <c r="O37" s="111" t="s">
        <v>205</v>
      </c>
      <c r="P37" s="157">
        <v>3</v>
      </c>
      <c r="Q37" s="13">
        <v>8</v>
      </c>
      <c r="R37" s="13">
        <v>7</v>
      </c>
      <c r="S37" s="158">
        <v>4</v>
      </c>
      <c r="T37" s="157">
        <v>3</v>
      </c>
      <c r="U37" s="13">
        <v>8</v>
      </c>
      <c r="V37" s="13">
        <v>7</v>
      </c>
      <c r="W37" s="158">
        <v>4</v>
      </c>
      <c r="X37" s="157">
        <v>3</v>
      </c>
      <c r="Y37" s="13">
        <v>8</v>
      </c>
      <c r="Z37" s="13">
        <v>7</v>
      </c>
      <c r="AA37" s="41">
        <v>4</v>
      </c>
      <c r="AC37" s="111" t="s">
        <v>205</v>
      </c>
      <c r="AD37" s="157"/>
      <c r="AE37" s="13"/>
      <c r="AF37" s="13"/>
      <c r="AG37" s="13"/>
      <c r="AH37" s="13"/>
      <c r="AI37" s="13"/>
      <c r="AJ37" s="13"/>
      <c r="AK37" s="13"/>
      <c r="AL37" s="13"/>
      <c r="AM37" s="13" t="s">
        <v>258</v>
      </c>
      <c r="AN37" s="13" t="s">
        <v>259</v>
      </c>
      <c r="AO37" s="158"/>
    </row>
    <row r="38" spans="1:41" x14ac:dyDescent="0.25">
      <c r="A38" s="111" t="s">
        <v>206</v>
      </c>
      <c r="B38" s="157">
        <v>3</v>
      </c>
      <c r="C38" s="13">
        <v>8</v>
      </c>
      <c r="D38" s="13">
        <v>7</v>
      </c>
      <c r="E38" s="158">
        <v>4</v>
      </c>
      <c r="F38" s="157">
        <v>3</v>
      </c>
      <c r="G38" s="13">
        <v>8</v>
      </c>
      <c r="H38" s="13">
        <v>7</v>
      </c>
      <c r="I38" s="158">
        <v>4</v>
      </c>
      <c r="J38" s="157">
        <v>3</v>
      </c>
      <c r="K38" s="13">
        <v>8</v>
      </c>
      <c r="L38" s="13">
        <v>7</v>
      </c>
      <c r="M38" s="41">
        <v>4</v>
      </c>
      <c r="O38" s="111" t="s">
        <v>206</v>
      </c>
      <c r="P38" s="157">
        <v>3</v>
      </c>
      <c r="Q38" s="13">
        <v>8</v>
      </c>
      <c r="R38" s="13">
        <v>7</v>
      </c>
      <c r="S38" s="158">
        <v>4</v>
      </c>
      <c r="T38" s="157">
        <v>3</v>
      </c>
      <c r="U38" s="13">
        <v>8</v>
      </c>
      <c r="V38" s="13">
        <v>7</v>
      </c>
      <c r="W38" s="158">
        <v>4</v>
      </c>
      <c r="X38" s="157">
        <v>3</v>
      </c>
      <c r="Y38" s="13">
        <v>8</v>
      </c>
      <c r="Z38" s="13">
        <v>7</v>
      </c>
      <c r="AA38" s="41">
        <v>4</v>
      </c>
      <c r="AC38" s="111" t="s">
        <v>206</v>
      </c>
      <c r="AD38" s="157">
        <v>3</v>
      </c>
      <c r="AE38" s="13">
        <v>7</v>
      </c>
      <c r="AF38" s="13"/>
      <c r="AG38" s="13">
        <v>3</v>
      </c>
      <c r="AH38" s="13">
        <v>7</v>
      </c>
      <c r="AI38" s="13"/>
      <c r="AJ38" s="13">
        <v>3</v>
      </c>
      <c r="AK38" s="13">
        <v>7</v>
      </c>
      <c r="AL38" s="13"/>
      <c r="AM38" s="13" t="s">
        <v>258</v>
      </c>
      <c r="AN38" s="13" t="s">
        <v>259</v>
      </c>
      <c r="AO38" s="158"/>
    </row>
    <row r="39" spans="1:41" ht="15.75" thickBot="1" x14ac:dyDescent="0.3">
      <c r="A39" s="114" t="s">
        <v>207</v>
      </c>
      <c r="B39" s="163">
        <v>3</v>
      </c>
      <c r="C39" s="34">
        <v>8</v>
      </c>
      <c r="D39" s="34">
        <v>7</v>
      </c>
      <c r="E39" s="164">
        <v>4</v>
      </c>
      <c r="F39" s="163">
        <v>3</v>
      </c>
      <c r="G39" s="34">
        <v>8</v>
      </c>
      <c r="H39" s="34">
        <v>7</v>
      </c>
      <c r="I39" s="164">
        <v>4</v>
      </c>
      <c r="J39" s="163">
        <v>3</v>
      </c>
      <c r="K39" s="34">
        <v>8</v>
      </c>
      <c r="L39" s="34">
        <v>7</v>
      </c>
      <c r="M39" s="165">
        <v>4</v>
      </c>
      <c r="O39" s="114" t="s">
        <v>207</v>
      </c>
      <c r="P39" s="163">
        <v>3</v>
      </c>
      <c r="Q39" s="34">
        <v>8</v>
      </c>
      <c r="R39" s="34">
        <v>7</v>
      </c>
      <c r="S39" s="164">
        <v>4</v>
      </c>
      <c r="T39" s="163">
        <v>3</v>
      </c>
      <c r="U39" s="34">
        <v>8</v>
      </c>
      <c r="V39" s="34">
        <v>7</v>
      </c>
      <c r="W39" s="164">
        <v>4</v>
      </c>
      <c r="X39" s="163">
        <v>3</v>
      </c>
      <c r="Y39" s="34">
        <v>8</v>
      </c>
      <c r="Z39" s="34">
        <v>7</v>
      </c>
      <c r="AA39" s="165">
        <v>4</v>
      </c>
      <c r="AC39" s="114" t="s">
        <v>207</v>
      </c>
      <c r="AD39" s="159">
        <v>3</v>
      </c>
      <c r="AE39" s="160">
        <v>7</v>
      </c>
      <c r="AF39" s="160"/>
      <c r="AG39" s="160">
        <v>3</v>
      </c>
      <c r="AH39" s="160">
        <v>7</v>
      </c>
      <c r="AI39" s="160"/>
      <c r="AJ39" s="160">
        <v>3</v>
      </c>
      <c r="AK39" s="160">
        <v>7</v>
      </c>
      <c r="AL39" s="160"/>
      <c r="AM39" s="160" t="s">
        <v>258</v>
      </c>
      <c r="AN39" s="160" t="s">
        <v>259</v>
      </c>
      <c r="AO39" s="161"/>
    </row>
    <row r="41" spans="1:41" ht="15.75" thickBot="1" x14ac:dyDescent="0.3">
      <c r="A41" s="30">
        <v>2.1</v>
      </c>
      <c r="B41" s="31">
        <v>1</v>
      </c>
      <c r="C41" s="31">
        <v>2</v>
      </c>
      <c r="D41" s="31">
        <v>3</v>
      </c>
      <c r="E41" s="31">
        <v>4</v>
      </c>
      <c r="F41" s="31">
        <v>5</v>
      </c>
      <c r="G41" s="31">
        <v>6</v>
      </c>
      <c r="H41" s="31">
        <v>7</v>
      </c>
      <c r="I41" s="31">
        <v>8</v>
      </c>
      <c r="J41" s="31">
        <v>9</v>
      </c>
      <c r="K41" s="31">
        <v>10</v>
      </c>
      <c r="L41" s="31">
        <v>11</v>
      </c>
      <c r="M41" s="110">
        <v>12</v>
      </c>
      <c r="N41" t="s">
        <v>213</v>
      </c>
      <c r="O41" s="30">
        <v>2.2000000000000002</v>
      </c>
      <c r="P41" s="31">
        <v>1</v>
      </c>
      <c r="Q41" s="31">
        <v>2</v>
      </c>
      <c r="R41" s="31">
        <v>3</v>
      </c>
      <c r="S41" s="31">
        <v>4</v>
      </c>
      <c r="T41" s="31">
        <v>5</v>
      </c>
      <c r="U41" s="31">
        <v>6</v>
      </c>
      <c r="V41" s="31">
        <v>7</v>
      </c>
      <c r="W41" s="31">
        <v>8</v>
      </c>
      <c r="X41" s="31">
        <v>9</v>
      </c>
      <c r="Y41" s="31">
        <v>10</v>
      </c>
      <c r="Z41" s="31">
        <v>11</v>
      </c>
      <c r="AA41" s="110">
        <v>12</v>
      </c>
    </row>
    <row r="42" spans="1:41" x14ac:dyDescent="0.25">
      <c r="A42" s="111" t="s">
        <v>200</v>
      </c>
      <c r="B42" s="107" t="s">
        <v>255</v>
      </c>
      <c r="C42" s="108" t="s">
        <v>255</v>
      </c>
      <c r="D42" s="108" t="s">
        <v>255</v>
      </c>
      <c r="E42" s="108" t="s">
        <v>255</v>
      </c>
      <c r="F42" s="108" t="s">
        <v>257</v>
      </c>
      <c r="G42" s="108" t="s">
        <v>257</v>
      </c>
      <c r="H42" s="108" t="s">
        <v>257</v>
      </c>
      <c r="I42" s="108" t="s">
        <v>257</v>
      </c>
      <c r="J42" s="108" t="s">
        <v>256</v>
      </c>
      <c r="K42" s="108" t="s">
        <v>256</v>
      </c>
      <c r="L42" s="108" t="s">
        <v>256</v>
      </c>
      <c r="M42" s="112" t="s">
        <v>256</v>
      </c>
      <c r="O42" s="111" t="s">
        <v>200</v>
      </c>
      <c r="P42" s="107" t="s">
        <v>255</v>
      </c>
      <c r="Q42" s="108" t="s">
        <v>255</v>
      </c>
      <c r="R42" s="151" t="s">
        <v>255</v>
      </c>
      <c r="S42" s="107" t="s">
        <v>257</v>
      </c>
      <c r="T42" s="108" t="s">
        <v>257</v>
      </c>
      <c r="U42" s="151" t="s">
        <v>257</v>
      </c>
      <c r="V42" s="107" t="s">
        <v>256</v>
      </c>
      <c r="W42" s="108" t="s">
        <v>256</v>
      </c>
      <c r="X42" s="151" t="s">
        <v>256</v>
      </c>
      <c r="Y42" s="107" t="s">
        <v>257</v>
      </c>
      <c r="Z42" s="108" t="s">
        <v>256</v>
      </c>
      <c r="AA42" s="151" t="s">
        <v>257</v>
      </c>
    </row>
    <row r="43" spans="1:41" x14ac:dyDescent="0.25">
      <c r="A43" s="111" t="s">
        <v>201</v>
      </c>
      <c r="B43" s="109" t="s">
        <v>255</v>
      </c>
      <c r="C43" s="95" t="s">
        <v>255</v>
      </c>
      <c r="D43" s="95" t="s">
        <v>255</v>
      </c>
      <c r="E43" s="95" t="s">
        <v>255</v>
      </c>
      <c r="F43" s="95" t="s">
        <v>257</v>
      </c>
      <c r="G43" s="95" t="s">
        <v>257</v>
      </c>
      <c r="H43" s="95" t="s">
        <v>257</v>
      </c>
      <c r="I43" s="95" t="s">
        <v>257</v>
      </c>
      <c r="J43" s="95" t="s">
        <v>256</v>
      </c>
      <c r="K43" s="95" t="s">
        <v>256</v>
      </c>
      <c r="L43" s="95" t="s">
        <v>256</v>
      </c>
      <c r="M43" s="113" t="s">
        <v>256</v>
      </c>
      <c r="O43" s="111" t="s">
        <v>201</v>
      </c>
      <c r="P43" s="109" t="s">
        <v>255</v>
      </c>
      <c r="Q43" s="95" t="s">
        <v>255</v>
      </c>
      <c r="R43" s="152" t="s">
        <v>255</v>
      </c>
      <c r="S43" s="109" t="s">
        <v>257</v>
      </c>
      <c r="T43" s="95" t="s">
        <v>257</v>
      </c>
      <c r="U43" s="152" t="s">
        <v>257</v>
      </c>
      <c r="V43" s="109" t="s">
        <v>256</v>
      </c>
      <c r="W43" s="95" t="s">
        <v>256</v>
      </c>
      <c r="X43" s="152" t="s">
        <v>256</v>
      </c>
      <c r="Y43" s="109" t="s">
        <v>257</v>
      </c>
      <c r="Z43" s="95" t="s">
        <v>256</v>
      </c>
      <c r="AA43" s="152" t="s">
        <v>256</v>
      </c>
    </row>
    <row r="44" spans="1:41" x14ac:dyDescent="0.25">
      <c r="A44" s="111" t="s">
        <v>202</v>
      </c>
      <c r="B44" s="109" t="s">
        <v>255</v>
      </c>
      <c r="C44" s="95" t="s">
        <v>255</v>
      </c>
      <c r="D44" s="95" t="s">
        <v>255</v>
      </c>
      <c r="E44" s="95" t="s">
        <v>255</v>
      </c>
      <c r="F44" s="95" t="s">
        <v>257</v>
      </c>
      <c r="G44" s="95" t="s">
        <v>257</v>
      </c>
      <c r="H44" s="95" t="s">
        <v>257</v>
      </c>
      <c r="I44" s="95" t="s">
        <v>257</v>
      </c>
      <c r="J44" s="95" t="s">
        <v>256</v>
      </c>
      <c r="K44" s="95" t="s">
        <v>256</v>
      </c>
      <c r="L44" s="95" t="s">
        <v>256</v>
      </c>
      <c r="M44" s="113" t="s">
        <v>256</v>
      </c>
      <c r="O44" s="111" t="s">
        <v>202</v>
      </c>
      <c r="P44" s="109" t="s">
        <v>255</v>
      </c>
      <c r="Q44" s="95" t="s">
        <v>255</v>
      </c>
      <c r="R44" s="152" t="s">
        <v>255</v>
      </c>
      <c r="S44" s="109" t="s">
        <v>257</v>
      </c>
      <c r="T44" s="95" t="s">
        <v>257</v>
      </c>
      <c r="U44" s="152" t="s">
        <v>257</v>
      </c>
      <c r="V44" s="109" t="s">
        <v>256</v>
      </c>
      <c r="W44" s="95" t="s">
        <v>256</v>
      </c>
      <c r="X44" s="152" t="s">
        <v>256</v>
      </c>
      <c r="Y44" s="109" t="s">
        <v>257</v>
      </c>
      <c r="Z44" s="95" t="s">
        <v>256</v>
      </c>
      <c r="AA44" s="152"/>
    </row>
    <row r="45" spans="1:41" x14ac:dyDescent="0.25">
      <c r="A45" s="111" t="s">
        <v>203</v>
      </c>
      <c r="B45" s="109" t="s">
        <v>255</v>
      </c>
      <c r="C45" s="95" t="s">
        <v>255</v>
      </c>
      <c r="D45" s="95" t="s">
        <v>255</v>
      </c>
      <c r="E45" s="95" t="s">
        <v>255</v>
      </c>
      <c r="F45" s="95" t="s">
        <v>257</v>
      </c>
      <c r="G45" s="95" t="s">
        <v>257</v>
      </c>
      <c r="H45" s="95" t="s">
        <v>257</v>
      </c>
      <c r="I45" s="95" t="s">
        <v>257</v>
      </c>
      <c r="J45" s="95" t="s">
        <v>256</v>
      </c>
      <c r="K45" s="95" t="s">
        <v>256</v>
      </c>
      <c r="L45" s="95" t="s">
        <v>256</v>
      </c>
      <c r="M45" s="113" t="s">
        <v>256</v>
      </c>
      <c r="O45" s="111" t="s">
        <v>203</v>
      </c>
      <c r="P45" s="109" t="s">
        <v>255</v>
      </c>
      <c r="Q45" s="95" t="s">
        <v>255</v>
      </c>
      <c r="R45" s="152" t="s">
        <v>255</v>
      </c>
      <c r="S45" s="109" t="s">
        <v>257</v>
      </c>
      <c r="T45" s="95" t="s">
        <v>257</v>
      </c>
      <c r="U45" s="152" t="s">
        <v>257</v>
      </c>
      <c r="V45" s="109" t="s">
        <v>256</v>
      </c>
      <c r="W45" s="95" t="s">
        <v>256</v>
      </c>
      <c r="X45" s="152" t="s">
        <v>256</v>
      </c>
      <c r="Y45" s="109" t="s">
        <v>257</v>
      </c>
      <c r="Z45" s="95" t="s">
        <v>256</v>
      </c>
      <c r="AA45" s="152"/>
    </row>
    <row r="46" spans="1:41" x14ac:dyDescent="0.25">
      <c r="A46" s="111" t="s">
        <v>204</v>
      </c>
      <c r="B46" s="109" t="s">
        <v>255</v>
      </c>
      <c r="C46" s="95" t="s">
        <v>255</v>
      </c>
      <c r="D46" s="95" t="s">
        <v>255</v>
      </c>
      <c r="E46" s="95" t="s">
        <v>255</v>
      </c>
      <c r="F46" s="95" t="s">
        <v>257</v>
      </c>
      <c r="G46" s="95" t="s">
        <v>257</v>
      </c>
      <c r="H46" s="95" t="s">
        <v>257</v>
      </c>
      <c r="I46" s="95" t="s">
        <v>257</v>
      </c>
      <c r="J46" s="95" t="s">
        <v>256</v>
      </c>
      <c r="K46" s="95" t="s">
        <v>256</v>
      </c>
      <c r="L46" s="95" t="s">
        <v>256</v>
      </c>
      <c r="M46" s="113" t="s">
        <v>256</v>
      </c>
      <c r="O46" s="111" t="s">
        <v>204</v>
      </c>
      <c r="P46" s="109" t="s">
        <v>255</v>
      </c>
      <c r="Q46" s="95" t="s">
        <v>255</v>
      </c>
      <c r="R46" s="152"/>
      <c r="S46" s="109" t="s">
        <v>257</v>
      </c>
      <c r="T46" s="95" t="s">
        <v>257</v>
      </c>
      <c r="U46" s="152"/>
      <c r="V46" s="109" t="s">
        <v>256</v>
      </c>
      <c r="W46" s="95" t="s">
        <v>256</v>
      </c>
      <c r="X46" s="152"/>
      <c r="Y46" s="109" t="s">
        <v>257</v>
      </c>
      <c r="Z46" s="95" t="s">
        <v>256</v>
      </c>
      <c r="AA46" s="152"/>
    </row>
    <row r="47" spans="1:41" x14ac:dyDescent="0.25">
      <c r="A47" s="111" t="s">
        <v>205</v>
      </c>
      <c r="B47" s="109" t="s">
        <v>255</v>
      </c>
      <c r="C47" s="95" t="s">
        <v>255</v>
      </c>
      <c r="D47" s="95" t="s">
        <v>255</v>
      </c>
      <c r="E47" s="95" t="s">
        <v>255</v>
      </c>
      <c r="F47" s="95" t="s">
        <v>257</v>
      </c>
      <c r="G47" s="95" t="s">
        <v>257</v>
      </c>
      <c r="H47" s="95" t="s">
        <v>257</v>
      </c>
      <c r="I47" s="95" t="s">
        <v>257</v>
      </c>
      <c r="J47" s="95" t="s">
        <v>256</v>
      </c>
      <c r="K47" s="95" t="s">
        <v>256</v>
      </c>
      <c r="L47" s="95" t="s">
        <v>256</v>
      </c>
      <c r="M47" s="113" t="s">
        <v>256</v>
      </c>
      <c r="O47" s="111" t="s">
        <v>205</v>
      </c>
      <c r="P47" s="109" t="s">
        <v>255</v>
      </c>
      <c r="Q47" s="95"/>
      <c r="R47" s="152" t="s">
        <v>255</v>
      </c>
      <c r="S47" s="109" t="s">
        <v>257</v>
      </c>
      <c r="T47" s="95"/>
      <c r="U47" s="152" t="s">
        <v>257</v>
      </c>
      <c r="V47" s="109" t="s">
        <v>256</v>
      </c>
      <c r="W47" s="95"/>
      <c r="X47" s="152" t="s">
        <v>256</v>
      </c>
      <c r="Y47" s="109" t="s">
        <v>257</v>
      </c>
      <c r="Z47" s="95" t="s">
        <v>256</v>
      </c>
      <c r="AA47" s="152"/>
    </row>
    <row r="48" spans="1:41" x14ac:dyDescent="0.25">
      <c r="A48" s="111" t="s">
        <v>206</v>
      </c>
      <c r="B48" s="109" t="s">
        <v>255</v>
      </c>
      <c r="C48" s="95" t="s">
        <v>255</v>
      </c>
      <c r="D48" s="95" t="s">
        <v>255</v>
      </c>
      <c r="E48" s="95" t="s">
        <v>255</v>
      </c>
      <c r="F48" s="95" t="s">
        <v>257</v>
      </c>
      <c r="G48" s="95" t="s">
        <v>257</v>
      </c>
      <c r="H48" s="95" t="s">
        <v>257</v>
      </c>
      <c r="I48" s="95" t="s">
        <v>257</v>
      </c>
      <c r="J48" s="95" t="s">
        <v>256</v>
      </c>
      <c r="K48" s="95" t="s">
        <v>256</v>
      </c>
      <c r="L48" s="95" t="s">
        <v>256</v>
      </c>
      <c r="M48" s="113" t="s">
        <v>256</v>
      </c>
      <c r="O48" s="111" t="s">
        <v>206</v>
      </c>
      <c r="P48" s="109" t="s">
        <v>255</v>
      </c>
      <c r="Q48" s="95"/>
      <c r="R48" s="152" t="s">
        <v>255</v>
      </c>
      <c r="S48" s="109" t="s">
        <v>257</v>
      </c>
      <c r="T48" s="95"/>
      <c r="U48" s="152" t="s">
        <v>257</v>
      </c>
      <c r="V48" s="109" t="s">
        <v>256</v>
      </c>
      <c r="W48" s="95"/>
      <c r="X48" s="152" t="s">
        <v>256</v>
      </c>
      <c r="Y48" s="109" t="s">
        <v>257</v>
      </c>
      <c r="Z48" s="95" t="s">
        <v>256</v>
      </c>
      <c r="AA48" s="152"/>
    </row>
    <row r="49" spans="1:27" ht="15.75" thickBot="1" x14ac:dyDescent="0.3">
      <c r="A49" s="114" t="s">
        <v>207</v>
      </c>
      <c r="B49" s="115" t="s">
        <v>255</v>
      </c>
      <c r="C49" s="116" t="s">
        <v>255</v>
      </c>
      <c r="D49" s="116" t="s">
        <v>255</v>
      </c>
      <c r="E49" s="116" t="s">
        <v>255</v>
      </c>
      <c r="F49" s="116" t="s">
        <v>257</v>
      </c>
      <c r="G49" s="116" t="s">
        <v>257</v>
      </c>
      <c r="H49" s="116" t="s">
        <v>257</v>
      </c>
      <c r="I49" s="116" t="s">
        <v>257</v>
      </c>
      <c r="J49" s="116" t="s">
        <v>256</v>
      </c>
      <c r="K49" s="116" t="s">
        <v>256</v>
      </c>
      <c r="L49" s="116" t="s">
        <v>256</v>
      </c>
      <c r="M49" s="117" t="s">
        <v>256</v>
      </c>
      <c r="O49" s="114" t="s">
        <v>207</v>
      </c>
      <c r="P49" s="141"/>
      <c r="Q49" s="139"/>
      <c r="R49" s="153" t="s">
        <v>255</v>
      </c>
      <c r="S49" s="141"/>
      <c r="T49" s="139"/>
      <c r="U49" s="153" t="s">
        <v>257</v>
      </c>
      <c r="V49" s="141"/>
      <c r="W49" s="139"/>
      <c r="X49" s="153" t="s">
        <v>256</v>
      </c>
      <c r="Y49" s="141" t="s">
        <v>257</v>
      </c>
      <c r="Z49" s="139" t="s">
        <v>256</v>
      </c>
      <c r="AA49" s="153"/>
    </row>
    <row r="51" spans="1:27" ht="15.75" thickBot="1" x14ac:dyDescent="0.3">
      <c r="A51" s="30">
        <v>2.1</v>
      </c>
      <c r="B51" s="31">
        <v>1</v>
      </c>
      <c r="C51" s="31">
        <v>2</v>
      </c>
      <c r="D51" s="31">
        <v>3</v>
      </c>
      <c r="E51" s="31">
        <v>4</v>
      </c>
      <c r="F51" s="31">
        <v>5</v>
      </c>
      <c r="G51" s="31">
        <v>6</v>
      </c>
      <c r="H51" s="31">
        <v>7</v>
      </c>
      <c r="I51" s="31">
        <v>8</v>
      </c>
      <c r="J51" s="31">
        <v>9</v>
      </c>
      <c r="K51" s="31">
        <v>10</v>
      </c>
      <c r="L51" s="31">
        <v>11</v>
      </c>
      <c r="M51" s="110">
        <v>12</v>
      </c>
      <c r="N51" t="s">
        <v>213</v>
      </c>
      <c r="O51" s="30">
        <v>2.2000000000000002</v>
      </c>
      <c r="P51" s="31">
        <v>1</v>
      </c>
      <c r="Q51" s="31">
        <v>2</v>
      </c>
      <c r="R51" s="31">
        <v>3</v>
      </c>
      <c r="S51" s="31">
        <v>4</v>
      </c>
      <c r="T51" s="31">
        <v>5</v>
      </c>
      <c r="U51" s="31">
        <v>6</v>
      </c>
      <c r="V51" s="31">
        <v>7</v>
      </c>
      <c r="W51" s="31">
        <v>8</v>
      </c>
      <c r="X51" s="31">
        <v>9</v>
      </c>
      <c r="Y51" s="31">
        <v>10</v>
      </c>
      <c r="Z51" s="31">
        <v>11</v>
      </c>
      <c r="AA51" s="110">
        <v>12</v>
      </c>
    </row>
    <row r="52" spans="1:27" x14ac:dyDescent="0.25">
      <c r="A52" s="111" t="s">
        <v>200</v>
      </c>
      <c r="B52" s="107">
        <v>1</v>
      </c>
      <c r="C52" s="108">
        <v>5</v>
      </c>
      <c r="D52" s="108">
        <v>2</v>
      </c>
      <c r="E52" s="151">
        <v>6</v>
      </c>
      <c r="F52" s="107">
        <v>1</v>
      </c>
      <c r="G52" s="108">
        <v>5</v>
      </c>
      <c r="H52" s="108">
        <v>2</v>
      </c>
      <c r="I52" s="151">
        <v>6</v>
      </c>
      <c r="J52" s="107">
        <v>1</v>
      </c>
      <c r="K52" s="108">
        <v>5</v>
      </c>
      <c r="L52" s="108">
        <v>2</v>
      </c>
      <c r="M52" s="151">
        <v>6</v>
      </c>
      <c r="O52" s="111" t="s">
        <v>200</v>
      </c>
      <c r="P52" s="107">
        <v>6</v>
      </c>
      <c r="Q52" s="108">
        <v>2</v>
      </c>
      <c r="R52" s="151">
        <v>5</v>
      </c>
      <c r="S52" s="107">
        <v>6</v>
      </c>
      <c r="T52" s="108">
        <v>2</v>
      </c>
      <c r="U52" s="151">
        <v>5</v>
      </c>
      <c r="V52" s="107">
        <v>6</v>
      </c>
      <c r="W52" s="108">
        <v>2</v>
      </c>
      <c r="X52" s="151">
        <v>5</v>
      </c>
      <c r="Y52" s="108" t="s">
        <v>258</v>
      </c>
      <c r="Z52" s="108" t="s">
        <v>259</v>
      </c>
      <c r="AA52" s="112" t="s">
        <v>260</v>
      </c>
    </row>
    <row r="53" spans="1:27" x14ac:dyDescent="0.25">
      <c r="A53" s="111" t="s">
        <v>201</v>
      </c>
      <c r="B53" s="109">
        <v>1</v>
      </c>
      <c r="C53" s="95">
        <v>5</v>
      </c>
      <c r="D53" s="95">
        <v>2</v>
      </c>
      <c r="E53" s="152">
        <v>6</v>
      </c>
      <c r="F53" s="109">
        <v>1</v>
      </c>
      <c r="G53" s="95">
        <v>5</v>
      </c>
      <c r="H53" s="95">
        <v>2</v>
      </c>
      <c r="I53" s="152">
        <v>6</v>
      </c>
      <c r="J53" s="109">
        <v>1</v>
      </c>
      <c r="K53" s="95">
        <v>5</v>
      </c>
      <c r="L53" s="95">
        <v>2</v>
      </c>
      <c r="M53" s="152">
        <v>6</v>
      </c>
      <c r="O53" s="111" t="s">
        <v>201</v>
      </c>
      <c r="P53" s="109">
        <v>6</v>
      </c>
      <c r="Q53" s="95">
        <v>2</v>
      </c>
      <c r="R53" s="152">
        <v>5</v>
      </c>
      <c r="S53" s="109">
        <v>6</v>
      </c>
      <c r="T53" s="95">
        <v>2</v>
      </c>
      <c r="U53" s="152">
        <v>5</v>
      </c>
      <c r="V53" s="109">
        <v>6</v>
      </c>
      <c r="W53" s="95">
        <v>2</v>
      </c>
      <c r="X53" s="152">
        <v>5</v>
      </c>
      <c r="Y53" s="95" t="s">
        <v>258</v>
      </c>
      <c r="Z53" s="95" t="s">
        <v>259</v>
      </c>
      <c r="AA53" s="113" t="s">
        <v>260</v>
      </c>
    </row>
    <row r="54" spans="1:27" x14ac:dyDescent="0.25">
      <c r="A54" s="111" t="s">
        <v>202</v>
      </c>
      <c r="B54" s="109">
        <v>1</v>
      </c>
      <c r="C54" s="95">
        <v>5</v>
      </c>
      <c r="D54" s="95">
        <v>2</v>
      </c>
      <c r="E54" s="152">
        <v>6</v>
      </c>
      <c r="F54" s="109">
        <v>1</v>
      </c>
      <c r="G54" s="95">
        <v>5</v>
      </c>
      <c r="H54" s="95">
        <v>2</v>
      </c>
      <c r="I54" s="152">
        <v>6</v>
      </c>
      <c r="J54" s="109">
        <v>1</v>
      </c>
      <c r="K54" s="95">
        <v>5</v>
      </c>
      <c r="L54" s="95">
        <v>2</v>
      </c>
      <c r="M54" s="152">
        <v>6</v>
      </c>
      <c r="O54" s="111" t="s">
        <v>202</v>
      </c>
      <c r="P54" s="109">
        <v>6</v>
      </c>
      <c r="Q54" s="95">
        <v>2</v>
      </c>
      <c r="R54" s="152">
        <v>5</v>
      </c>
      <c r="S54" s="109">
        <v>6</v>
      </c>
      <c r="T54" s="95">
        <v>2</v>
      </c>
      <c r="U54" s="152">
        <v>5</v>
      </c>
      <c r="V54" s="109">
        <v>6</v>
      </c>
      <c r="W54" s="95">
        <v>2</v>
      </c>
      <c r="X54" s="152">
        <v>5</v>
      </c>
      <c r="Y54" s="95" t="s">
        <v>258</v>
      </c>
      <c r="Z54" s="95" t="s">
        <v>259</v>
      </c>
      <c r="AA54" s="113"/>
    </row>
    <row r="55" spans="1:27" x14ac:dyDescent="0.25">
      <c r="A55" s="111" t="s">
        <v>203</v>
      </c>
      <c r="B55" s="109">
        <v>1</v>
      </c>
      <c r="C55" s="95">
        <v>5</v>
      </c>
      <c r="D55" s="95">
        <v>2</v>
      </c>
      <c r="E55" s="152">
        <v>6</v>
      </c>
      <c r="F55" s="109">
        <v>1</v>
      </c>
      <c r="G55" s="95">
        <v>5</v>
      </c>
      <c r="H55" s="95">
        <v>2</v>
      </c>
      <c r="I55" s="152">
        <v>6</v>
      </c>
      <c r="J55" s="109">
        <v>1</v>
      </c>
      <c r="K55" s="95">
        <v>5</v>
      </c>
      <c r="L55" s="95">
        <v>2</v>
      </c>
      <c r="M55" s="152">
        <v>6</v>
      </c>
      <c r="O55" s="111" t="s">
        <v>203</v>
      </c>
      <c r="P55" s="109">
        <v>6</v>
      </c>
      <c r="Q55" s="95">
        <v>2</v>
      </c>
      <c r="R55" s="152">
        <v>5</v>
      </c>
      <c r="S55" s="109">
        <v>6</v>
      </c>
      <c r="T55" s="95">
        <v>2</v>
      </c>
      <c r="U55" s="152">
        <v>5</v>
      </c>
      <c r="V55" s="109">
        <v>6</v>
      </c>
      <c r="W55" s="95">
        <v>2</v>
      </c>
      <c r="X55" s="152">
        <v>5</v>
      </c>
      <c r="Y55" s="95" t="s">
        <v>258</v>
      </c>
      <c r="Z55" s="95" t="s">
        <v>259</v>
      </c>
      <c r="AA55" s="113"/>
    </row>
    <row r="56" spans="1:27" x14ac:dyDescent="0.25">
      <c r="A56" s="111" t="s">
        <v>204</v>
      </c>
      <c r="B56" s="109">
        <v>1</v>
      </c>
      <c r="C56" s="95">
        <v>5</v>
      </c>
      <c r="D56" s="95">
        <v>2</v>
      </c>
      <c r="E56" s="152">
        <v>6</v>
      </c>
      <c r="F56" s="109">
        <v>1</v>
      </c>
      <c r="G56" s="95">
        <v>5</v>
      </c>
      <c r="H56" s="95">
        <v>2</v>
      </c>
      <c r="I56" s="152">
        <v>6</v>
      </c>
      <c r="J56" s="109">
        <v>1</v>
      </c>
      <c r="K56" s="95">
        <v>5</v>
      </c>
      <c r="L56" s="95">
        <v>2</v>
      </c>
      <c r="M56" s="152">
        <v>6</v>
      </c>
      <c r="O56" s="111" t="s">
        <v>204</v>
      </c>
      <c r="P56" s="109">
        <v>6</v>
      </c>
      <c r="Q56" s="95">
        <v>2</v>
      </c>
      <c r="R56" s="152"/>
      <c r="S56" s="109">
        <v>6</v>
      </c>
      <c r="T56" s="95">
        <v>2</v>
      </c>
      <c r="U56" s="152"/>
      <c r="V56" s="109">
        <v>6</v>
      </c>
      <c r="W56" s="95">
        <v>2</v>
      </c>
      <c r="X56" s="152"/>
      <c r="Y56" s="95" t="s">
        <v>258</v>
      </c>
      <c r="Z56" s="95" t="s">
        <v>259</v>
      </c>
      <c r="AA56" s="113"/>
    </row>
    <row r="57" spans="1:27" x14ac:dyDescent="0.25">
      <c r="A57" s="111" t="s">
        <v>205</v>
      </c>
      <c r="B57" s="109">
        <v>1</v>
      </c>
      <c r="C57" s="95">
        <v>5</v>
      </c>
      <c r="D57" s="95">
        <v>2</v>
      </c>
      <c r="E57" s="152">
        <v>6</v>
      </c>
      <c r="F57" s="109">
        <v>1</v>
      </c>
      <c r="G57" s="95">
        <v>5</v>
      </c>
      <c r="H57" s="95">
        <v>2</v>
      </c>
      <c r="I57" s="152">
        <v>6</v>
      </c>
      <c r="J57" s="109">
        <v>1</v>
      </c>
      <c r="K57" s="95">
        <v>5</v>
      </c>
      <c r="L57" s="95">
        <v>2</v>
      </c>
      <c r="M57" s="152">
        <v>6</v>
      </c>
      <c r="O57" s="111" t="s">
        <v>205</v>
      </c>
      <c r="P57" s="109">
        <v>6</v>
      </c>
      <c r="Q57" s="95"/>
      <c r="R57" s="152">
        <v>1</v>
      </c>
      <c r="S57" s="109">
        <v>6</v>
      </c>
      <c r="T57" s="95"/>
      <c r="U57" s="152">
        <v>1</v>
      </c>
      <c r="V57" s="109">
        <v>6</v>
      </c>
      <c r="W57" s="95"/>
      <c r="X57" s="152">
        <v>1</v>
      </c>
      <c r="Y57" s="95" t="s">
        <v>258</v>
      </c>
      <c r="Z57" s="95" t="s">
        <v>259</v>
      </c>
      <c r="AA57" s="113"/>
    </row>
    <row r="58" spans="1:27" x14ac:dyDescent="0.25">
      <c r="A58" s="111" t="s">
        <v>206</v>
      </c>
      <c r="B58" s="109">
        <v>1</v>
      </c>
      <c r="C58" s="95">
        <v>5</v>
      </c>
      <c r="D58" s="95">
        <v>2</v>
      </c>
      <c r="E58" s="152">
        <v>6</v>
      </c>
      <c r="F58" s="109">
        <v>1</v>
      </c>
      <c r="G58" s="95">
        <v>5</v>
      </c>
      <c r="H58" s="95">
        <v>2</v>
      </c>
      <c r="I58" s="152">
        <v>6</v>
      </c>
      <c r="J58" s="109">
        <v>1</v>
      </c>
      <c r="K58" s="95">
        <v>5</v>
      </c>
      <c r="L58" s="95">
        <v>2</v>
      </c>
      <c r="M58" s="152">
        <v>6</v>
      </c>
      <c r="O58" s="111" t="s">
        <v>206</v>
      </c>
      <c r="P58" s="109">
        <v>6</v>
      </c>
      <c r="Q58" s="95"/>
      <c r="R58" s="152">
        <v>1</v>
      </c>
      <c r="S58" s="109">
        <v>6</v>
      </c>
      <c r="T58" s="95"/>
      <c r="U58" s="152">
        <v>1</v>
      </c>
      <c r="V58" s="109">
        <v>6</v>
      </c>
      <c r="W58" s="95"/>
      <c r="X58" s="152">
        <v>1</v>
      </c>
      <c r="Y58" s="95" t="s">
        <v>258</v>
      </c>
      <c r="Z58" s="95" t="s">
        <v>259</v>
      </c>
      <c r="AA58" s="113"/>
    </row>
    <row r="59" spans="1:27" ht="15.75" thickBot="1" x14ac:dyDescent="0.3">
      <c r="A59" s="114" t="s">
        <v>207</v>
      </c>
      <c r="B59" s="141">
        <v>1</v>
      </c>
      <c r="C59" s="139">
        <v>5</v>
      </c>
      <c r="D59" s="139">
        <v>2</v>
      </c>
      <c r="E59" s="153">
        <v>6</v>
      </c>
      <c r="F59" s="141">
        <v>1</v>
      </c>
      <c r="G59" s="139">
        <v>5</v>
      </c>
      <c r="H59" s="139">
        <v>2</v>
      </c>
      <c r="I59" s="153">
        <v>6</v>
      </c>
      <c r="J59" s="141">
        <v>1</v>
      </c>
      <c r="K59" s="139">
        <v>5</v>
      </c>
      <c r="L59" s="139">
        <v>2</v>
      </c>
      <c r="M59" s="153">
        <v>6</v>
      </c>
      <c r="O59" s="114" t="s">
        <v>207</v>
      </c>
      <c r="P59" s="141"/>
      <c r="Q59" s="139"/>
      <c r="R59" s="153">
        <v>1</v>
      </c>
      <c r="S59" s="141"/>
      <c r="T59" s="139"/>
      <c r="U59" s="153">
        <v>1</v>
      </c>
      <c r="V59" s="141"/>
      <c r="W59" s="139"/>
      <c r="X59" s="153">
        <v>1</v>
      </c>
      <c r="Y59" s="116" t="s">
        <v>258</v>
      </c>
      <c r="Z59" s="116" t="s">
        <v>259</v>
      </c>
      <c r="AA59" s="117"/>
    </row>
    <row r="61" spans="1:27" x14ac:dyDescent="0.25">
      <c r="O61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zoomScaleNormal="100" workbookViewId="0">
      <selection activeCell="A45" sqref="A45"/>
    </sheetView>
  </sheetViews>
  <sheetFormatPr defaultRowHeight="15" x14ac:dyDescent="0.25"/>
  <sheetData>
    <row r="1" spans="1:15" x14ac:dyDescent="0.25">
      <c r="A1" s="106" t="s">
        <v>209</v>
      </c>
      <c r="B1" s="94"/>
    </row>
    <row r="2" spans="1:15" ht="15.75" thickBot="1" x14ac:dyDescent="0.3">
      <c r="B2" s="118"/>
      <c r="C2" s="119">
        <v>1</v>
      </c>
      <c r="D2" s="119">
        <v>2</v>
      </c>
      <c r="E2" s="119">
        <v>3</v>
      </c>
      <c r="F2" s="119">
        <v>4</v>
      </c>
      <c r="G2" s="119">
        <v>5</v>
      </c>
      <c r="H2" s="119">
        <v>6</v>
      </c>
      <c r="I2" s="119">
        <v>7</v>
      </c>
      <c r="J2" s="119">
        <v>8</v>
      </c>
      <c r="K2" s="119">
        <v>9</v>
      </c>
      <c r="L2" s="119">
        <v>10</v>
      </c>
      <c r="M2" s="119">
        <v>11</v>
      </c>
      <c r="N2" s="120">
        <v>12</v>
      </c>
      <c r="O2" t="s">
        <v>212</v>
      </c>
    </row>
    <row r="3" spans="1:15" x14ac:dyDescent="0.25">
      <c r="B3" s="121" t="s">
        <v>200</v>
      </c>
      <c r="C3" s="124">
        <v>1</v>
      </c>
      <c r="D3" s="125">
        <v>1</v>
      </c>
      <c r="E3" s="125">
        <v>1</v>
      </c>
      <c r="F3" s="125">
        <v>2</v>
      </c>
      <c r="G3" s="125">
        <v>2</v>
      </c>
      <c r="H3" s="125">
        <v>2</v>
      </c>
      <c r="I3" s="125"/>
      <c r="J3" s="125">
        <v>3</v>
      </c>
      <c r="K3" s="125"/>
      <c r="L3" s="125">
        <v>4</v>
      </c>
      <c r="M3" s="125">
        <v>4</v>
      </c>
      <c r="N3" s="126"/>
    </row>
    <row r="4" spans="1:15" x14ac:dyDescent="0.25">
      <c r="B4" s="121" t="s">
        <v>201</v>
      </c>
      <c r="C4" s="127">
        <v>1</v>
      </c>
      <c r="D4" s="122">
        <v>1</v>
      </c>
      <c r="E4" s="122">
        <v>1</v>
      </c>
      <c r="F4" s="122">
        <v>2</v>
      </c>
      <c r="G4" s="122">
        <v>2</v>
      </c>
      <c r="H4" s="122"/>
      <c r="I4" s="122"/>
      <c r="J4" s="122">
        <v>3</v>
      </c>
      <c r="K4" s="122"/>
      <c r="L4" s="122">
        <v>4</v>
      </c>
      <c r="M4" s="122">
        <v>4</v>
      </c>
      <c r="N4" s="128"/>
    </row>
    <row r="5" spans="1:15" x14ac:dyDescent="0.25">
      <c r="B5" s="121" t="s">
        <v>202</v>
      </c>
      <c r="C5" s="127">
        <v>1</v>
      </c>
      <c r="D5" s="122">
        <v>1</v>
      </c>
      <c r="E5" s="122"/>
      <c r="F5" s="122">
        <v>2</v>
      </c>
      <c r="G5" s="122">
        <v>2</v>
      </c>
      <c r="H5" s="122"/>
      <c r="I5" s="122"/>
      <c r="J5" s="122">
        <v>3</v>
      </c>
      <c r="K5" s="122"/>
      <c r="L5" s="122">
        <v>4</v>
      </c>
      <c r="M5" s="122"/>
      <c r="N5" s="128"/>
    </row>
    <row r="6" spans="1:15" x14ac:dyDescent="0.25">
      <c r="B6" s="121" t="s">
        <v>203</v>
      </c>
      <c r="C6" s="127">
        <v>1</v>
      </c>
      <c r="D6" s="122">
        <v>1</v>
      </c>
      <c r="E6" s="122"/>
      <c r="F6" s="122">
        <v>2</v>
      </c>
      <c r="G6" s="122">
        <v>2</v>
      </c>
      <c r="H6" s="122"/>
      <c r="I6" s="122"/>
      <c r="J6" s="122">
        <v>3</v>
      </c>
      <c r="K6" s="122"/>
      <c r="L6" s="122">
        <v>4</v>
      </c>
      <c r="M6" s="122"/>
      <c r="N6" s="128"/>
    </row>
    <row r="7" spans="1:15" x14ac:dyDescent="0.25">
      <c r="B7" s="121" t="s">
        <v>204</v>
      </c>
      <c r="C7" s="127">
        <v>1</v>
      </c>
      <c r="D7" s="122">
        <v>1</v>
      </c>
      <c r="E7" s="122"/>
      <c r="F7" s="122">
        <v>2</v>
      </c>
      <c r="G7" s="122">
        <v>2</v>
      </c>
      <c r="H7" s="122"/>
      <c r="I7" s="122"/>
      <c r="J7" s="122">
        <v>3</v>
      </c>
      <c r="K7" s="122"/>
      <c r="L7" s="122">
        <v>4</v>
      </c>
      <c r="M7" s="122"/>
      <c r="N7" s="128"/>
    </row>
    <row r="8" spans="1:15" x14ac:dyDescent="0.25">
      <c r="B8" s="121" t="s">
        <v>205</v>
      </c>
      <c r="C8" s="127">
        <v>1</v>
      </c>
      <c r="D8" s="122">
        <v>1</v>
      </c>
      <c r="E8" s="122"/>
      <c r="F8" s="122">
        <v>2</v>
      </c>
      <c r="G8" s="122">
        <v>2</v>
      </c>
      <c r="H8" s="122"/>
      <c r="I8" s="122"/>
      <c r="J8" s="122">
        <v>3</v>
      </c>
      <c r="K8" s="122"/>
      <c r="L8" s="122">
        <v>4</v>
      </c>
      <c r="M8" s="122"/>
      <c r="N8" s="128"/>
    </row>
    <row r="9" spans="1:15" x14ac:dyDescent="0.25">
      <c r="B9" s="121" t="s">
        <v>206</v>
      </c>
      <c r="C9" s="127">
        <v>1</v>
      </c>
      <c r="D9" s="122">
        <v>1</v>
      </c>
      <c r="E9" s="122"/>
      <c r="F9" s="122">
        <v>2</v>
      </c>
      <c r="G9" s="122">
        <v>2</v>
      </c>
      <c r="H9" s="122"/>
      <c r="I9" s="122"/>
      <c r="J9" s="122">
        <v>3</v>
      </c>
      <c r="K9" s="122"/>
      <c r="L9" s="122">
        <v>4</v>
      </c>
      <c r="M9" s="122"/>
      <c r="N9" s="128"/>
    </row>
    <row r="10" spans="1:15" ht="15.75" thickBot="1" x14ac:dyDescent="0.3">
      <c r="B10" s="123" t="s">
        <v>207</v>
      </c>
      <c r="C10" s="129">
        <v>1</v>
      </c>
      <c r="D10" s="130">
        <v>1</v>
      </c>
      <c r="E10" s="130"/>
      <c r="F10" s="130">
        <v>2</v>
      </c>
      <c r="G10" s="130">
        <v>2</v>
      </c>
      <c r="H10" s="130"/>
      <c r="I10" s="130"/>
      <c r="J10" s="132">
        <v>3</v>
      </c>
      <c r="K10" s="130"/>
      <c r="L10" s="133">
        <v>4</v>
      </c>
      <c r="M10" s="130"/>
      <c r="N10" s="131"/>
    </row>
    <row r="11" spans="1:15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5" ht="15.75" thickBot="1" x14ac:dyDescent="0.3">
      <c r="B12" s="118"/>
      <c r="C12" s="119">
        <v>1</v>
      </c>
      <c r="D12" s="119">
        <v>2</v>
      </c>
      <c r="E12" s="119">
        <v>3</v>
      </c>
      <c r="F12" s="119">
        <v>4</v>
      </c>
      <c r="G12" s="119">
        <v>5</v>
      </c>
      <c r="H12" s="119">
        <v>6</v>
      </c>
      <c r="I12" s="119">
        <v>7</v>
      </c>
      <c r="J12" s="119">
        <v>8</v>
      </c>
      <c r="K12" s="119">
        <v>9</v>
      </c>
      <c r="L12" s="119">
        <v>10</v>
      </c>
      <c r="M12" s="119">
        <v>11</v>
      </c>
      <c r="N12" s="120">
        <v>12</v>
      </c>
      <c r="O12" t="s">
        <v>213</v>
      </c>
    </row>
    <row r="13" spans="1:15" x14ac:dyDescent="0.25">
      <c r="B13" s="121" t="s">
        <v>200</v>
      </c>
      <c r="C13" s="124">
        <v>5</v>
      </c>
      <c r="D13" s="125">
        <v>5</v>
      </c>
      <c r="E13" s="125">
        <v>5</v>
      </c>
      <c r="F13" s="125"/>
      <c r="G13" s="125">
        <v>6</v>
      </c>
      <c r="H13" s="125">
        <v>6</v>
      </c>
      <c r="I13" s="125"/>
      <c r="J13" s="125">
        <v>7</v>
      </c>
      <c r="K13" s="125"/>
      <c r="L13" s="125">
        <v>8</v>
      </c>
      <c r="M13" s="125"/>
      <c r="N13" s="126"/>
    </row>
    <row r="14" spans="1:15" x14ac:dyDescent="0.25">
      <c r="B14" s="121" t="s">
        <v>201</v>
      </c>
      <c r="C14" s="127">
        <v>5</v>
      </c>
      <c r="D14" s="122">
        <v>5</v>
      </c>
      <c r="E14" s="122">
        <v>5</v>
      </c>
      <c r="F14" s="122"/>
      <c r="G14" s="122">
        <v>6</v>
      </c>
      <c r="H14" s="122">
        <v>6</v>
      </c>
      <c r="I14" s="122"/>
      <c r="J14" s="122">
        <v>7</v>
      </c>
      <c r="K14" s="122"/>
      <c r="L14" s="122">
        <v>8</v>
      </c>
      <c r="M14" s="122"/>
      <c r="N14" s="128"/>
    </row>
    <row r="15" spans="1:15" x14ac:dyDescent="0.25">
      <c r="B15" s="121" t="s">
        <v>202</v>
      </c>
      <c r="C15" s="127">
        <v>5</v>
      </c>
      <c r="D15" s="122">
        <v>5</v>
      </c>
      <c r="E15" s="122"/>
      <c r="F15" s="122"/>
      <c r="G15" s="122">
        <v>6</v>
      </c>
      <c r="H15" s="122">
        <v>6</v>
      </c>
      <c r="I15" s="122"/>
      <c r="J15" s="122">
        <v>7</v>
      </c>
      <c r="K15" s="122"/>
      <c r="L15" s="122">
        <v>8</v>
      </c>
      <c r="M15" s="122"/>
      <c r="N15" s="128"/>
    </row>
    <row r="16" spans="1:15" x14ac:dyDescent="0.25">
      <c r="B16" s="121" t="s">
        <v>203</v>
      </c>
      <c r="C16" s="127">
        <v>5</v>
      </c>
      <c r="D16" s="122">
        <v>5</v>
      </c>
      <c r="E16" s="122"/>
      <c r="F16" s="122"/>
      <c r="G16" s="122">
        <v>6</v>
      </c>
      <c r="H16" s="122">
        <v>6</v>
      </c>
      <c r="I16" s="122"/>
      <c r="J16" s="122">
        <v>7</v>
      </c>
      <c r="K16" s="122"/>
      <c r="L16" s="122">
        <v>8</v>
      </c>
      <c r="M16" s="122"/>
      <c r="N16" s="128"/>
    </row>
    <row r="17" spans="1:28" x14ac:dyDescent="0.25">
      <c r="B17" s="121" t="s">
        <v>204</v>
      </c>
      <c r="C17" s="127">
        <v>5</v>
      </c>
      <c r="D17" s="122">
        <v>5</v>
      </c>
      <c r="E17" s="122"/>
      <c r="F17" s="122"/>
      <c r="G17" s="122">
        <v>6</v>
      </c>
      <c r="H17" s="122">
        <v>6</v>
      </c>
      <c r="I17" s="122"/>
      <c r="J17" s="122">
        <v>7</v>
      </c>
      <c r="K17" s="122"/>
      <c r="L17" s="122">
        <v>8</v>
      </c>
      <c r="M17" s="122"/>
      <c r="N17" s="128"/>
    </row>
    <row r="18" spans="1:28" x14ac:dyDescent="0.25">
      <c r="B18" s="121" t="s">
        <v>205</v>
      </c>
      <c r="C18" s="127">
        <v>5</v>
      </c>
      <c r="D18" s="122">
        <v>5</v>
      </c>
      <c r="E18" s="122"/>
      <c r="F18" s="122"/>
      <c r="G18" s="122">
        <v>6</v>
      </c>
      <c r="H18" s="122">
        <v>6</v>
      </c>
      <c r="I18" s="122"/>
      <c r="J18" s="122">
        <v>7</v>
      </c>
      <c r="K18" s="122"/>
      <c r="L18" s="122">
        <v>8</v>
      </c>
      <c r="M18" s="122"/>
      <c r="N18" s="128"/>
    </row>
    <row r="19" spans="1:28" x14ac:dyDescent="0.25">
      <c r="B19" s="121" t="s">
        <v>206</v>
      </c>
      <c r="C19" s="127">
        <v>5</v>
      </c>
      <c r="D19" s="122">
        <v>5</v>
      </c>
      <c r="E19" s="122"/>
      <c r="F19" s="122"/>
      <c r="G19" s="122">
        <v>6</v>
      </c>
      <c r="H19" s="122">
        <v>6</v>
      </c>
      <c r="I19" s="122"/>
      <c r="J19" s="122"/>
      <c r="K19" s="122"/>
      <c r="L19" s="122"/>
      <c r="M19" s="122"/>
      <c r="N19" s="128"/>
    </row>
    <row r="20" spans="1:28" ht="15.75" thickBot="1" x14ac:dyDescent="0.3">
      <c r="B20" s="123" t="s">
        <v>207</v>
      </c>
      <c r="C20" s="129">
        <v>5</v>
      </c>
      <c r="D20" s="130">
        <v>5</v>
      </c>
      <c r="E20" s="130"/>
      <c r="F20" s="130"/>
      <c r="G20" s="130">
        <v>6</v>
      </c>
      <c r="H20" s="130">
        <v>6</v>
      </c>
      <c r="I20" s="130"/>
      <c r="J20" s="130"/>
      <c r="K20" s="130"/>
      <c r="L20" s="130"/>
      <c r="M20" s="130"/>
      <c r="N20" s="131"/>
    </row>
    <row r="23" spans="1:28" x14ac:dyDescent="0.25">
      <c r="A23" t="s">
        <v>262</v>
      </c>
      <c r="L23" t="s">
        <v>266</v>
      </c>
      <c r="M23" t="s">
        <v>267</v>
      </c>
      <c r="O23" t="s">
        <v>263</v>
      </c>
      <c r="Z23" t="s">
        <v>266</v>
      </c>
      <c r="AA23" t="s">
        <v>267</v>
      </c>
    </row>
    <row r="24" spans="1:28" ht="15.75" thickBot="1" x14ac:dyDescent="0.3">
      <c r="B24" s="118"/>
      <c r="C24" s="119">
        <v>1</v>
      </c>
      <c r="D24" s="119">
        <v>2</v>
      </c>
      <c r="E24" s="119">
        <v>3</v>
      </c>
      <c r="F24" s="119">
        <v>4</v>
      </c>
      <c r="G24" s="119">
        <v>5</v>
      </c>
      <c r="H24" s="119">
        <v>6</v>
      </c>
      <c r="I24" s="119">
        <v>7</v>
      </c>
      <c r="J24" s="119">
        <v>8</v>
      </c>
      <c r="K24" s="119">
        <v>9</v>
      </c>
      <c r="L24" s="119">
        <v>10</v>
      </c>
      <c r="M24" s="119">
        <v>11</v>
      </c>
      <c r="N24" s="120">
        <v>12</v>
      </c>
      <c r="P24" s="118"/>
      <c r="Q24" s="119">
        <v>1</v>
      </c>
      <c r="R24" s="119">
        <v>2</v>
      </c>
      <c r="S24" s="119">
        <v>3</v>
      </c>
      <c r="T24" s="119">
        <v>4</v>
      </c>
      <c r="U24" s="119">
        <v>5</v>
      </c>
      <c r="V24" s="119">
        <v>6</v>
      </c>
      <c r="W24" s="119">
        <v>7</v>
      </c>
      <c r="X24" s="119">
        <v>8</v>
      </c>
      <c r="Y24" s="119">
        <v>9</v>
      </c>
      <c r="Z24" s="119">
        <v>10</v>
      </c>
      <c r="AA24" s="119">
        <v>11</v>
      </c>
      <c r="AB24" s="120">
        <v>12</v>
      </c>
    </row>
    <row r="25" spans="1:28" x14ac:dyDescent="0.25">
      <c r="B25" s="121" t="s">
        <v>200</v>
      </c>
      <c r="C25" s="171">
        <v>1</v>
      </c>
      <c r="D25" s="174">
        <v>2</v>
      </c>
      <c r="E25" s="178">
        <v>5</v>
      </c>
      <c r="F25" s="155"/>
      <c r="G25" s="125"/>
      <c r="H25" s="125"/>
      <c r="I25" s="125"/>
      <c r="J25" s="125"/>
      <c r="K25" s="125"/>
      <c r="L25" s="192" t="s">
        <v>257</v>
      </c>
      <c r="M25" s="195" t="s">
        <v>256</v>
      </c>
      <c r="N25" s="199" t="s">
        <v>257</v>
      </c>
      <c r="P25" s="121" t="s">
        <v>200</v>
      </c>
      <c r="Q25" s="171">
        <v>1</v>
      </c>
      <c r="R25" s="174">
        <v>2</v>
      </c>
      <c r="S25" s="178">
        <v>5</v>
      </c>
      <c r="T25" s="125"/>
      <c r="U25" s="125"/>
      <c r="V25" s="125"/>
      <c r="W25" s="125"/>
      <c r="X25" s="125"/>
      <c r="Y25" s="125"/>
      <c r="Z25" s="192" t="s">
        <v>257</v>
      </c>
      <c r="AA25" s="195" t="s">
        <v>256</v>
      </c>
      <c r="AB25" s="199" t="s">
        <v>257</v>
      </c>
    </row>
    <row r="26" spans="1:28" x14ac:dyDescent="0.25">
      <c r="B26" s="121" t="s">
        <v>201</v>
      </c>
      <c r="C26" s="172">
        <v>1</v>
      </c>
      <c r="D26" s="175">
        <v>2</v>
      </c>
      <c r="E26" s="179">
        <v>5</v>
      </c>
      <c r="F26" s="13"/>
      <c r="G26" s="122"/>
      <c r="H26" s="122"/>
      <c r="I26" s="122"/>
      <c r="J26" s="122"/>
      <c r="K26" s="122"/>
      <c r="L26" s="193" t="s">
        <v>257</v>
      </c>
      <c r="M26" s="196" t="s">
        <v>256</v>
      </c>
      <c r="N26" s="198" t="s">
        <v>256</v>
      </c>
      <c r="P26" s="121" t="s">
        <v>201</v>
      </c>
      <c r="Q26" s="172">
        <v>1</v>
      </c>
      <c r="R26" s="175">
        <v>2</v>
      </c>
      <c r="S26" s="179">
        <v>5</v>
      </c>
      <c r="T26" s="122"/>
      <c r="U26" s="122"/>
      <c r="V26" s="122"/>
      <c r="W26" s="122"/>
      <c r="X26" s="122"/>
      <c r="Y26" s="122"/>
      <c r="Z26" s="193" t="s">
        <v>257</v>
      </c>
      <c r="AA26" s="196" t="s">
        <v>256</v>
      </c>
      <c r="AB26" s="198" t="s">
        <v>256</v>
      </c>
    </row>
    <row r="27" spans="1:28" x14ac:dyDescent="0.25">
      <c r="B27" s="121" t="s">
        <v>202</v>
      </c>
      <c r="C27" s="172">
        <v>1</v>
      </c>
      <c r="D27" s="175">
        <v>2</v>
      </c>
      <c r="E27" s="179">
        <v>5</v>
      </c>
      <c r="F27" s="13"/>
      <c r="G27" s="122"/>
      <c r="H27" s="122"/>
      <c r="I27" s="122"/>
      <c r="J27" s="122"/>
      <c r="K27" s="122"/>
      <c r="L27" s="193" t="s">
        <v>257</v>
      </c>
      <c r="M27" s="196" t="s">
        <v>256</v>
      </c>
      <c r="N27" s="152" t="s">
        <v>226</v>
      </c>
      <c r="P27" s="121" t="s">
        <v>202</v>
      </c>
      <c r="Q27" s="172">
        <v>1</v>
      </c>
      <c r="R27" s="175">
        <v>2</v>
      </c>
      <c r="S27" s="179">
        <v>5</v>
      </c>
      <c r="T27" s="122"/>
      <c r="U27" s="122"/>
      <c r="V27" s="122"/>
      <c r="W27" s="122"/>
      <c r="X27" s="122"/>
      <c r="Y27" s="122"/>
      <c r="Z27" s="193" t="s">
        <v>257</v>
      </c>
      <c r="AA27" s="196" t="s">
        <v>256</v>
      </c>
      <c r="AB27" s="152" t="s">
        <v>226</v>
      </c>
    </row>
    <row r="28" spans="1:28" x14ac:dyDescent="0.25">
      <c r="B28" s="121" t="s">
        <v>203</v>
      </c>
      <c r="C28" s="172">
        <v>1</v>
      </c>
      <c r="D28" s="175">
        <v>2</v>
      </c>
      <c r="E28" s="179">
        <v>5</v>
      </c>
      <c r="F28" s="13"/>
      <c r="G28" s="122"/>
      <c r="H28" s="122"/>
      <c r="I28" s="122"/>
      <c r="J28" s="122"/>
      <c r="K28" s="122"/>
      <c r="L28" s="193" t="s">
        <v>257</v>
      </c>
      <c r="M28" s="196" t="s">
        <v>256</v>
      </c>
      <c r="N28" s="152"/>
      <c r="P28" s="121" t="s">
        <v>203</v>
      </c>
      <c r="Q28" s="172">
        <v>1</v>
      </c>
      <c r="R28" s="175">
        <v>2</v>
      </c>
      <c r="S28" s="179">
        <v>5</v>
      </c>
      <c r="T28" s="122"/>
      <c r="U28" s="122"/>
      <c r="V28" s="122"/>
      <c r="W28" s="122"/>
      <c r="X28" s="122"/>
      <c r="Y28" s="122"/>
      <c r="Z28" s="193" t="s">
        <v>257</v>
      </c>
      <c r="AA28" s="196" t="s">
        <v>256</v>
      </c>
      <c r="AB28" s="152"/>
    </row>
    <row r="29" spans="1:28" x14ac:dyDescent="0.25">
      <c r="B29" s="121" t="s">
        <v>204</v>
      </c>
      <c r="C29" s="172">
        <v>1</v>
      </c>
      <c r="D29" s="175">
        <v>2</v>
      </c>
      <c r="E29" s="186">
        <v>6</v>
      </c>
      <c r="F29" s="13"/>
      <c r="G29" s="122"/>
      <c r="H29" s="122"/>
      <c r="I29" s="122"/>
      <c r="J29" s="122"/>
      <c r="K29" s="122"/>
      <c r="L29" s="193" t="s">
        <v>257</v>
      </c>
      <c r="M29" s="196" t="s">
        <v>256</v>
      </c>
      <c r="N29" s="152"/>
      <c r="P29" s="121" t="s">
        <v>204</v>
      </c>
      <c r="Q29" s="172">
        <v>1</v>
      </c>
      <c r="R29" s="175">
        <v>2</v>
      </c>
      <c r="S29" s="186">
        <v>6</v>
      </c>
      <c r="T29" s="122"/>
      <c r="U29" s="122"/>
      <c r="V29" s="122"/>
      <c r="W29" s="122"/>
      <c r="X29" s="122"/>
      <c r="Y29" s="122"/>
      <c r="Z29" s="193" t="s">
        <v>257</v>
      </c>
      <c r="AA29" s="196" t="s">
        <v>256</v>
      </c>
      <c r="AB29" s="152"/>
    </row>
    <row r="30" spans="1:28" x14ac:dyDescent="0.25">
      <c r="B30" s="121" t="s">
        <v>205</v>
      </c>
      <c r="C30" s="172">
        <v>1</v>
      </c>
      <c r="D30" s="175">
        <v>2</v>
      </c>
      <c r="E30" s="186">
        <v>6</v>
      </c>
      <c r="F30" s="13"/>
      <c r="G30" s="122"/>
      <c r="H30" s="122"/>
      <c r="I30" s="122"/>
      <c r="J30" s="122"/>
      <c r="K30" s="122"/>
      <c r="L30" s="193" t="s">
        <v>257</v>
      </c>
      <c r="M30" s="196" t="s">
        <v>256</v>
      </c>
      <c r="N30" s="152"/>
      <c r="P30" s="121" t="s">
        <v>205</v>
      </c>
      <c r="Q30" s="172">
        <v>1</v>
      </c>
      <c r="R30" s="175">
        <v>2</v>
      </c>
      <c r="S30" s="186">
        <v>6</v>
      </c>
      <c r="T30" s="122"/>
      <c r="U30" s="122"/>
      <c r="V30" s="122"/>
      <c r="W30" s="122"/>
      <c r="X30" s="122"/>
      <c r="Y30" s="122"/>
      <c r="Z30" s="193" t="s">
        <v>257</v>
      </c>
      <c r="AA30" s="196" t="s">
        <v>256</v>
      </c>
      <c r="AB30" s="152"/>
    </row>
    <row r="31" spans="1:28" x14ac:dyDescent="0.25">
      <c r="B31" s="121" t="s">
        <v>206</v>
      </c>
      <c r="C31" s="172">
        <v>1</v>
      </c>
      <c r="D31" s="175">
        <v>2</v>
      </c>
      <c r="E31" s="186">
        <v>6</v>
      </c>
      <c r="F31" s="13"/>
      <c r="G31" s="122"/>
      <c r="H31" s="122"/>
      <c r="I31" s="122"/>
      <c r="J31" s="122"/>
      <c r="K31" s="166"/>
      <c r="L31" s="193" t="s">
        <v>257</v>
      </c>
      <c r="M31" s="196" t="s">
        <v>256</v>
      </c>
      <c r="N31" s="152"/>
      <c r="P31" s="121" t="s">
        <v>206</v>
      </c>
      <c r="Q31" s="172">
        <v>1</v>
      </c>
      <c r="R31" s="175">
        <v>2</v>
      </c>
      <c r="S31" s="186">
        <v>6</v>
      </c>
      <c r="T31" s="122"/>
      <c r="U31" s="122"/>
      <c r="V31" s="122"/>
      <c r="W31" s="122"/>
      <c r="X31" s="122"/>
      <c r="Y31" s="166"/>
      <c r="Z31" s="193" t="s">
        <v>257</v>
      </c>
      <c r="AA31" s="196" t="s">
        <v>256</v>
      </c>
      <c r="AB31" s="152"/>
    </row>
    <row r="32" spans="1:28" ht="15.75" thickBot="1" x14ac:dyDescent="0.3">
      <c r="B32" s="123" t="s">
        <v>207</v>
      </c>
      <c r="C32" s="173">
        <v>1</v>
      </c>
      <c r="D32" s="176">
        <v>2</v>
      </c>
      <c r="E32" s="187">
        <v>6</v>
      </c>
      <c r="F32" s="160"/>
      <c r="G32" s="130"/>
      <c r="H32" s="130"/>
      <c r="I32" s="130"/>
      <c r="J32" s="132"/>
      <c r="K32" s="132"/>
      <c r="L32" s="194" t="s">
        <v>257</v>
      </c>
      <c r="M32" s="197" t="s">
        <v>256</v>
      </c>
      <c r="N32" s="153"/>
      <c r="P32" s="123" t="s">
        <v>207</v>
      </c>
      <c r="Q32" s="173">
        <v>1</v>
      </c>
      <c r="R32" s="176">
        <v>2</v>
      </c>
      <c r="S32" s="187">
        <v>6</v>
      </c>
      <c r="T32" s="130"/>
      <c r="U32" s="130"/>
      <c r="V32" s="130"/>
      <c r="W32" s="130"/>
      <c r="X32" s="132"/>
      <c r="Y32" s="132"/>
      <c r="Z32" s="194" t="s">
        <v>257</v>
      </c>
      <c r="AA32" s="197" t="s">
        <v>256</v>
      </c>
      <c r="AB32" s="153"/>
    </row>
    <row r="33" spans="1:28" x14ac:dyDescent="0.25">
      <c r="D33" s="13"/>
      <c r="E33" s="13"/>
    </row>
    <row r="34" spans="1:28" x14ac:dyDescent="0.25">
      <c r="A34" t="s">
        <v>264</v>
      </c>
      <c r="L34" t="s">
        <v>266</v>
      </c>
      <c r="M34" t="s">
        <v>267</v>
      </c>
      <c r="O34" t="s">
        <v>265</v>
      </c>
      <c r="Z34" t="s">
        <v>266</v>
      </c>
      <c r="AA34" t="s">
        <v>267</v>
      </c>
    </row>
    <row r="35" spans="1:28" ht="15.75" thickBot="1" x14ac:dyDescent="0.3">
      <c r="B35" s="118"/>
      <c r="C35" s="119">
        <v>1</v>
      </c>
      <c r="D35" s="119">
        <v>2</v>
      </c>
      <c r="E35" s="119">
        <v>3</v>
      </c>
      <c r="F35" s="119">
        <v>4</v>
      </c>
      <c r="G35" s="119">
        <v>5</v>
      </c>
      <c r="H35" s="119">
        <v>6</v>
      </c>
      <c r="I35" s="119">
        <v>7</v>
      </c>
      <c r="J35" s="119">
        <v>8</v>
      </c>
      <c r="K35" s="119">
        <v>9</v>
      </c>
      <c r="L35" s="119">
        <v>10</v>
      </c>
      <c r="M35" s="119">
        <v>11</v>
      </c>
      <c r="N35" s="120">
        <v>12</v>
      </c>
      <c r="P35" s="118"/>
      <c r="Q35" s="119">
        <v>1</v>
      </c>
      <c r="R35" s="119">
        <v>2</v>
      </c>
      <c r="S35" s="119">
        <v>3</v>
      </c>
      <c r="T35" s="119">
        <v>4</v>
      </c>
      <c r="U35" s="119">
        <v>5</v>
      </c>
      <c r="V35" s="119">
        <v>6</v>
      </c>
      <c r="W35" s="119">
        <v>7</v>
      </c>
      <c r="X35" s="119">
        <v>8</v>
      </c>
      <c r="Y35" s="119">
        <v>9</v>
      </c>
      <c r="Z35" s="119">
        <v>10</v>
      </c>
      <c r="AA35" s="119">
        <v>11</v>
      </c>
      <c r="AB35" s="120">
        <v>12</v>
      </c>
    </row>
    <row r="36" spans="1:28" x14ac:dyDescent="0.25">
      <c r="B36" s="121" t="s">
        <v>200</v>
      </c>
      <c r="C36" s="171">
        <v>1</v>
      </c>
      <c r="D36" s="178">
        <v>5</v>
      </c>
      <c r="E36" s="188">
        <v>6</v>
      </c>
      <c r="F36" s="125"/>
      <c r="G36" s="125"/>
      <c r="H36" s="125"/>
      <c r="I36" s="125"/>
      <c r="J36" s="125"/>
      <c r="K36" s="125"/>
      <c r="L36" s="192" t="s">
        <v>257</v>
      </c>
      <c r="M36" s="195" t="s">
        <v>256</v>
      </c>
      <c r="N36" s="199" t="s">
        <v>257</v>
      </c>
      <c r="P36" s="121" t="s">
        <v>200</v>
      </c>
      <c r="Q36" s="168">
        <v>3</v>
      </c>
      <c r="R36" s="189">
        <v>4</v>
      </c>
      <c r="S36" s="189">
        <v>4</v>
      </c>
      <c r="T36" s="183">
        <v>8</v>
      </c>
      <c r="U36" s="125"/>
      <c r="V36" s="125"/>
      <c r="W36" s="125"/>
      <c r="X36" s="125"/>
      <c r="Y36" s="125"/>
      <c r="Z36" s="125"/>
      <c r="AA36" s="125"/>
      <c r="AB36" s="126"/>
    </row>
    <row r="37" spans="1:28" x14ac:dyDescent="0.25">
      <c r="B37" s="121" t="s">
        <v>201</v>
      </c>
      <c r="C37" s="172">
        <v>1</v>
      </c>
      <c r="D37" s="179">
        <v>5</v>
      </c>
      <c r="E37" s="186">
        <v>6</v>
      </c>
      <c r="F37" s="122"/>
      <c r="G37" s="122"/>
      <c r="H37" s="122"/>
      <c r="I37" s="122"/>
      <c r="J37" s="122"/>
      <c r="K37" s="122"/>
      <c r="L37" s="193" t="s">
        <v>257</v>
      </c>
      <c r="M37" s="196" t="s">
        <v>256</v>
      </c>
      <c r="N37" s="198" t="s">
        <v>256</v>
      </c>
      <c r="P37" s="121" t="s">
        <v>201</v>
      </c>
      <c r="Q37" s="169">
        <v>3</v>
      </c>
      <c r="R37" s="190">
        <v>4</v>
      </c>
      <c r="S37" s="190">
        <v>4</v>
      </c>
      <c r="T37" s="182">
        <v>8</v>
      </c>
      <c r="U37" s="122"/>
      <c r="V37" s="122"/>
      <c r="W37" s="122"/>
      <c r="X37" s="122"/>
      <c r="Y37" s="122"/>
      <c r="Z37" s="122"/>
      <c r="AA37" s="122"/>
      <c r="AB37" s="128"/>
    </row>
    <row r="38" spans="1:28" x14ac:dyDescent="0.25">
      <c r="B38" s="121" t="s">
        <v>202</v>
      </c>
      <c r="C38" s="177">
        <v>2</v>
      </c>
      <c r="D38" s="179">
        <v>5</v>
      </c>
      <c r="E38" s="186">
        <v>6</v>
      </c>
      <c r="F38" s="122"/>
      <c r="G38" s="122"/>
      <c r="H38" s="122"/>
      <c r="I38" s="122"/>
      <c r="J38" s="122"/>
      <c r="K38" s="122"/>
      <c r="L38" s="193" t="s">
        <v>257</v>
      </c>
      <c r="M38" s="196" t="s">
        <v>256</v>
      </c>
      <c r="N38" s="152" t="s">
        <v>226</v>
      </c>
      <c r="P38" s="121" t="s">
        <v>202</v>
      </c>
      <c r="Q38" s="169">
        <v>3</v>
      </c>
      <c r="R38" s="190">
        <v>4</v>
      </c>
      <c r="S38" s="184">
        <v>7</v>
      </c>
      <c r="T38" s="182">
        <v>8</v>
      </c>
      <c r="U38" s="122"/>
      <c r="V38" s="122"/>
      <c r="W38" s="122"/>
      <c r="X38" s="122"/>
      <c r="Y38" s="122"/>
      <c r="Z38" s="122"/>
      <c r="AA38" s="122"/>
      <c r="AB38" s="128"/>
    </row>
    <row r="39" spans="1:28" x14ac:dyDescent="0.25">
      <c r="B39" s="121" t="s">
        <v>203</v>
      </c>
      <c r="C39" s="180">
        <v>5</v>
      </c>
      <c r="D39" s="179">
        <v>5</v>
      </c>
      <c r="E39" s="186">
        <v>6</v>
      </c>
      <c r="F39" s="122"/>
      <c r="G39" s="122"/>
      <c r="H39" s="122"/>
      <c r="I39" s="122"/>
      <c r="J39" s="122"/>
      <c r="K39" s="122"/>
      <c r="L39" s="193" t="s">
        <v>257</v>
      </c>
      <c r="M39" s="196" t="s">
        <v>256</v>
      </c>
      <c r="N39" s="152"/>
      <c r="P39" s="121" t="s">
        <v>203</v>
      </c>
      <c r="Q39" s="169">
        <v>3</v>
      </c>
      <c r="R39" s="190">
        <v>4</v>
      </c>
      <c r="S39" s="184">
        <v>7</v>
      </c>
      <c r="T39" s="182">
        <v>8</v>
      </c>
      <c r="U39" s="122"/>
      <c r="V39" s="122"/>
      <c r="W39" s="122"/>
      <c r="X39" s="122"/>
      <c r="Y39" s="122"/>
      <c r="Z39" s="122"/>
      <c r="AA39" s="122"/>
      <c r="AB39" s="128"/>
    </row>
    <row r="40" spans="1:28" x14ac:dyDescent="0.25">
      <c r="B40" s="121" t="s">
        <v>204</v>
      </c>
      <c r="C40" s="180">
        <v>5</v>
      </c>
      <c r="D40" s="179">
        <v>5</v>
      </c>
      <c r="E40" s="186">
        <v>6</v>
      </c>
      <c r="F40" s="122"/>
      <c r="G40" s="122"/>
      <c r="H40" s="122"/>
      <c r="I40" s="122"/>
      <c r="J40" s="167"/>
      <c r="K40" s="122"/>
      <c r="L40" s="193" t="s">
        <v>257</v>
      </c>
      <c r="M40" s="196" t="s">
        <v>256</v>
      </c>
      <c r="N40" s="152"/>
      <c r="P40" s="121" t="s">
        <v>204</v>
      </c>
      <c r="Q40" s="169">
        <v>3</v>
      </c>
      <c r="R40" s="190">
        <v>4</v>
      </c>
      <c r="S40" s="184">
        <v>7</v>
      </c>
      <c r="T40" s="182">
        <v>8</v>
      </c>
      <c r="U40" s="122"/>
      <c r="V40" s="122"/>
      <c r="W40" s="122"/>
      <c r="X40" s="122"/>
      <c r="Y40" s="122"/>
      <c r="Z40" s="122"/>
      <c r="AA40" s="122"/>
      <c r="AB40" s="128"/>
    </row>
    <row r="41" spans="1:28" x14ac:dyDescent="0.25">
      <c r="B41" s="121" t="s">
        <v>205</v>
      </c>
      <c r="C41" s="157"/>
      <c r="D41" s="179">
        <v>5</v>
      </c>
      <c r="E41" s="186">
        <v>6</v>
      </c>
      <c r="F41" s="122"/>
      <c r="G41" s="122"/>
      <c r="H41" s="122"/>
      <c r="I41" s="122"/>
      <c r="J41" s="122"/>
      <c r="K41" s="166"/>
      <c r="L41" s="193" t="s">
        <v>257</v>
      </c>
      <c r="M41" s="196" t="s">
        <v>256</v>
      </c>
      <c r="N41" s="152"/>
      <c r="P41" s="121" t="s">
        <v>205</v>
      </c>
      <c r="Q41" s="169">
        <v>3</v>
      </c>
      <c r="R41" s="190">
        <v>4</v>
      </c>
      <c r="S41" s="184">
        <v>7</v>
      </c>
      <c r="T41" s="182">
        <v>8</v>
      </c>
      <c r="U41" s="122"/>
      <c r="V41" s="122"/>
      <c r="W41" s="122"/>
      <c r="X41" s="122"/>
      <c r="Y41" s="122"/>
      <c r="Z41" s="122"/>
      <c r="AA41" s="122"/>
      <c r="AB41" s="128"/>
    </row>
    <row r="42" spans="1:28" x14ac:dyDescent="0.25">
      <c r="B42" s="121" t="s">
        <v>206</v>
      </c>
      <c r="C42" s="157"/>
      <c r="D42" s="179">
        <v>5</v>
      </c>
      <c r="E42" s="186">
        <v>6</v>
      </c>
      <c r="F42" s="122"/>
      <c r="G42" s="122"/>
      <c r="H42" s="122"/>
      <c r="I42" s="122"/>
      <c r="J42" s="122"/>
      <c r="K42" s="166"/>
      <c r="L42" s="193" t="s">
        <v>257</v>
      </c>
      <c r="M42" s="196" t="s">
        <v>256</v>
      </c>
      <c r="N42" s="152"/>
      <c r="P42" s="121" t="s">
        <v>206</v>
      </c>
      <c r="Q42" s="169">
        <v>3</v>
      </c>
      <c r="R42" s="190">
        <v>4</v>
      </c>
      <c r="S42" s="184">
        <v>7</v>
      </c>
      <c r="T42" s="122"/>
      <c r="U42" s="122"/>
      <c r="V42" s="122"/>
      <c r="W42" s="122"/>
      <c r="X42" s="122"/>
      <c r="Y42" s="166"/>
      <c r="Z42" s="166"/>
      <c r="AA42" s="166"/>
      <c r="AB42" s="128"/>
    </row>
    <row r="43" spans="1:28" ht="15.75" thickBot="1" x14ac:dyDescent="0.3">
      <c r="B43" s="123" t="s">
        <v>207</v>
      </c>
      <c r="C43" s="159"/>
      <c r="D43" s="181">
        <v>5</v>
      </c>
      <c r="E43" s="187">
        <v>6</v>
      </c>
      <c r="F43" s="130"/>
      <c r="G43" s="130"/>
      <c r="H43" s="130"/>
      <c r="I43" s="130"/>
      <c r="J43" s="132"/>
      <c r="K43" s="132"/>
      <c r="L43" s="194" t="s">
        <v>257</v>
      </c>
      <c r="M43" s="197" t="s">
        <v>256</v>
      </c>
      <c r="N43" s="153"/>
      <c r="P43" s="123" t="s">
        <v>207</v>
      </c>
      <c r="Q43" s="170">
        <v>3</v>
      </c>
      <c r="R43" s="191">
        <v>4</v>
      </c>
      <c r="S43" s="185">
        <v>7</v>
      </c>
      <c r="T43" s="130"/>
      <c r="U43" s="130"/>
      <c r="V43" s="130"/>
      <c r="W43" s="130"/>
      <c r="X43" s="132"/>
      <c r="Y43" s="132"/>
      <c r="Z43" s="132"/>
      <c r="AA43" s="132"/>
      <c r="AB43" s="131"/>
    </row>
    <row r="45" spans="1:28" x14ac:dyDescent="0.25">
      <c r="A45" t="s">
        <v>268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KP TEI Crosses</vt:lpstr>
      <vt:lpstr>KP Line Generation</vt:lpstr>
      <vt:lpstr>F0 Alternatives</vt:lpstr>
      <vt:lpstr>GAL80</vt:lpstr>
      <vt:lpstr>Treatment</vt:lpstr>
      <vt:lpstr>AB TEI Crosses</vt:lpstr>
      <vt:lpstr>Assay</vt:lpstr>
      <vt:lpstr>F3 First Lot Assay</vt:lpstr>
      <vt:lpstr>F3 second lot assay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Ameek Bhalla</cp:lastModifiedBy>
  <cp:lastPrinted>2016-05-20T08:29:59Z</cp:lastPrinted>
  <dcterms:created xsi:type="dcterms:W3CDTF">2006-09-16T00:00:00Z</dcterms:created>
  <dcterms:modified xsi:type="dcterms:W3CDTF">2017-09-06T15:06:35Z</dcterms:modified>
</cp:coreProperties>
</file>