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18" i="1" l="1"/>
  <c r="O19" i="1"/>
  <c r="O18" i="1"/>
  <c r="O17" i="1"/>
  <c r="O20" i="1"/>
  <c r="AD19" i="1" l="1"/>
  <c r="AD17" i="1"/>
  <c r="N21" i="1"/>
  <c r="AD20" i="1"/>
  <c r="N19" i="1"/>
  <c r="N20" i="1" s="1"/>
  <c r="N18" i="1"/>
  <c r="N17" i="1"/>
</calcChain>
</file>

<file path=xl/comments1.xml><?xml version="1.0" encoding="utf-8"?>
<comments xmlns="http://schemas.openxmlformats.org/spreadsheetml/2006/main">
  <authors>
    <author>Author</author>
  </authors>
  <commentList>
    <comment ref="AD20" authorId="0">
      <text>
        <r>
          <rPr>
            <sz val="9"/>
            <color indexed="81"/>
            <rFont val="Tahoma"/>
            <family val="2"/>
          </rPr>
          <t>This CI is narrower than the CI obtained from the actual values (ie absolute values and not fold change). To fix the error divide the SD by AVERAGE(N2:N9) rather than AVERAGE(AD2:AD9).
UPDATE: Done</t>
        </r>
      </text>
    </comment>
  </commentList>
</comments>
</file>

<file path=xl/sharedStrings.xml><?xml version="1.0" encoding="utf-8"?>
<sst xmlns="http://schemas.openxmlformats.org/spreadsheetml/2006/main" count="149" uniqueCount="26">
  <si>
    <t>generation</t>
  </si>
  <si>
    <t>Replicate</t>
  </si>
  <si>
    <t>tag_blank</t>
  </si>
  <si>
    <t>tag_absorbance</t>
  </si>
  <si>
    <t>bca_blank</t>
  </si>
  <si>
    <t>bca_absorbance</t>
  </si>
  <si>
    <t>genotype</t>
  </si>
  <si>
    <t>media</t>
  </si>
  <si>
    <t>sex</t>
  </si>
  <si>
    <t>tag_corrected</t>
  </si>
  <si>
    <t>bca_corrected</t>
  </si>
  <si>
    <t>tag_calculated</t>
  </si>
  <si>
    <t>bca_calculated</t>
  </si>
  <si>
    <t>tag (ng/ml)</t>
  </si>
  <si>
    <t>normalized_tag</t>
  </si>
  <si>
    <t>F2</t>
  </si>
  <si>
    <t>L1</t>
  </si>
  <si>
    <t>control</t>
  </si>
  <si>
    <t>HS</t>
  </si>
  <si>
    <t>male</t>
  </si>
  <si>
    <t>test</t>
  </si>
  <si>
    <t>mean</t>
  </si>
  <si>
    <t>std dev</t>
  </si>
  <si>
    <t>n</t>
  </si>
  <si>
    <t>ci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</si>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</sst>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6">
    <xf numFmtId="0" fontId="0" fillId="0" borderId="0" xfId="0"/>
    <xf numFmtId="0" fontId="0" fillId="2" borderId="0" xfId="1" applyFont="1" applyAlignment="1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164" fontId="0" fillId="0" borderId="0" xfId="0" applyNumberFormat="1"/>
  </cellXfs>
  <cellStyles count="4">
    <cellStyle name="Normal" xfId="0" builtinId="0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Sheet1!$N$20</c:f>
                <c:numCache>
                  <c:formatCode>General</c:formatCode>
                  <c:ptCount val="1"/>
                  <c:pt idx="0">
                    <c:v>8.9740254074194017E-2</c:v>
                  </c:pt>
                </c:numCache>
              </c:numRef>
            </c:plus>
            <c:minus>
              <c:numRef>
                <c:f>Sheet1!$N$20</c:f>
                <c:numCache>
                  <c:formatCode>General</c:formatCode>
                  <c:ptCount val="1"/>
                  <c:pt idx="0">
                    <c:v>8.9740254074194017E-2</c:v>
                  </c:pt>
                </c:numCache>
              </c:numRef>
            </c:minus>
          </c:errBars>
          <c:val>
            <c:numRef>
              <c:f>Sheet1!$N$17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errBars>
            <c:errBarType val="both"/>
            <c:errValType val="cust"/>
            <c:noEndCap val="0"/>
            <c:plus>
              <c:numRef>
                <c:f>Sheet1!$AD$20</c:f>
                <c:numCache>
                  <c:formatCode>General</c:formatCode>
                  <c:ptCount val="1"/>
                  <c:pt idx="0">
                    <c:v>0.10530097531290983</c:v>
                  </c:pt>
                </c:numCache>
              </c:numRef>
            </c:plus>
            <c:minus>
              <c:numRef>
                <c:f>Sheet1!$AD$20</c:f>
                <c:numCache>
                  <c:formatCode>General</c:formatCode>
                  <c:ptCount val="1"/>
                  <c:pt idx="0">
                    <c:v>0.10530097531290983</c:v>
                  </c:pt>
                </c:numCache>
              </c:numRef>
            </c:minus>
          </c:errBars>
          <c:val>
            <c:numRef>
              <c:f>Sheet1!$AD$17</c:f>
              <c:numCache>
                <c:formatCode>General</c:formatCode>
                <c:ptCount val="1"/>
                <c:pt idx="0">
                  <c:v>1.1833149847605273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10368"/>
        <c:axId val="39424512"/>
      </c:barChart>
      <c:catAx>
        <c:axId val="145210368"/>
        <c:scaling>
          <c:orientation val="minMax"/>
        </c:scaling>
        <c:delete val="1"/>
        <c:axPos val="b"/>
        <c:majorTickMark val="out"/>
        <c:minorTickMark val="none"/>
        <c:tickLblPos val="none"/>
        <c:crossAx val="39424512"/>
        <c:crosses val="autoZero"/>
        <c:auto val="1"/>
        <c:lblAlgn val="ctr"/>
        <c:lblOffset val="100"/>
        <c:noMultiLvlLbl val="0"/>
      </c:catAx>
      <c:valAx>
        <c:axId val="3942451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5210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21</xdr:row>
      <xdr:rowOff>57150</xdr:rowOff>
    </xdr:from>
    <xdr:to>
      <xdr:col>25</xdr:col>
      <xdr:colOff>9525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abSelected="1" topLeftCell="G1" workbookViewId="0">
      <selection activeCell="AE29" sqref="AE29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Q1" s="1" t="s">
        <v>0</v>
      </c>
      <c r="R1" s="1" t="s">
        <v>1</v>
      </c>
      <c r="S1" s="2" t="s">
        <v>2</v>
      </c>
      <c r="T1" s="1" t="s">
        <v>3</v>
      </c>
      <c r="U1" s="2" t="s">
        <v>4</v>
      </c>
      <c r="V1" s="1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1" t="s">
        <v>13</v>
      </c>
      <c r="AE1" s="2" t="s">
        <v>14</v>
      </c>
    </row>
    <row r="2" spans="1:31" x14ac:dyDescent="0.25">
      <c r="A2" s="3" t="s">
        <v>15</v>
      </c>
      <c r="B2" s="3" t="s">
        <v>16</v>
      </c>
      <c r="C2" s="4">
        <v>3.8600001500000002E-2</v>
      </c>
      <c r="D2" s="4">
        <v>0.2856999933719635</v>
      </c>
      <c r="E2" s="4">
        <v>3.8600001500000002E-2</v>
      </c>
      <c r="F2" s="4">
        <v>0.69040000438690186</v>
      </c>
      <c r="G2" s="3" t="s">
        <v>17</v>
      </c>
      <c r="H2" s="3" t="s">
        <v>18</v>
      </c>
      <c r="I2" s="3" t="s">
        <v>19</v>
      </c>
      <c r="J2" s="4">
        <v>0.24709999187196349</v>
      </c>
      <c r="K2" s="4">
        <v>0.65180000288690187</v>
      </c>
      <c r="L2" s="4">
        <v>3.1031778152751199</v>
      </c>
      <c r="M2" s="4">
        <v>22.939550608800591</v>
      </c>
      <c r="N2" s="4">
        <v>31031.778152751198</v>
      </c>
      <c r="O2" s="4">
        <v>1352.7631243502251</v>
      </c>
      <c r="Q2" s="3" t="s">
        <v>15</v>
      </c>
      <c r="R2" s="3" t="s">
        <v>16</v>
      </c>
      <c r="S2" s="4">
        <v>3.9099998800000001E-2</v>
      </c>
      <c r="T2" s="4">
        <v>0.32710000872612</v>
      </c>
      <c r="U2" s="4">
        <v>3.9400000099999999E-2</v>
      </c>
      <c r="V2" s="4">
        <v>0.67239999771118164</v>
      </c>
      <c r="W2" s="3" t="s">
        <v>20</v>
      </c>
      <c r="X2" s="3" t="s">
        <v>18</v>
      </c>
      <c r="Y2" s="3" t="s">
        <v>19</v>
      </c>
      <c r="Z2" s="4">
        <v>0.28800000992612002</v>
      </c>
      <c r="AA2" s="4">
        <v>0.63299999761118164</v>
      </c>
      <c r="AB2" s="4">
        <v>4.0193735281355965</v>
      </c>
      <c r="AC2" s="4">
        <v>22.233041672682845</v>
      </c>
      <c r="AD2" s="4">
        <v>40193.735281355963</v>
      </c>
      <c r="AE2" s="4">
        <v>1807.8378960959242</v>
      </c>
    </row>
    <row r="3" spans="1:31" x14ac:dyDescent="0.25">
      <c r="A3" s="3" t="s">
        <v>15</v>
      </c>
      <c r="B3" s="3" t="s">
        <v>16</v>
      </c>
      <c r="C3" s="4">
        <v>4.0100000800000001E-2</v>
      </c>
      <c r="D3" s="4">
        <v>0.27639999985694885</v>
      </c>
      <c r="E3" s="4">
        <v>3.7200000099999998E-2</v>
      </c>
      <c r="F3" s="4">
        <v>0.65710002183914185</v>
      </c>
      <c r="G3" s="3" t="s">
        <v>17</v>
      </c>
      <c r="H3" s="3" t="s">
        <v>18</v>
      </c>
      <c r="I3" s="3" t="s">
        <v>19</v>
      </c>
      <c r="J3" s="4">
        <v>0.23629999905694885</v>
      </c>
      <c r="K3" s="4">
        <v>0.61990002173914183</v>
      </c>
      <c r="L3" s="4">
        <v>2.8973659546949473</v>
      </c>
      <c r="M3" s="4">
        <v>21.632510246738278</v>
      </c>
      <c r="N3" s="4">
        <v>28973.659546949471</v>
      </c>
      <c r="O3" s="4">
        <v>1339.3572551903949</v>
      </c>
      <c r="Q3" s="3" t="s">
        <v>15</v>
      </c>
      <c r="R3" s="3" t="s">
        <v>16</v>
      </c>
      <c r="S3" s="4">
        <v>3.9799999400000001E-2</v>
      </c>
      <c r="T3" s="4">
        <v>0.29719999432563782</v>
      </c>
      <c r="U3" s="4">
        <v>3.7000000499999998E-2</v>
      </c>
      <c r="V3" s="4">
        <v>0.67669999599456787</v>
      </c>
      <c r="W3" s="3" t="s">
        <v>20</v>
      </c>
      <c r="X3" s="3" t="s">
        <v>18</v>
      </c>
      <c r="Y3" s="3" t="s">
        <v>19</v>
      </c>
      <c r="Z3" s="4">
        <v>0.25739999492563781</v>
      </c>
      <c r="AA3" s="4">
        <v>0.63969999549456791</v>
      </c>
      <c r="AB3" s="4">
        <v>3.3576765511213607</v>
      </c>
      <c r="AC3" s="4">
        <v>22.401818677449249</v>
      </c>
      <c r="AD3" s="4">
        <v>33576.765511213605</v>
      </c>
      <c r="AE3" s="4">
        <v>1498.8410536959482</v>
      </c>
    </row>
    <row r="4" spans="1:31" x14ac:dyDescent="0.25">
      <c r="A4" s="3" t="s">
        <v>15</v>
      </c>
      <c r="B4" s="3" t="s">
        <v>16</v>
      </c>
      <c r="C4" s="4">
        <v>3.9799999400000001E-2</v>
      </c>
      <c r="D4" s="4">
        <v>0.28169998526573181</v>
      </c>
      <c r="E4" s="4">
        <v>3.6699999099999998E-2</v>
      </c>
      <c r="F4" s="4">
        <v>0.66920000314712524</v>
      </c>
      <c r="G4" s="3" t="s">
        <v>17</v>
      </c>
      <c r="H4" s="3" t="s">
        <v>18</v>
      </c>
      <c r="I4" s="3" t="s">
        <v>19</v>
      </c>
      <c r="J4" s="4">
        <v>0.2418999858657318</v>
      </c>
      <c r="K4" s="4">
        <v>0.63250000404712525</v>
      </c>
      <c r="L4" s="4">
        <v>3.0146563437977258</v>
      </c>
      <c r="M4" s="4">
        <v>22.10744034398536</v>
      </c>
      <c r="N4" s="4">
        <v>30146.56343797726</v>
      </c>
      <c r="O4" s="4">
        <v>1363.6388007342991</v>
      </c>
      <c r="Q4" s="3" t="s">
        <v>15</v>
      </c>
      <c r="R4" s="3" t="s">
        <v>16</v>
      </c>
      <c r="S4" s="4">
        <v>3.9700001499999998E-2</v>
      </c>
      <c r="T4" s="4">
        <v>0.33680000901222229</v>
      </c>
      <c r="U4" s="4">
        <v>3.6600001200000003E-2</v>
      </c>
      <c r="V4" s="4">
        <v>0.72060000896453857</v>
      </c>
      <c r="W4" s="3" t="s">
        <v>20</v>
      </c>
      <c r="X4" s="3" t="s">
        <v>18</v>
      </c>
      <c r="Y4" s="3" t="s">
        <v>19</v>
      </c>
      <c r="Z4" s="4">
        <v>0.29710000751222232</v>
      </c>
      <c r="AA4" s="4">
        <v>0.68400000776453862</v>
      </c>
      <c r="AB4" s="4">
        <v>4.2340376677705125</v>
      </c>
      <c r="AC4" s="4">
        <v>24.12491534167469</v>
      </c>
      <c r="AD4" s="4">
        <v>42340.376677705128</v>
      </c>
      <c r="AE4" s="4">
        <v>1755.0476790508799</v>
      </c>
    </row>
    <row r="5" spans="1:31" x14ac:dyDescent="0.25">
      <c r="A5" s="3" t="s">
        <v>15</v>
      </c>
      <c r="B5" s="3" t="s">
        <v>16</v>
      </c>
      <c r="C5" s="4">
        <v>4.0399998399999998E-2</v>
      </c>
      <c r="D5" s="4">
        <v>0.29730001091957092</v>
      </c>
      <c r="E5" s="4">
        <v>3.70999984E-2</v>
      </c>
      <c r="F5" s="4">
        <v>0.71630001068115234</v>
      </c>
      <c r="G5" s="3" t="s">
        <v>17</v>
      </c>
      <c r="H5" s="3" t="s">
        <v>18</v>
      </c>
      <c r="I5" s="3" t="s">
        <v>19</v>
      </c>
      <c r="J5" s="4">
        <v>0.25690001251957095</v>
      </c>
      <c r="K5" s="4">
        <v>0.67920001228115234</v>
      </c>
      <c r="L5" s="4">
        <v>3.3598899506525575</v>
      </c>
      <c r="M5" s="4">
        <v>23.956138336908285</v>
      </c>
      <c r="N5" s="4">
        <v>33598.899506525573</v>
      </c>
      <c r="O5" s="4">
        <v>1402.5173437390392</v>
      </c>
      <c r="Q5" s="3" t="s">
        <v>15</v>
      </c>
      <c r="R5" s="3" t="s">
        <v>16</v>
      </c>
      <c r="S5" s="4">
        <v>4.0500000100000003E-2</v>
      </c>
      <c r="T5" s="4">
        <v>0.34869998693466187</v>
      </c>
      <c r="U5" s="4">
        <v>3.7000000499999998E-2</v>
      </c>
      <c r="V5" s="4">
        <v>0.70520001649856567</v>
      </c>
      <c r="W5" s="3" t="s">
        <v>20</v>
      </c>
      <c r="X5" s="3" t="s">
        <v>18</v>
      </c>
      <c r="Y5" s="3" t="s">
        <v>19</v>
      </c>
      <c r="Z5" s="4">
        <v>0.30819998683466188</v>
      </c>
      <c r="AA5" s="4">
        <v>0.66820001599856571</v>
      </c>
      <c r="AB5" s="4">
        <v>4.4973880231364758</v>
      </c>
      <c r="AC5" s="4">
        <v>23.520458216220849</v>
      </c>
      <c r="AD5" s="4">
        <v>44973.880231364761</v>
      </c>
      <c r="AE5" s="4">
        <v>1912.1175199022523</v>
      </c>
    </row>
    <row r="6" spans="1:31" x14ac:dyDescent="0.25">
      <c r="A6" s="3" t="s">
        <v>15</v>
      </c>
      <c r="B6" s="3" t="s">
        <v>16</v>
      </c>
      <c r="C6" s="4">
        <v>4.0300000500000002E-2</v>
      </c>
      <c r="D6" s="4">
        <v>0.27149999141693115</v>
      </c>
      <c r="E6" s="4">
        <v>3.6499999499999998E-2</v>
      </c>
      <c r="F6" s="4">
        <v>0.74739998579025269</v>
      </c>
      <c r="G6" s="3" t="s">
        <v>17</v>
      </c>
      <c r="H6" s="3" t="s">
        <v>18</v>
      </c>
      <c r="I6" s="3" t="s">
        <v>19</v>
      </c>
      <c r="J6" s="4">
        <v>0.23119999091693116</v>
      </c>
      <c r="K6" s="4">
        <v>0.71089998629025264</v>
      </c>
      <c r="L6" s="4">
        <v>2.7889271851118909</v>
      </c>
      <c r="M6" s="4">
        <v>25.176827346832759</v>
      </c>
      <c r="N6" s="4">
        <v>27889.271851118909</v>
      </c>
      <c r="O6" s="4">
        <v>1107.7357550623778</v>
      </c>
      <c r="Q6" s="3" t="s">
        <v>15</v>
      </c>
      <c r="R6" s="3" t="s">
        <v>16</v>
      </c>
      <c r="S6" s="4">
        <v>4.1600000099999999E-2</v>
      </c>
      <c r="T6" s="4">
        <v>0.33880001306533813</v>
      </c>
      <c r="U6" s="4">
        <v>3.77000012E-2</v>
      </c>
      <c r="V6" s="4">
        <v>0.72320002317428589</v>
      </c>
      <c r="W6" s="3" t="s">
        <v>20</v>
      </c>
      <c r="X6" s="3" t="s">
        <v>18</v>
      </c>
      <c r="Y6" s="3" t="s">
        <v>19</v>
      </c>
      <c r="Z6" s="4">
        <v>0.29720001296533816</v>
      </c>
      <c r="AA6" s="4">
        <v>0.68550002197428594</v>
      </c>
      <c r="AB6" s="4">
        <v>4.2782984035092086</v>
      </c>
      <c r="AC6" s="4">
        <v>24.226967152338592</v>
      </c>
      <c r="AD6" s="4">
        <v>42782.984035092086</v>
      </c>
      <c r="AE6" s="4">
        <v>1765.9240533936297</v>
      </c>
    </row>
    <row r="7" spans="1:31" x14ac:dyDescent="0.25">
      <c r="A7" s="3" t="s">
        <v>15</v>
      </c>
      <c r="B7" s="3" t="s">
        <v>16</v>
      </c>
      <c r="C7" s="4">
        <v>4.0800001500000002E-2</v>
      </c>
      <c r="D7" s="4">
        <v>0.30689999461174011</v>
      </c>
      <c r="E7" s="4">
        <v>3.77000012E-2</v>
      </c>
      <c r="F7" s="4">
        <v>0.65509998798370361</v>
      </c>
      <c r="G7" s="3" t="s">
        <v>17</v>
      </c>
      <c r="H7" s="3" t="s">
        <v>18</v>
      </c>
      <c r="I7" s="3" t="s">
        <v>19</v>
      </c>
      <c r="J7" s="4">
        <v>0.2660999931117401</v>
      </c>
      <c r="K7" s="4">
        <v>0.61739998678370367</v>
      </c>
      <c r="L7" s="4">
        <v>3.5723406907562767</v>
      </c>
      <c r="M7" s="4">
        <v>21.554007954107956</v>
      </c>
      <c r="N7" s="4">
        <v>35723.40690756277</v>
      </c>
      <c r="O7" s="4">
        <v>1657.3904483854606</v>
      </c>
      <c r="Q7" s="3" t="s">
        <v>15</v>
      </c>
      <c r="R7" s="3" t="s">
        <v>16</v>
      </c>
      <c r="S7" s="4">
        <v>4.0800001500000002E-2</v>
      </c>
      <c r="T7" s="4">
        <v>0.29760000109672546</v>
      </c>
      <c r="U7" s="4">
        <v>3.7000000499999998E-2</v>
      </c>
      <c r="V7" s="4">
        <v>0.73439997434616089</v>
      </c>
      <c r="W7" s="3" t="s">
        <v>20</v>
      </c>
      <c r="X7" s="3" t="s">
        <v>18</v>
      </c>
      <c r="Y7" s="3" t="s">
        <v>19</v>
      </c>
      <c r="Z7" s="4">
        <v>0.25679999959672545</v>
      </c>
      <c r="AA7" s="4">
        <v>0.69739997384616093</v>
      </c>
      <c r="AB7" s="4">
        <v>3.3665288301761045</v>
      </c>
      <c r="AC7" s="4">
        <v>24.666570633024275</v>
      </c>
      <c r="AD7" s="4">
        <v>33665.288301761044</v>
      </c>
      <c r="AE7" s="4">
        <v>1364.8142987776762</v>
      </c>
    </row>
    <row r="8" spans="1:31" x14ac:dyDescent="0.25">
      <c r="A8" s="3" t="s">
        <v>15</v>
      </c>
      <c r="B8" s="3" t="s">
        <v>16</v>
      </c>
      <c r="C8" s="4">
        <v>4.1299998800000001E-2</v>
      </c>
      <c r="D8" s="4">
        <v>0.28139999508857727</v>
      </c>
      <c r="E8" s="4">
        <v>3.7999998799999997E-2</v>
      </c>
      <c r="F8" s="4">
        <v>0.74900001287460327</v>
      </c>
      <c r="G8" s="3" t="s">
        <v>17</v>
      </c>
      <c r="H8" s="3" t="s">
        <v>18</v>
      </c>
      <c r="I8" s="3" t="s">
        <v>19</v>
      </c>
      <c r="J8" s="4">
        <v>0.24009999628857726</v>
      </c>
      <c r="K8" s="4">
        <v>0.71100001407460323</v>
      </c>
      <c r="L8" s="4">
        <v>3.0080174642741788</v>
      </c>
      <c r="M8" s="4">
        <v>25.239629180937015</v>
      </c>
      <c r="N8" s="4">
        <v>30080.174642741789</v>
      </c>
      <c r="O8" s="4">
        <v>1191.7835411568067</v>
      </c>
      <c r="Q8" s="3" t="s">
        <v>15</v>
      </c>
      <c r="R8" s="3" t="s">
        <v>16</v>
      </c>
      <c r="S8" s="4">
        <v>4.06000018E-2</v>
      </c>
      <c r="T8" s="4">
        <v>0.31510001420974731</v>
      </c>
      <c r="U8" s="4">
        <v>3.73999998E-2</v>
      </c>
      <c r="V8" s="4">
        <v>0.64679998159408569</v>
      </c>
      <c r="W8" s="3" t="s">
        <v>20</v>
      </c>
      <c r="X8" s="3" t="s">
        <v>18</v>
      </c>
      <c r="Y8" s="3" t="s">
        <v>19</v>
      </c>
      <c r="Z8" s="4">
        <v>0.27450001240974731</v>
      </c>
      <c r="AA8" s="4">
        <v>0.60939998179408572</v>
      </c>
      <c r="AB8" s="4">
        <v>3.7538097732384359</v>
      </c>
      <c r="AC8" s="4">
        <v>21.228228703591938</v>
      </c>
      <c r="AD8" s="4">
        <v>37538.097732384362</v>
      </c>
      <c r="AE8" s="4">
        <v>1768.3104067007107</v>
      </c>
    </row>
    <row r="9" spans="1:31" x14ac:dyDescent="0.25">
      <c r="A9" s="3" t="s">
        <v>15</v>
      </c>
      <c r="B9" s="3" t="s">
        <v>16</v>
      </c>
      <c r="C9" s="4">
        <v>4.3400000799999998E-2</v>
      </c>
      <c r="D9" s="4">
        <v>0.2856999933719635</v>
      </c>
      <c r="E9" s="4">
        <v>3.9200000499999998E-2</v>
      </c>
      <c r="F9" s="4">
        <v>0.67729997634887695</v>
      </c>
      <c r="G9" s="3" t="s">
        <v>17</v>
      </c>
      <c r="H9" s="3" t="s">
        <v>18</v>
      </c>
      <c r="I9" s="3" t="s">
        <v>19</v>
      </c>
      <c r="J9" s="4">
        <v>0.2422999925719635</v>
      </c>
      <c r="K9" s="4">
        <v>0.63809997584887701</v>
      </c>
      <c r="L9" s="4">
        <v>3.1031778152751199</v>
      </c>
      <c r="M9" s="4">
        <v>22.425368195482829</v>
      </c>
      <c r="N9" s="4">
        <v>31031.778152751198</v>
      </c>
      <c r="O9" s="4">
        <v>1383.7800959273422</v>
      </c>
      <c r="Q9" s="3" t="s">
        <v>15</v>
      </c>
      <c r="R9" s="3" t="s">
        <v>16</v>
      </c>
      <c r="S9" s="4">
        <v>4.0399998399999998E-2</v>
      </c>
      <c r="T9" s="4">
        <v>0.32899999618530273</v>
      </c>
      <c r="U9" s="4">
        <v>3.6499999499999998E-2</v>
      </c>
      <c r="V9" s="4">
        <v>0.74370002746582031</v>
      </c>
      <c r="W9" s="3" t="s">
        <v>20</v>
      </c>
      <c r="X9" s="3" t="s">
        <v>18</v>
      </c>
      <c r="Y9" s="3" t="s">
        <v>19</v>
      </c>
      <c r="Z9" s="4">
        <v>0.28859999778530276</v>
      </c>
      <c r="AA9" s="4">
        <v>0.70720002796582027</v>
      </c>
      <c r="AB9" s="4">
        <v>4.0614208643430967</v>
      </c>
      <c r="AC9" s="4">
        <v>25.031602199610965</v>
      </c>
      <c r="AD9" s="4">
        <v>40614.208643430968</v>
      </c>
      <c r="AE9" s="4">
        <v>1622.517341061859</v>
      </c>
    </row>
    <row r="10" spans="1:31" x14ac:dyDescent="0.25">
      <c r="A10" s="3" t="s">
        <v>15</v>
      </c>
      <c r="B10" s="3" t="s">
        <v>16</v>
      </c>
      <c r="C10" s="4">
        <v>3.9000000799999997E-2</v>
      </c>
      <c r="D10" s="4">
        <v>0.33570000529289246</v>
      </c>
      <c r="E10" s="4">
        <v>3.8499999799999997E-2</v>
      </c>
      <c r="F10" s="4">
        <v>0.83099997043609619</v>
      </c>
      <c r="G10" s="3" t="s">
        <v>17</v>
      </c>
      <c r="H10" s="3" t="s">
        <v>18</v>
      </c>
      <c r="I10" s="3" t="s">
        <v>19</v>
      </c>
      <c r="J10" s="4">
        <v>0.29670000449289247</v>
      </c>
      <c r="K10" s="4">
        <v>0.79249997063609623</v>
      </c>
      <c r="L10" s="4">
        <v>4.2096942301374778</v>
      </c>
      <c r="M10" s="4">
        <v>28.458167030515479</v>
      </c>
      <c r="N10" s="4">
        <v>42096.94230137478</v>
      </c>
      <c r="O10" s="4">
        <v>1479.2569829333893</v>
      </c>
      <c r="Q10" s="3"/>
      <c r="R10" s="3"/>
      <c r="S10" s="4"/>
      <c r="T10" s="4"/>
      <c r="U10" s="4"/>
      <c r="V10" s="4"/>
      <c r="W10" s="3"/>
      <c r="X10" s="3"/>
      <c r="Y10" s="3"/>
      <c r="Z10" s="4"/>
      <c r="AA10" s="4"/>
      <c r="AB10" s="4"/>
      <c r="AC10" s="4"/>
      <c r="AD10" s="4"/>
      <c r="AE10" s="4"/>
    </row>
    <row r="11" spans="1:31" x14ac:dyDescent="0.25">
      <c r="A11" s="3" t="s">
        <v>15</v>
      </c>
      <c r="B11" s="3" t="s">
        <v>16</v>
      </c>
      <c r="C11" s="4">
        <v>3.9799999400000001E-2</v>
      </c>
      <c r="D11" s="4">
        <v>0.26719999313354492</v>
      </c>
      <c r="E11" s="4">
        <v>3.7000000499999998E-2</v>
      </c>
      <c r="F11" s="4">
        <v>0.56830000877380371</v>
      </c>
      <c r="G11" s="3" t="s">
        <v>17</v>
      </c>
      <c r="H11" s="3" t="s">
        <v>18</v>
      </c>
      <c r="I11" s="3" t="s">
        <v>19</v>
      </c>
      <c r="J11" s="4">
        <v>0.22739999373354491</v>
      </c>
      <c r="K11" s="4">
        <v>0.53130000827380375</v>
      </c>
      <c r="L11" s="4">
        <v>2.6937668341109502</v>
      </c>
      <c r="M11" s="4">
        <v>18.147066941727754</v>
      </c>
      <c r="N11" s="4">
        <v>26937.668341109504</v>
      </c>
      <c r="O11" s="4">
        <v>1484.4089365851432</v>
      </c>
      <c r="Q11" s="3"/>
      <c r="R11" s="3"/>
      <c r="S11" s="4"/>
      <c r="T11" s="4"/>
      <c r="U11" s="4"/>
      <c r="V11" s="4"/>
      <c r="W11" s="3"/>
      <c r="X11" s="3"/>
      <c r="Y11" s="3"/>
      <c r="Z11" s="4"/>
      <c r="AA11" s="4"/>
      <c r="AB11" s="4"/>
      <c r="AC11" s="4"/>
      <c r="AD11" s="4"/>
      <c r="AE11" s="4"/>
    </row>
    <row r="12" spans="1:31" x14ac:dyDescent="0.25">
      <c r="A12" s="3" t="s">
        <v>15</v>
      </c>
      <c r="B12" s="3" t="s">
        <v>16</v>
      </c>
      <c r="C12" s="4">
        <v>4.0100000800000001E-2</v>
      </c>
      <c r="D12" s="4">
        <v>0.32570001482963562</v>
      </c>
      <c r="E12" s="4">
        <v>3.68999988E-2</v>
      </c>
      <c r="F12" s="4">
        <v>0.63669997453689575</v>
      </c>
      <c r="G12" s="3" t="s">
        <v>17</v>
      </c>
      <c r="H12" s="3" t="s">
        <v>18</v>
      </c>
      <c r="I12" s="3" t="s">
        <v>19</v>
      </c>
      <c r="J12" s="4">
        <v>0.28560001402963564</v>
      </c>
      <c r="K12" s="4">
        <v>0.5997999757368957</v>
      </c>
      <c r="L12" s="4">
        <v>3.9883912109790147</v>
      </c>
      <c r="M12" s="4">
        <v>20.831798559464147</v>
      </c>
      <c r="N12" s="4">
        <v>39883.912109790144</v>
      </c>
      <c r="O12" s="4">
        <v>1914.5688259197564</v>
      </c>
      <c r="Q12" s="3"/>
      <c r="R12" s="3"/>
      <c r="S12" s="4"/>
      <c r="T12" s="4"/>
      <c r="U12" s="4"/>
      <c r="V12" s="4"/>
      <c r="W12" s="3"/>
      <c r="X12" s="3"/>
      <c r="Y12" s="3"/>
      <c r="Z12" s="4"/>
      <c r="AA12" s="4"/>
      <c r="AB12" s="4"/>
      <c r="AC12" s="4"/>
      <c r="AD12" s="4"/>
      <c r="AE12" s="4"/>
    </row>
    <row r="13" spans="1:31" x14ac:dyDescent="0.25">
      <c r="A13" s="3" t="s">
        <v>15</v>
      </c>
      <c r="B13" s="3" t="s">
        <v>16</v>
      </c>
      <c r="C13" s="4">
        <v>4.10999991E-2</v>
      </c>
      <c r="D13" s="4">
        <v>0.29269999265670776</v>
      </c>
      <c r="E13" s="4">
        <v>3.8199998399999997E-2</v>
      </c>
      <c r="F13" s="4">
        <v>0.59520000219345093</v>
      </c>
      <c r="G13" s="3" t="s">
        <v>17</v>
      </c>
      <c r="H13" s="3" t="s">
        <v>18</v>
      </c>
      <c r="I13" s="3" t="s">
        <v>19</v>
      </c>
      <c r="J13" s="4">
        <v>0.25159999355670776</v>
      </c>
      <c r="K13" s="4">
        <v>0.55700000379345094</v>
      </c>
      <c r="L13" s="4">
        <v>3.2580900605930481</v>
      </c>
      <c r="M13" s="4">
        <v>19.202904646395094</v>
      </c>
      <c r="N13" s="4">
        <v>32580.900605930481</v>
      </c>
      <c r="O13" s="4">
        <v>1696.6652288223906</v>
      </c>
      <c r="Q13" s="3"/>
      <c r="R13" s="3"/>
      <c r="S13" s="4"/>
      <c r="T13" s="4"/>
      <c r="U13" s="4"/>
      <c r="V13" s="4"/>
      <c r="W13" s="3"/>
      <c r="X13" s="3"/>
      <c r="Y13" s="3"/>
      <c r="Z13" s="4"/>
      <c r="AA13" s="4"/>
      <c r="AB13" s="4"/>
      <c r="AC13" s="4"/>
      <c r="AD13" s="4"/>
      <c r="AE13" s="4"/>
    </row>
    <row r="14" spans="1:31" x14ac:dyDescent="0.25">
      <c r="A14" s="3" t="s">
        <v>15</v>
      </c>
      <c r="B14" s="3" t="s">
        <v>16</v>
      </c>
      <c r="C14" s="4">
        <v>4.06000018E-2</v>
      </c>
      <c r="D14" s="4">
        <v>0.34180000424385071</v>
      </c>
      <c r="E14" s="4">
        <v>3.7300001800000003E-2</v>
      </c>
      <c r="F14" s="4">
        <v>0.63819998502731323</v>
      </c>
      <c r="G14" s="3" t="s">
        <v>17</v>
      </c>
      <c r="H14" s="3" t="s">
        <v>18</v>
      </c>
      <c r="I14" s="3" t="s">
        <v>19</v>
      </c>
      <c r="J14" s="4">
        <v>0.3012000024438507</v>
      </c>
      <c r="K14" s="4">
        <v>0.60089998322731319</v>
      </c>
      <c r="L14" s="4">
        <v>4.3446891773497436</v>
      </c>
      <c r="M14" s="4">
        <v>20.890674694059133</v>
      </c>
      <c r="N14" s="4">
        <v>43446.891773497438</v>
      </c>
      <c r="O14" s="4">
        <v>2079.7265961856569</v>
      </c>
      <c r="Q14" s="3"/>
      <c r="R14" s="3"/>
      <c r="S14" s="4"/>
      <c r="T14" s="4"/>
      <c r="U14" s="4"/>
      <c r="V14" s="4"/>
      <c r="W14" s="3"/>
      <c r="X14" s="3"/>
      <c r="Y14" s="3"/>
      <c r="Z14" s="4"/>
      <c r="AA14" s="4"/>
      <c r="AB14" s="4"/>
      <c r="AC14" s="4"/>
      <c r="AD14" s="4"/>
      <c r="AE14" s="4"/>
    </row>
    <row r="15" spans="1:31" x14ac:dyDescent="0.25">
      <c r="A15" s="3" t="s">
        <v>15</v>
      </c>
      <c r="B15" s="3" t="s">
        <v>16</v>
      </c>
      <c r="C15" s="4">
        <v>4.0399998399999998E-2</v>
      </c>
      <c r="D15" s="4">
        <v>0.29660001397132874</v>
      </c>
      <c r="E15" s="4">
        <v>3.6699999099999998E-2</v>
      </c>
      <c r="F15" s="4">
        <v>0.68610000610351563</v>
      </c>
      <c r="G15" s="3" t="s">
        <v>17</v>
      </c>
      <c r="H15" s="3" t="s">
        <v>18</v>
      </c>
      <c r="I15" s="3" t="s">
        <v>19</v>
      </c>
      <c r="J15" s="4">
        <v>0.25620001557132877</v>
      </c>
      <c r="K15" s="4">
        <v>0.64940000700351563</v>
      </c>
      <c r="L15" s="4">
        <v>3.3443987920742666</v>
      </c>
      <c r="M15" s="4">
        <v>22.770773604034186</v>
      </c>
      <c r="N15" s="4">
        <v>33443.987920742664</v>
      </c>
      <c r="O15" s="4">
        <v>1468.7242735933028</v>
      </c>
    </row>
    <row r="17" spans="13:30" x14ac:dyDescent="0.25">
      <c r="M17" t="s">
        <v>21</v>
      </c>
      <c r="N17">
        <f>AVERAGE(N2:N15)/AVERAGE(N2:N15)</f>
        <v>1</v>
      </c>
      <c r="O17">
        <f>AVERAGE(N2:N15)</f>
        <v>33347.559660773091</v>
      </c>
      <c r="AC17" t="s">
        <v>21</v>
      </c>
      <c r="AD17">
        <f>AVERAGE(AD2:AD9)/AVERAGE(N2:N15)</f>
        <v>1.1833149847605273</v>
      </c>
    </row>
    <row r="18" spans="13:30" x14ac:dyDescent="0.25">
      <c r="M18" t="s">
        <v>22</v>
      </c>
      <c r="N18">
        <f>_xlfn.STDEV.S(N2:N15)/AVERAGE(N2:N15)</f>
        <v>0.1554259193416794</v>
      </c>
      <c r="O18">
        <f>_xlfn.STDEV.S(N2:N15)</f>
        <v>5183.0751180771604</v>
      </c>
      <c r="AC18" t="s">
        <v>22</v>
      </c>
      <c r="AD18">
        <f>_xlfn.STDEV.S(AD2:AD15)/AVERAGE(N2:N15)</f>
        <v>0.12595495230865705</v>
      </c>
    </row>
    <row r="19" spans="13:30" x14ac:dyDescent="0.25">
      <c r="M19" t="s">
        <v>23</v>
      </c>
      <c r="N19">
        <f>COUNT(N2:N15)</f>
        <v>14</v>
      </c>
      <c r="O19">
        <f>COUNT(N2:N15)</f>
        <v>14</v>
      </c>
      <c r="AC19" t="s">
        <v>23</v>
      </c>
      <c r="AD19">
        <f>COUNT(AD2:AD9)</f>
        <v>8</v>
      </c>
    </row>
    <row r="20" spans="13:30" x14ac:dyDescent="0.25">
      <c r="M20" t="s">
        <v>24</v>
      </c>
      <c r="N20">
        <f>_xlfn.CONFIDENCE.T(0.05,N18,N19)</f>
        <v>8.9740254074194017E-2</v>
      </c>
      <c r="O20">
        <f>_xlfn.CONFIDENCE.T(0.05,O18,O19)</f>
        <v>2992.6184767121204</v>
      </c>
      <c r="AC20" t="s">
        <v>24</v>
      </c>
      <c r="AD20">
        <f>_xlfn.CONFIDENCE.T(0.05,AD18,AD19)</f>
        <v>0.10530097531290983</v>
      </c>
    </row>
    <row r="21" spans="13:30" x14ac:dyDescent="0.25">
      <c r="M21" t="s">
        <v>25</v>
      </c>
      <c r="N21" s="5">
        <f>TTEST(N2:N15,AD2:AD9,2,3)</f>
        <v>7.7329751690047681E-3</v>
      </c>
    </row>
    <row r="23" spans="13:30" x14ac:dyDescent="0.25">
      <c r="N23" s="5">
        <v>7.7329751690047681E-3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2018-08-29T04:03:06Z</dcterms:modified>
</cp:coreProperties>
</file>