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slicers/slicer2.xml" ContentType="application/vnd.ms-excel.slicer+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3.xml" ContentType="application/vnd.openxmlformats-officedocument.drawing+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slicers/slicer3.xml" ContentType="application/vnd.ms-excel.slicer+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style32.xml" ContentType="application/vnd.ms-office.chartstyle+xml"/>
  <Override PartName="/xl/charts/colors32.xml" ContentType="application/vnd.ms-office.chartcolorstyle+xml"/>
  <Override PartName="/xl/charts/chart36.xml" ContentType="application/vnd.openxmlformats-officedocument.drawingml.chart+xml"/>
  <Override PartName="/xl/charts/style33.xml" ContentType="application/vnd.ms-office.chartstyle+xml"/>
  <Override PartName="/xl/charts/colors33.xml" ContentType="application/vnd.ms-office.chartcolorstyle+xml"/>
  <Override PartName="/xl/charts/chart37.xml" ContentType="application/vnd.openxmlformats-officedocument.drawingml.chart+xml"/>
  <Override PartName="/xl/charts/style34.xml" ContentType="application/vnd.ms-office.chartstyle+xml"/>
  <Override PartName="/xl/charts/colors34.xml" ContentType="application/vnd.ms-office.chartcolorstyle+xml"/>
  <Override PartName="/xl/charts/chart38.xml" ContentType="application/vnd.openxmlformats-officedocument.drawingml.chart+xml"/>
  <Override PartName="/xl/charts/style35.xml" ContentType="application/vnd.ms-office.chartstyle+xml"/>
  <Override PartName="/xl/charts/colors35.xml" ContentType="application/vnd.ms-office.chartcolorstyle+xml"/>
  <Override PartName="/xl/charts/chart39.xml" ContentType="application/vnd.openxmlformats-officedocument.drawingml.chart+xml"/>
  <Override PartName="/xl/charts/style36.xml" ContentType="application/vnd.ms-office.chartstyle+xml"/>
  <Override PartName="/xl/charts/colors36.xml" ContentType="application/vnd.ms-office.chartcolorstyle+xml"/>
  <Override PartName="/xl/charts/chart40.xml" ContentType="application/vnd.openxmlformats-officedocument.drawingml.chart+xml"/>
  <Override PartName="/xl/charts/style37.xml" ContentType="application/vnd.ms-office.chartstyle+xml"/>
  <Override PartName="/xl/charts/colors37.xml" ContentType="application/vnd.ms-office.chartcolorstyle+xml"/>
  <Override PartName="/xl/charts/chart41.xml" ContentType="application/vnd.openxmlformats-officedocument.drawingml.chart+xml"/>
  <Override PartName="/xl/charts/style38.xml" ContentType="application/vnd.ms-office.chartstyle+xml"/>
  <Override PartName="/xl/charts/colors38.xml" ContentType="application/vnd.ms-office.chartcolorstyle+xml"/>
  <Override PartName="/xl/charts/chart42.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4.xml" ContentType="application/vnd.openxmlformats-officedocument.drawing+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slicers/slicer4.xml" ContentType="application/vnd.ms-excel.slicer+xml"/>
  <Override PartName="/xl/charts/chart43.xml" ContentType="application/vnd.openxmlformats-officedocument.drawingml.chart+xml"/>
  <Override PartName="/xl/charts/chart44.xml" ContentType="application/vnd.openxmlformats-officedocument.drawingml.chart+xml"/>
  <Override PartName="/xl/charts/style40.xml" ContentType="application/vnd.ms-office.chartstyle+xml"/>
  <Override PartName="/xl/charts/colors40.xml" ContentType="application/vnd.ms-office.chartcolorstyle+xml"/>
  <Override PartName="/xl/charts/chart45.xml" ContentType="application/vnd.openxmlformats-officedocument.drawingml.chart+xml"/>
  <Override PartName="/xl/charts/style41.xml" ContentType="application/vnd.ms-office.chartstyle+xml"/>
  <Override PartName="/xl/charts/colors41.xml" ContentType="application/vnd.ms-office.chartcolorstyle+xml"/>
  <Override PartName="/xl/charts/chart46.xml" ContentType="application/vnd.openxmlformats-officedocument.drawingml.chart+xml"/>
  <Override PartName="/xl/charts/style42.xml" ContentType="application/vnd.ms-office.chartstyle+xml"/>
  <Override PartName="/xl/charts/colors42.xml" ContentType="application/vnd.ms-office.chartcolorstyle+xml"/>
  <Override PartName="/xl/charts/chart47.xml" ContentType="application/vnd.openxmlformats-officedocument.drawingml.chart+xml"/>
  <Override PartName="/xl/charts/style43.xml" ContentType="application/vnd.ms-office.chartstyle+xml"/>
  <Override PartName="/xl/charts/colors43.xml" ContentType="application/vnd.ms-office.chartcolorstyle+xml"/>
  <Override PartName="/xl/charts/chart48.xml" ContentType="application/vnd.openxmlformats-officedocument.drawingml.chart+xml"/>
  <Override PartName="/xl/charts/style44.xml" ContentType="application/vnd.ms-office.chartstyle+xml"/>
  <Override PartName="/xl/charts/colors44.xml" ContentType="application/vnd.ms-office.chartcolorstyle+xml"/>
  <Override PartName="/xl/charts/chart49.xml" ContentType="application/vnd.openxmlformats-officedocument.drawingml.chart+xml"/>
  <Override PartName="/xl/charts/style45.xml" ContentType="application/vnd.ms-office.chartstyle+xml"/>
  <Override PartName="/xl/charts/colors45.xml" ContentType="application/vnd.ms-office.chartcolorstyle+xml"/>
  <Override PartName="/xl/charts/chart50.xml" ContentType="application/vnd.openxmlformats-officedocument.drawingml.chart+xml"/>
  <Override PartName="/xl/charts/style46.xml" ContentType="application/vnd.ms-office.chartstyle+xml"/>
  <Override PartName="/xl/charts/colors46.xml" ContentType="application/vnd.ms-office.chartcolorstyle+xml"/>
  <Override PartName="/xl/charts/chart51.xml" ContentType="application/vnd.openxmlformats-officedocument.drawingml.chart+xml"/>
  <Override PartName="/xl/charts/style47.xml" ContentType="application/vnd.ms-office.chartstyle+xml"/>
  <Override PartName="/xl/charts/colors47.xml" ContentType="application/vnd.ms-office.chartcolorstyle+xml"/>
  <Override PartName="/xl/charts/chart52.xml" ContentType="application/vnd.openxmlformats-officedocument.drawingml.chart+xml"/>
  <Override PartName="/xl/charts/style48.xml" ContentType="application/vnd.ms-office.chartstyle+xml"/>
  <Override PartName="/xl/charts/colors48.xml" ContentType="application/vnd.ms-office.chartcolorstyle+xml"/>
  <Override PartName="/xl/charts/chart53.xml" ContentType="application/vnd.openxmlformats-officedocument.drawingml.chart+xml"/>
  <Override PartName="/xl/charts/style49.xml" ContentType="application/vnd.ms-office.chartstyle+xml"/>
  <Override PartName="/xl/charts/colors49.xml" ContentType="application/vnd.ms-office.chartcolorstyle+xml"/>
  <Override PartName="/xl/charts/chart54.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5.xml" ContentType="application/vnd.openxmlformats-officedocument.drawing+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slicers/slicer5.xml" ContentType="application/vnd.ms-excel.slicer+xml"/>
  <Override PartName="/xl/charts/chart55.xml" ContentType="application/vnd.openxmlformats-officedocument.drawingml.chart+xml"/>
  <Override PartName="/xl/charts/style51.xml" ContentType="application/vnd.ms-office.chartstyle+xml"/>
  <Override PartName="/xl/charts/colors51.xml" ContentType="application/vnd.ms-office.chartcolorstyle+xml"/>
  <Override PartName="/xl/charts/chart56.xml" ContentType="application/vnd.openxmlformats-officedocument.drawingml.chart+xml"/>
  <Override PartName="/xl/charts/style52.xml" ContentType="application/vnd.ms-office.chartstyle+xml"/>
  <Override PartName="/xl/charts/colors52.xml" ContentType="application/vnd.ms-office.chartcolorstyle+xml"/>
  <Override PartName="/xl/charts/chart57.xml" ContentType="application/vnd.openxmlformats-officedocument.drawingml.chart+xml"/>
  <Override PartName="/xl/charts/chart58.xml" ContentType="application/vnd.openxmlformats-officedocument.drawingml.chart+xml"/>
  <Override PartName="/xl/charts/style53.xml" ContentType="application/vnd.ms-office.chartstyle+xml"/>
  <Override PartName="/xl/charts/colors53.xml" ContentType="application/vnd.ms-office.chartcolorstyle+xml"/>
  <Override PartName="/xl/charts/chart59.xml" ContentType="application/vnd.openxmlformats-officedocument.drawingml.chart+xml"/>
  <Override PartName="/xl/charts/style54.xml" ContentType="application/vnd.ms-office.chartstyle+xml"/>
  <Override PartName="/xl/charts/colors54.xml" ContentType="application/vnd.ms-office.chartcolorstyle+xml"/>
  <Override PartName="/xl/charts/chart60.xml" ContentType="application/vnd.openxmlformats-officedocument.drawingml.chart+xml"/>
  <Override PartName="/xl/charts/style55.xml" ContentType="application/vnd.ms-office.chartstyle+xml"/>
  <Override PartName="/xl/charts/colors55.xml" ContentType="application/vnd.ms-office.chartcolorstyle+xml"/>
  <Override PartName="/xl/charts/chart61.xml" ContentType="application/vnd.openxmlformats-officedocument.drawingml.chart+xml"/>
  <Override PartName="/xl/charts/style56.xml" ContentType="application/vnd.ms-office.chartstyle+xml"/>
  <Override PartName="/xl/charts/colors56.xml" ContentType="application/vnd.ms-office.chartcolorstyle+xml"/>
  <Override PartName="/xl/charts/chart62.xml" ContentType="application/vnd.openxmlformats-officedocument.drawingml.chart+xml"/>
  <Override PartName="/xl/charts/style57.xml" ContentType="application/vnd.ms-office.chartstyle+xml"/>
  <Override PartName="/xl/charts/colors57.xml" ContentType="application/vnd.ms-office.chartcolorstyle+xml"/>
  <Override PartName="/xl/charts/chart63.xml" ContentType="application/vnd.openxmlformats-officedocument.drawingml.chart+xml"/>
  <Override PartName="/xl/charts/style58.xml" ContentType="application/vnd.ms-office.chartstyle+xml"/>
  <Override PartName="/xl/charts/colors58.xml" ContentType="application/vnd.ms-office.chartcolorstyle+xml"/>
  <Override PartName="/xl/charts/chart64.xml" ContentType="application/vnd.openxmlformats-officedocument.drawingml.chart+xml"/>
  <Override PartName="/xl/charts/style59.xml" ContentType="application/vnd.ms-office.chartstyle+xml"/>
  <Override PartName="/xl/charts/colors59.xml" ContentType="application/vnd.ms-office.chartcolorstyle+xml"/>
  <Override PartName="/xl/charts/chart65.xml" ContentType="application/vnd.openxmlformats-officedocument.drawingml.chart+xml"/>
  <Override PartName="/xl/charts/style60.xml" ContentType="application/vnd.ms-office.chartstyle+xml"/>
  <Override PartName="/xl/charts/colors60.xml" ContentType="application/vnd.ms-office.chartcolorstyle+xml"/>
  <Override PartName="/xl/charts/chart66.xml" ContentType="application/vnd.openxmlformats-officedocument.drawingml.chart+xml"/>
  <Override PartName="/xl/charts/style61.xml" ContentType="application/vnd.ms-office.chartstyle+xml"/>
  <Override PartName="/xl/charts/colors61.xml" ContentType="application/vnd.ms-office.chartcolorstyle+xml"/>
  <Override PartName="/xl/charts/chart67.xml" ContentType="application/vnd.openxmlformats-officedocument.drawingml.chart+xml"/>
  <Override PartName="/xl/charts/style62.xml" ContentType="application/vnd.ms-office.chartstyle+xml"/>
  <Override PartName="/xl/charts/colors62.xml" ContentType="application/vnd.ms-office.chartcolorstyle+xml"/>
  <Override PartName="/xl/charts/chart68.xml" ContentType="application/vnd.openxmlformats-officedocument.drawingml.chart+xml"/>
  <Override PartName="/xl/drawings/drawing6.xml" ContentType="application/vnd.openxmlformats-officedocument.drawing+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slicers/slicer6.xml" ContentType="application/vnd.ms-excel.slicer+xml"/>
  <Override PartName="/xl/charts/chart69.xml" ContentType="application/vnd.openxmlformats-officedocument.drawingml.chart+xml"/>
  <Override PartName="/xl/charts/style63.xml" ContentType="application/vnd.ms-office.chartstyle+xml"/>
  <Override PartName="/xl/charts/colors63.xml" ContentType="application/vnd.ms-office.chartcolorstyle+xml"/>
  <Override PartName="/xl/charts/chart70.xml" ContentType="application/vnd.openxmlformats-officedocument.drawingml.chart+xml"/>
  <Override PartName="/xl/charts/chart71.xml" ContentType="application/vnd.openxmlformats-officedocument.drawingml.chart+xml"/>
  <Override PartName="/xl/charts/style64.xml" ContentType="application/vnd.ms-office.chartstyle+xml"/>
  <Override PartName="/xl/charts/colors64.xml" ContentType="application/vnd.ms-office.chartcolorstyle+xml"/>
  <Override PartName="/xl/charts/chart72.xml" ContentType="application/vnd.openxmlformats-officedocument.drawingml.chart+xml"/>
  <Override PartName="/xl/charts/style65.xml" ContentType="application/vnd.ms-office.chartstyle+xml"/>
  <Override PartName="/xl/charts/colors65.xml" ContentType="application/vnd.ms-office.chartcolorstyle+xml"/>
  <Override PartName="/xl/charts/chart73.xml" ContentType="application/vnd.openxmlformats-officedocument.drawingml.chart+xml"/>
  <Override PartName="/xl/charts/style66.xml" ContentType="application/vnd.ms-office.chartstyle+xml"/>
  <Override PartName="/xl/charts/colors66.xml" ContentType="application/vnd.ms-office.chartcolorstyle+xml"/>
  <Override PartName="/xl/charts/chart74.xml" ContentType="application/vnd.openxmlformats-officedocument.drawingml.chart+xml"/>
  <Override PartName="/xl/charts/style67.xml" ContentType="application/vnd.ms-office.chartstyle+xml"/>
  <Override PartName="/xl/charts/colors67.xml" ContentType="application/vnd.ms-office.chartcolorstyle+xml"/>
  <Override PartName="/xl/charts/chart75.xml" ContentType="application/vnd.openxmlformats-officedocument.drawingml.chart+xml"/>
  <Override PartName="/xl/charts/style68.xml" ContentType="application/vnd.ms-office.chartstyle+xml"/>
  <Override PartName="/xl/charts/colors68.xml" ContentType="application/vnd.ms-office.chartcolorstyle+xml"/>
  <Override PartName="/xl/charts/chart76.xml" ContentType="application/vnd.openxmlformats-officedocument.drawingml.chart+xml"/>
  <Override PartName="/xl/charts/style69.xml" ContentType="application/vnd.ms-office.chartstyle+xml"/>
  <Override PartName="/xl/charts/colors69.xml" ContentType="application/vnd.ms-office.chartcolorstyle+xml"/>
  <Override PartName="/xl/charts/chart77.xml" ContentType="application/vnd.openxmlformats-officedocument.drawingml.chart+xml"/>
  <Override PartName="/xl/charts/style70.xml" ContentType="application/vnd.ms-office.chartstyle+xml"/>
  <Override PartName="/xl/charts/colors70.xml" ContentType="application/vnd.ms-office.chartcolorstyle+xml"/>
  <Override PartName="/xl/charts/chart78.xml" ContentType="application/vnd.openxmlformats-officedocument.drawingml.chart+xml"/>
  <Override PartName="/xl/charts/style71.xml" ContentType="application/vnd.ms-office.chartstyle+xml"/>
  <Override PartName="/xl/charts/colors71.xml" ContentType="application/vnd.ms-office.chartcolorstyle+xml"/>
  <Override PartName="/xl/charts/chart79.xml" ContentType="application/vnd.openxmlformats-officedocument.drawingml.chart+xml"/>
  <Override PartName="/xl/charts/style72.xml" ContentType="application/vnd.ms-office.chartstyle+xml"/>
  <Override PartName="/xl/charts/colors72.xml" ContentType="application/vnd.ms-office.chartcolorstyle+xml"/>
  <Override PartName="/xl/charts/chart80.xml" ContentType="application/vnd.openxmlformats-officedocument.drawingml.chart+xml"/>
  <Override PartName="/xl/charts/style73.xml" ContentType="application/vnd.ms-office.chartstyle+xml"/>
  <Override PartName="/xl/charts/colors73.xml" ContentType="application/vnd.ms-office.chartcolorstyle+xml"/>
  <Override PartName="/xl/drawings/drawing7.xml" ContentType="application/vnd.openxmlformats-officedocument.drawing+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slicers/slicer7.xml" ContentType="application/vnd.ms-excel.slicer+xml"/>
  <Override PartName="/xl/charts/chart81.xml" ContentType="application/vnd.openxmlformats-officedocument.drawingml.chart+xml"/>
  <Override PartName="/xl/charts/style74.xml" ContentType="application/vnd.ms-office.chartstyle+xml"/>
  <Override PartName="/xl/charts/colors74.xml" ContentType="application/vnd.ms-office.chartcolorstyle+xml"/>
  <Override PartName="/xl/charts/chart82.xml" ContentType="application/vnd.openxmlformats-officedocument.drawingml.chart+xml"/>
  <Override PartName="/xl/charts/chart83.xml" ContentType="application/vnd.openxmlformats-officedocument.drawingml.chart+xml"/>
  <Override PartName="/xl/charts/style75.xml" ContentType="application/vnd.ms-office.chartstyle+xml"/>
  <Override PartName="/xl/charts/colors75.xml" ContentType="application/vnd.ms-office.chartcolorstyle+xml"/>
  <Override PartName="/xl/charts/chart84.xml" ContentType="application/vnd.openxmlformats-officedocument.drawingml.chart+xml"/>
  <Override PartName="/xl/charts/style76.xml" ContentType="application/vnd.ms-office.chartstyle+xml"/>
  <Override PartName="/xl/charts/colors76.xml" ContentType="application/vnd.ms-office.chartcolorstyle+xml"/>
  <Override PartName="/xl/charts/chart85.xml" ContentType="application/vnd.openxmlformats-officedocument.drawingml.chart+xml"/>
  <Override PartName="/xl/charts/style77.xml" ContentType="application/vnd.ms-office.chartstyle+xml"/>
  <Override PartName="/xl/charts/colors77.xml" ContentType="application/vnd.ms-office.chartcolorstyle+xml"/>
  <Override PartName="/xl/charts/chart86.xml" ContentType="application/vnd.openxmlformats-officedocument.drawingml.chart+xml"/>
  <Override PartName="/xl/charts/style78.xml" ContentType="application/vnd.ms-office.chartstyle+xml"/>
  <Override PartName="/xl/charts/colors78.xml" ContentType="application/vnd.ms-office.chartcolorstyle+xml"/>
  <Override PartName="/xl/charts/chart87.xml" ContentType="application/vnd.openxmlformats-officedocument.drawingml.chart+xml"/>
  <Override PartName="/xl/charts/style79.xml" ContentType="application/vnd.ms-office.chartstyle+xml"/>
  <Override PartName="/xl/charts/colors79.xml" ContentType="application/vnd.ms-office.chartcolorstyle+xml"/>
  <Override PartName="/xl/charts/chart88.xml" ContentType="application/vnd.openxmlformats-officedocument.drawingml.chart+xml"/>
  <Override PartName="/xl/charts/style80.xml" ContentType="application/vnd.ms-office.chartstyle+xml"/>
  <Override PartName="/xl/charts/colors80.xml" ContentType="application/vnd.ms-office.chartcolorstyle+xml"/>
  <Override PartName="/xl/charts/chart89.xml" ContentType="application/vnd.openxmlformats-officedocument.drawingml.chart+xml"/>
  <Override PartName="/xl/charts/style81.xml" ContentType="application/vnd.ms-office.chartstyle+xml"/>
  <Override PartName="/xl/charts/colors81.xml" ContentType="application/vnd.ms-office.chartcolorstyle+xml"/>
  <Override PartName="/xl/charts/chart90.xml" ContentType="application/vnd.openxmlformats-officedocument.drawingml.chart+xml"/>
  <Override PartName="/xl/charts/style82.xml" ContentType="application/vnd.ms-office.chartstyle+xml"/>
  <Override PartName="/xl/charts/colors82.xml" ContentType="application/vnd.ms-office.chartcolorstyle+xml"/>
  <Override PartName="/xl/charts/chart91.xml" ContentType="application/vnd.openxmlformats-officedocument.drawingml.chart+xml"/>
  <Override PartName="/xl/charts/style83.xml" ContentType="application/vnd.ms-office.chartstyle+xml"/>
  <Override PartName="/xl/charts/colors83.xml" ContentType="application/vnd.ms-office.chartcolorstyle+xml"/>
  <Override PartName="/xl/charts/chart92.xml" ContentType="application/vnd.openxmlformats-officedocument.drawingml.chart+xml"/>
  <Override PartName="/xl/charts/style84.xml" ContentType="application/vnd.ms-office.chartstyle+xml"/>
  <Override PartName="/xl/charts/colors84.xml" ContentType="application/vnd.ms-office.chartcolorstyle+xml"/>
  <Override PartName="/xl/drawings/drawing8.xml" ContentType="application/vnd.openxmlformats-officedocument.drawing+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slicers/slicer8.xml" ContentType="application/vnd.ms-excel.slicer+xml"/>
  <Override PartName="/xl/charts/chart93.xml" ContentType="application/vnd.openxmlformats-officedocument.drawingml.chart+xml"/>
  <Override PartName="/xl/charts/chart94.xml" ContentType="application/vnd.openxmlformats-officedocument.drawingml.chart+xml"/>
  <Override PartName="/xl/charts/style85.xml" ContentType="application/vnd.ms-office.chartstyle+xml"/>
  <Override PartName="/xl/charts/colors85.xml" ContentType="application/vnd.ms-office.chartcolorstyle+xml"/>
  <Override PartName="/xl/charts/chart95.xml" ContentType="application/vnd.openxmlformats-officedocument.drawingml.chart+xml"/>
  <Override PartName="/xl/charts/style86.xml" ContentType="application/vnd.ms-office.chartstyle+xml"/>
  <Override PartName="/xl/charts/colors86.xml" ContentType="application/vnd.ms-office.chartcolorstyle+xml"/>
  <Override PartName="/xl/charts/chart96.xml" ContentType="application/vnd.openxmlformats-officedocument.drawingml.chart+xml"/>
  <Override PartName="/xl/charts/style87.xml" ContentType="application/vnd.ms-office.chartstyle+xml"/>
  <Override PartName="/xl/charts/colors87.xml" ContentType="application/vnd.ms-office.chartcolorstyle+xml"/>
  <Override PartName="/xl/charts/chart97.xml" ContentType="application/vnd.openxmlformats-officedocument.drawingml.chart+xml"/>
  <Override PartName="/xl/charts/style88.xml" ContentType="application/vnd.ms-office.chartstyle+xml"/>
  <Override PartName="/xl/charts/colors88.xml" ContentType="application/vnd.ms-office.chartcolorstyle+xml"/>
  <Override PartName="/xl/charts/chart98.xml" ContentType="application/vnd.openxmlformats-officedocument.drawingml.chart+xml"/>
  <Override PartName="/xl/charts/style89.xml" ContentType="application/vnd.ms-office.chartstyle+xml"/>
  <Override PartName="/xl/charts/colors89.xml" ContentType="application/vnd.ms-office.chartcolorstyle+xml"/>
  <Override PartName="/xl/charts/chart99.xml" ContentType="application/vnd.openxmlformats-officedocument.drawingml.chart+xml"/>
  <Override PartName="/xl/charts/style90.xml" ContentType="application/vnd.ms-office.chartstyle+xml"/>
  <Override PartName="/xl/charts/colors90.xml" ContentType="application/vnd.ms-office.chartcolorstyle+xml"/>
  <Override PartName="/xl/charts/chart100.xml" ContentType="application/vnd.openxmlformats-officedocument.drawingml.chart+xml"/>
  <Override PartName="/xl/charts/style91.xml" ContentType="application/vnd.ms-office.chartstyle+xml"/>
  <Override PartName="/xl/charts/colors91.xml" ContentType="application/vnd.ms-office.chartcolorstyle+xml"/>
  <Override PartName="/xl/charts/chart101.xml" ContentType="application/vnd.openxmlformats-officedocument.drawingml.chart+xml"/>
  <Override PartName="/xl/charts/style92.xml" ContentType="application/vnd.ms-office.chartstyle+xml"/>
  <Override PartName="/xl/charts/colors92.xml" ContentType="application/vnd.ms-office.chartcolorstyle+xml"/>
  <Override PartName="/xl/charts/chart102.xml" ContentType="application/vnd.openxmlformats-officedocument.drawingml.chart+xml"/>
  <Override PartName="/xl/charts/style93.xml" ContentType="application/vnd.ms-office.chartstyle+xml"/>
  <Override PartName="/xl/charts/colors93.xml" ContentType="application/vnd.ms-office.chartcolorstyle+xml"/>
  <Override PartName="/xl/charts/chart103.xml" ContentType="application/vnd.openxmlformats-officedocument.drawingml.chart+xml"/>
  <Override PartName="/xl/charts/style94.xml" ContentType="application/vnd.ms-office.chartstyle+xml"/>
  <Override PartName="/xl/charts/colors94.xml" ContentType="application/vnd.ms-office.chartcolorstyle+xml"/>
  <Override PartName="/xl/charts/chart104.xml" ContentType="application/vnd.openxmlformats-officedocument.drawingml.chart+xml"/>
  <Override PartName="/xl/charts/style95.xml" ContentType="application/vnd.ms-office.chartstyle+xml"/>
  <Override PartName="/xl/charts/colors95.xml" ContentType="application/vnd.ms-office.chartcolorstyle+xml"/>
  <Override PartName="/xl/drawings/drawing9.xml" ContentType="application/vnd.openxmlformats-officedocument.drawing+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slicers/slicer9.xml" ContentType="application/vnd.ms-excel.slicer+xml"/>
  <Override PartName="/xl/charts/chart105.xml" ContentType="application/vnd.openxmlformats-officedocument.drawingml.chart+xml"/>
  <Override PartName="/xl/charts/style96.xml" ContentType="application/vnd.ms-office.chartstyle+xml"/>
  <Override PartName="/xl/charts/colors96.xml" ContentType="application/vnd.ms-office.chartcolorstyle+xml"/>
  <Override PartName="/xl/charts/chart106.xml" ContentType="application/vnd.openxmlformats-officedocument.drawingml.chart+xml"/>
  <Override PartName="/xl/charts/style97.xml" ContentType="application/vnd.ms-office.chartstyle+xml"/>
  <Override PartName="/xl/charts/colors97.xml" ContentType="application/vnd.ms-office.chartcolorstyle+xml"/>
  <Override PartName="/xl/charts/chart107.xml" ContentType="application/vnd.openxmlformats-officedocument.drawingml.chart+xml"/>
  <Override PartName="/xl/charts/chart108.xml" ContentType="application/vnd.openxmlformats-officedocument.drawingml.chart+xml"/>
  <Override PartName="/xl/charts/style98.xml" ContentType="application/vnd.ms-office.chartstyle+xml"/>
  <Override PartName="/xl/charts/colors98.xml" ContentType="application/vnd.ms-office.chartcolorstyle+xml"/>
  <Override PartName="/xl/charts/chart109.xml" ContentType="application/vnd.openxmlformats-officedocument.drawingml.chart+xml"/>
  <Override PartName="/xl/charts/style99.xml" ContentType="application/vnd.ms-office.chartstyle+xml"/>
  <Override PartName="/xl/charts/colors99.xml" ContentType="application/vnd.ms-office.chartcolorstyle+xml"/>
  <Override PartName="/xl/charts/chart110.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11.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12.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13.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14.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15.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16.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17.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18.xml" ContentType="application/vnd.openxmlformats-officedocument.drawingml.chart+xml"/>
  <Override PartName="/xl/charts/style108.xml" ContentType="application/vnd.ms-office.chartstyle+xml"/>
  <Override PartName="/xl/charts/colors108.xml" ContentType="application/vnd.ms-office.chartcolorstyle+xml"/>
  <Override PartName="/xl/drawings/drawing10.xml" ContentType="application/vnd.openxmlformats-officedocument.drawing+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slicers/slicer10.xml" ContentType="application/vnd.ms-excel.slicer+xml"/>
  <Override PartName="/xl/charts/chart119.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20.xml" ContentType="application/vnd.openxmlformats-officedocument.drawingml.chart+xml"/>
  <Override PartName="/xl/charts/chart121.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22.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23.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24.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25.xml" ContentType="application/vnd.openxmlformats-officedocument.drawingml.chart+xml"/>
  <Override PartName="/xl/charts/style114.xml" ContentType="application/vnd.ms-office.chartstyle+xml"/>
  <Override PartName="/xl/charts/colors114.xml" ContentType="application/vnd.ms-office.chartcolorstyle+xml"/>
  <Override PartName="/xl/charts/chart126.xml" ContentType="application/vnd.openxmlformats-officedocument.drawingml.chart+xml"/>
  <Override PartName="/xl/charts/style115.xml" ContentType="application/vnd.ms-office.chartstyle+xml"/>
  <Override PartName="/xl/charts/colors115.xml" ContentType="application/vnd.ms-office.chartcolorstyle+xml"/>
  <Override PartName="/xl/charts/chart127.xml" ContentType="application/vnd.openxmlformats-officedocument.drawingml.chart+xml"/>
  <Override PartName="/xl/charts/style116.xml" ContentType="application/vnd.ms-office.chartstyle+xml"/>
  <Override PartName="/xl/charts/colors116.xml" ContentType="application/vnd.ms-office.chartcolorstyle+xml"/>
  <Override PartName="/xl/charts/chart128.xml" ContentType="application/vnd.openxmlformats-officedocument.drawingml.chart+xml"/>
  <Override PartName="/xl/charts/style117.xml" ContentType="application/vnd.ms-office.chartstyle+xml"/>
  <Override PartName="/xl/charts/colors117.xml" ContentType="application/vnd.ms-office.chartcolorstyle+xml"/>
  <Override PartName="/xl/charts/chart129.xml" ContentType="application/vnd.openxmlformats-officedocument.drawingml.chart+xml"/>
  <Override PartName="/xl/charts/style118.xml" ContentType="application/vnd.ms-office.chartstyle+xml"/>
  <Override PartName="/xl/charts/colors118.xml" ContentType="application/vnd.ms-office.chartcolorstyle+xml"/>
  <Override PartName="/xl/charts/chart130.xml" ContentType="application/vnd.openxmlformats-officedocument.drawingml.chart+xml"/>
  <Override PartName="/xl/charts/style119.xml" ContentType="application/vnd.ms-office.chartstyle+xml"/>
  <Override PartName="/xl/charts/colors11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6e5fe5563ab6cfd/Desktop/Dashboard Projects/Dashboard/Chart183/"/>
    </mc:Choice>
  </mc:AlternateContent>
  <xr:revisionPtr revIDLastSave="1" documentId="13_ncr:1_{912F754D-261B-40AF-B844-B0FEAE551541}" xr6:coauthVersionLast="47" xr6:coauthVersionMax="47" xr10:uidLastSave="{8567B1FD-1322-47A9-9D3E-B30E7335CBF3}"/>
  <bookViews>
    <workbookView xWindow="-120" yWindow="-120" windowWidth="20730" windowHeight="11310" tabRatio="884" xr2:uid="{DECD55C9-3436-490A-9E52-8D13C61A75A8}"/>
  </bookViews>
  <sheets>
    <sheet name="DASHBOARD" sheetId="1" r:id="rId1"/>
    <sheet name="DASHBOARD Light" sheetId="12" r:id="rId2"/>
    <sheet name="Income Light" sheetId="13" r:id="rId3"/>
    <sheet name="Expenses Light" sheetId="14" r:id="rId4"/>
    <sheet name="Balance Light" sheetId="15" r:id="rId5"/>
    <sheet name="Goals Light" sheetId="16" r:id="rId6"/>
    <sheet name="Income" sheetId="7" r:id="rId7"/>
    <sheet name="Expenses" sheetId="9" r:id="rId8"/>
    <sheet name="Balance" sheetId="10" r:id="rId9"/>
    <sheet name="Goals" sheetId="11" r:id="rId10"/>
    <sheet name="Processing" sheetId="2" r:id="rId11"/>
    <sheet name="Control" sheetId="3" r:id="rId12"/>
    <sheet name="Data" sheetId="4" r:id="rId13"/>
    <sheet name="Resources" sheetId="5" r:id="rId14"/>
  </sheets>
  <definedNames>
    <definedName name="labels">Processing!$E$2:INDEX(Processing!$E$2:$E$7,CHOOSE(Processing!$I$5,6,4,5))</definedName>
    <definedName name="Slicer_Indicator">#N/A</definedName>
    <definedName name="Slicer_Month">#N/A</definedName>
    <definedName name="Slicer_Year">#N/A</definedName>
    <definedName name="values">Processing!$F$2:INDEX(Processing!$F$2:$F$7,CHOOSE(Processing!$I$5,6,4,5))</definedName>
  </definedNames>
  <calcPr calcId="191029"/>
  <pivotCaches>
    <pivotCache cacheId="57" r:id="rId15"/>
    <pivotCache cacheId="58"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2" l="1"/>
  <c r="Q15" i="2"/>
  <c r="K24" i="2"/>
  <c r="L11" i="2"/>
  <c r="L12" i="2" s="1"/>
  <c r="E24" i="2"/>
  <c r="F11" i="2"/>
  <c r="F12" i="2" s="1"/>
  <c r="I5" i="2"/>
  <c r="E23" i="2"/>
  <c r="F43" i="2"/>
  <c r="G43" i="2"/>
  <c r="L6" i="2"/>
  <c r="E43" i="2"/>
  <c r="H43" i="2"/>
  <c r="M30" i="2"/>
  <c r="O39" i="2"/>
  <c r="F32" i="2"/>
  <c r="B30" i="2"/>
  <c r="G36" i="2"/>
  <c r="B32" i="2"/>
  <c r="E38" i="2"/>
  <c r="C29" i="2"/>
  <c r="G35" i="2"/>
  <c r="M33" i="2"/>
  <c r="B39" i="2"/>
  <c r="R5" i="2"/>
  <c r="E31" i="2"/>
  <c r="C2" i="2"/>
  <c r="B34" i="2"/>
  <c r="C33" i="2"/>
  <c r="B36" i="2"/>
  <c r="B33" i="2"/>
  <c r="F33" i="2"/>
  <c r="B37" i="2"/>
  <c r="C5" i="2"/>
  <c r="M39" i="2"/>
  <c r="C28" i="2"/>
  <c r="M31" i="2"/>
  <c r="B29" i="2"/>
  <c r="O28" i="2"/>
  <c r="E32" i="2"/>
  <c r="M32" i="2"/>
  <c r="M38" i="2"/>
  <c r="M34" i="2"/>
  <c r="C7" i="2"/>
  <c r="M28" i="2"/>
  <c r="C35" i="2"/>
  <c r="G31" i="2"/>
  <c r="E28" i="2"/>
  <c r="R3" i="2"/>
  <c r="B35" i="2"/>
  <c r="B28" i="2"/>
  <c r="F29" i="2"/>
  <c r="C30" i="2"/>
  <c r="C6" i="2"/>
  <c r="L4" i="2"/>
  <c r="E35" i="2"/>
  <c r="C3" i="2"/>
  <c r="F36" i="2"/>
  <c r="G32" i="2"/>
  <c r="M29" i="2"/>
  <c r="C34" i="2"/>
  <c r="G39" i="2"/>
  <c r="C36" i="2"/>
  <c r="R4" i="2"/>
  <c r="F37" i="2"/>
  <c r="O29" i="2"/>
  <c r="E34" i="2"/>
  <c r="E39" i="2"/>
  <c r="E30" i="2"/>
  <c r="O32" i="2"/>
  <c r="F38" i="2"/>
  <c r="O31" i="2"/>
  <c r="O34" i="2"/>
  <c r="R2" i="2"/>
  <c r="O35" i="2"/>
  <c r="O37" i="2"/>
  <c r="M37" i="2"/>
  <c r="G30" i="2"/>
  <c r="F39" i="2"/>
  <c r="E29" i="2"/>
  <c r="G38" i="2"/>
  <c r="C37" i="2"/>
  <c r="F34" i="2"/>
  <c r="G29" i="2"/>
  <c r="F28" i="2"/>
  <c r="B38" i="2"/>
  <c r="G34" i="2"/>
  <c r="E33" i="2"/>
  <c r="O36" i="2"/>
  <c r="F31" i="2"/>
  <c r="E36" i="2"/>
  <c r="O30" i="2"/>
  <c r="C38" i="2"/>
  <c r="E37" i="2"/>
  <c r="F35" i="2"/>
  <c r="G28" i="2"/>
  <c r="M36" i="2"/>
  <c r="O38" i="2"/>
  <c r="O33" i="2"/>
  <c r="F30" i="2"/>
  <c r="C32" i="2"/>
  <c r="G33" i="2"/>
  <c r="C31" i="2"/>
  <c r="G37" i="2"/>
  <c r="M35" i="2"/>
  <c r="B31" i="2"/>
  <c r="C39" i="2"/>
  <c r="K34" i="2"/>
  <c r="K29" i="2"/>
  <c r="K39" i="2"/>
  <c r="K30" i="2"/>
  <c r="K28" i="2"/>
  <c r="K35" i="2"/>
  <c r="K31" i="2"/>
  <c r="K38" i="2"/>
  <c r="K33" i="2"/>
  <c r="L2" i="2"/>
  <c r="K32" i="2"/>
  <c r="K37" i="2"/>
  <c r="K36" i="2"/>
  <c r="L30" i="2"/>
  <c r="L3" i="2"/>
  <c r="L39" i="2"/>
  <c r="L29" i="2"/>
  <c r="L33" i="2"/>
  <c r="L35" i="2"/>
  <c r="L38" i="2"/>
  <c r="L37" i="2"/>
  <c r="L32" i="2"/>
  <c r="L34" i="2"/>
  <c r="L36" i="2"/>
  <c r="L28" i="2"/>
  <c r="L31" i="2"/>
  <c r="T22" i="2" a="1"/>
  <c r="J20" i="2" a="1"/>
  <c r="S3" i="2" a="1"/>
  <c r="N38" i="2"/>
  <c r="N39" i="2"/>
  <c r="N34" i="2"/>
  <c r="J15" i="2" a="1"/>
  <c r="J17" i="2" a="1"/>
  <c r="J22" i="2" a="1"/>
  <c r="S5" i="2" a="1"/>
  <c r="T5" i="2" s="1"/>
  <c r="N35" i="2"/>
  <c r="N37" i="2"/>
  <c r="J11" i="2" a="1"/>
  <c r="K11" i="2" a="1"/>
  <c r="S2" i="2" a="1"/>
  <c r="S6" i="2" s="1"/>
  <c r="J14" i="2" a="1"/>
  <c r="N36" i="2"/>
  <c r="J21" i="2" a="1"/>
  <c r="S4" i="2" a="1"/>
  <c r="J19" i="2" a="1"/>
  <c r="J18" i="2" a="1"/>
  <c r="N28" i="2"/>
  <c r="L5" i="2"/>
  <c r="J13" i="2" a="1"/>
  <c r="N29" i="2"/>
  <c r="J12" i="2" a="1"/>
  <c r="T21" i="2" a="1"/>
  <c r="T24" i="2" a="1"/>
  <c r="K12" i="2" a="1"/>
  <c r="J16" i="2" a="1"/>
  <c r="N31" i="2"/>
  <c r="N32" i="2"/>
  <c r="N30" i="2"/>
  <c r="N33" i="2"/>
  <c r="D30" i="2"/>
  <c r="D38" i="2"/>
  <c r="C4" i="2"/>
  <c r="D28" i="2"/>
  <c r="D37" i="2"/>
  <c r="D34" i="2"/>
  <c r="D32" i="2"/>
  <c r="D39" i="2"/>
  <c r="D31" i="2"/>
  <c r="D35" i="2"/>
  <c r="D33" i="2"/>
  <c r="D36" i="2"/>
  <c r="D29" i="2"/>
  <c r="H44" i="2"/>
  <c r="H46" i="2" s="1"/>
  <c r="B43" i="2"/>
  <c r="C43" i="2"/>
  <c r="A43" i="2"/>
  <c r="D43" i="2"/>
  <c r="F44" i="2"/>
  <c r="F46" i="2" s="1"/>
  <c r="E3" i="2"/>
  <c r="E4" i="2"/>
  <c r="E5" i="2"/>
  <c r="E6" i="2"/>
  <c r="E2" i="2"/>
  <c r="R6" i="2"/>
  <c r="K16" i="2" a="1"/>
  <c r="I11" i="2"/>
  <c r="I13" i="2"/>
  <c r="K22" i="2" a="1"/>
  <c r="K19" i="2" a="1"/>
  <c r="E11" i="2"/>
  <c r="K13" i="2" a="1"/>
  <c r="K14" i="2" a="1"/>
  <c r="I15" i="2"/>
  <c r="I12" i="2"/>
  <c r="T23" i="2" a="1"/>
  <c r="K18" i="2" a="1"/>
  <c r="K21" i="2" a="1"/>
  <c r="E12" i="2"/>
  <c r="I14" i="2"/>
  <c r="K17" i="2" a="1"/>
  <c r="K20" i="2" a="1"/>
  <c r="I22" i="2"/>
  <c r="I16" i="2"/>
  <c r="C22" i="2"/>
  <c r="C15" i="2"/>
  <c r="C14" i="2"/>
  <c r="C13" i="2"/>
  <c r="C11" i="2"/>
  <c r="C12" i="2"/>
  <c r="C16" i="2"/>
  <c r="F45" i="2"/>
  <c r="H45" i="2"/>
  <c r="D44" i="2"/>
  <c r="D46" i="2" s="1"/>
  <c r="B44" i="2"/>
  <c r="B46" i="2" s="1"/>
  <c r="H29" i="2" l="1"/>
  <c r="B12" i="2" s="1"/>
  <c r="H33" i="2"/>
  <c r="B16" i="2" s="1"/>
  <c r="H28" i="2"/>
  <c r="B11" i="2" s="1"/>
  <c r="H35" i="2"/>
  <c r="B18" i="2" s="1"/>
  <c r="H30" i="2"/>
  <c r="B13" i="2" s="1"/>
  <c r="H31" i="2"/>
  <c r="B14" i="2" s="1"/>
  <c r="H34" i="2"/>
  <c r="H36" i="2"/>
  <c r="H37" i="2"/>
  <c r="H38" i="2"/>
  <c r="H32" i="2"/>
  <c r="B15" i="2" s="1"/>
  <c r="H39" i="2"/>
  <c r="B22" i="2" s="1"/>
  <c r="C18" i="2"/>
  <c r="C8" i="2"/>
  <c r="B3" i="2" s="1"/>
  <c r="B17" i="2"/>
  <c r="C17" i="2"/>
  <c r="C23" i="2" s="1" a="1"/>
  <c r="B19" i="2"/>
  <c r="C19" i="2"/>
  <c r="C20" i="2"/>
  <c r="B20" i="2"/>
  <c r="B21" i="2"/>
  <c r="C21" i="2"/>
  <c r="P34" i="2"/>
  <c r="P28" i="2"/>
  <c r="H11" i="2" s="1"/>
  <c r="P31" i="2"/>
  <c r="H14" i="2" s="1"/>
  <c r="P33" i="2"/>
  <c r="H16" i="2" s="1"/>
  <c r="P37" i="2"/>
  <c r="H20" i="2" s="1"/>
  <c r="P29" i="2"/>
  <c r="H12" i="2" s="1"/>
  <c r="P39" i="2"/>
  <c r="H22" i="2" s="1"/>
  <c r="P35" i="2"/>
  <c r="H18" i="2" s="1"/>
  <c r="P38" i="2"/>
  <c r="H21" i="2" s="1"/>
  <c r="P32" i="2"/>
  <c r="H15" i="2" s="1"/>
  <c r="P36" i="2"/>
  <c r="H19" i="2" s="1"/>
  <c r="Q21" i="2" a="1"/>
  <c r="T3" i="2"/>
  <c r="T2" i="2"/>
  <c r="T4" i="2"/>
  <c r="H17" i="2"/>
  <c r="I17" i="2"/>
  <c r="I23" i="2" s="1" a="1"/>
  <c r="K15" i="2" a="1"/>
  <c r="K23" i="2" s="1" a="1"/>
  <c r="P30" i="2"/>
  <c r="H13" i="2" s="1"/>
  <c r="I18" i="2"/>
  <c r="I21" i="2"/>
  <c r="L7" i="2"/>
  <c r="K2" i="2"/>
  <c r="I20" i="2"/>
  <c r="I19" i="2"/>
  <c r="D45" i="2"/>
  <c r="B45" i="2"/>
  <c r="T20" i="2"/>
  <c r="F2" i="2"/>
  <c r="B7" i="2" l="1"/>
  <c r="F7" i="2" s="1"/>
  <c r="B6" i="2"/>
  <c r="B4" i="2"/>
  <c r="B5" i="2"/>
  <c r="B2" i="2"/>
  <c r="Q11" i="2" a="1"/>
  <c r="D11" i="2"/>
  <c r="E13" i="2" s="1"/>
  <c r="N11" i="2"/>
  <c r="O11" i="2" s="1"/>
  <c r="D14" i="2"/>
  <c r="E16" i="2" s="1"/>
  <c r="N14" i="2"/>
  <c r="O14" i="2" s="1"/>
  <c r="D16" i="2"/>
  <c r="E18" i="2" s="1"/>
  <c r="N16" i="2"/>
  <c r="O16" i="2" s="1"/>
  <c r="N20" i="2"/>
  <c r="O20" i="2" s="1"/>
  <c r="D20" i="2"/>
  <c r="E22" i="2" s="1"/>
  <c r="D12" i="2"/>
  <c r="E14" i="2" s="1"/>
  <c r="N12" i="2"/>
  <c r="O12" i="2" s="1"/>
  <c r="D22" i="2"/>
  <c r="N22" i="2"/>
  <c r="O22" i="2" s="1"/>
  <c r="N21" i="2"/>
  <c r="O21" i="2" s="1"/>
  <c r="D21" i="2"/>
  <c r="D15" i="2"/>
  <c r="E17" i="2" s="1"/>
  <c r="N15" i="2"/>
  <c r="O15" i="2" s="1"/>
  <c r="N19" i="2"/>
  <c r="O19" i="2" s="1"/>
  <c r="D19" i="2"/>
  <c r="E21" i="2" s="1"/>
  <c r="K5" i="2"/>
  <c r="F5" i="2" s="1"/>
  <c r="K4" i="2"/>
  <c r="F4" i="2" s="1"/>
  <c r="K6" i="2"/>
  <c r="F6" i="2" s="1"/>
  <c r="K3" i="2"/>
  <c r="F3" i="2" s="1"/>
  <c r="T6" i="2"/>
  <c r="I8" i="2" s="1"/>
  <c r="J8" i="2" s="1"/>
  <c r="K8" i="2" s="1"/>
  <c r="Q21" i="2"/>
  <c r="Q23" i="2"/>
  <c r="R21" i="2"/>
  <c r="R20" i="2" s="1"/>
  <c r="R22" i="2"/>
  <c r="Q24" i="2"/>
  <c r="R23" i="2"/>
  <c r="Q22" i="2"/>
  <c r="R24" i="2"/>
  <c r="D17" i="2"/>
  <c r="E19" i="2" s="1"/>
  <c r="N17" i="2"/>
  <c r="O17" i="2" s="1"/>
  <c r="J7" i="2"/>
  <c r="E7" i="2" s="1"/>
  <c r="I7" i="2"/>
  <c r="D13" i="2"/>
  <c r="E15" i="2" s="1"/>
  <c r="N13" i="2"/>
  <c r="O13" i="2" s="1"/>
  <c r="D18" i="2"/>
  <c r="E20" i="2" s="1"/>
  <c r="N18" i="2"/>
  <c r="O18" i="2" s="1"/>
  <c r="O23" i="2" l="1" a="1"/>
  <c r="R12" i="2"/>
  <c r="S14" i="2"/>
  <c r="S13" i="2"/>
  <c r="R13" i="2"/>
  <c r="T13" i="2"/>
  <c r="N4" i="2" s="1"/>
  <c r="O4" i="2" s="1"/>
  <c r="T11" i="2"/>
  <c r="N2" i="2" s="1"/>
  <c r="O2" i="2" s="1"/>
  <c r="S12" i="2"/>
  <c r="Q14" i="2"/>
  <c r="M5" i="2" s="1"/>
  <c r="Q12" i="2"/>
  <c r="M3" i="2" s="1"/>
  <c r="S11" i="2"/>
  <c r="R14" i="2"/>
  <c r="T12" i="2"/>
  <c r="N3" i="2" s="1"/>
  <c r="O3" i="2" s="1"/>
  <c r="Q11" i="2"/>
  <c r="Q13" i="2"/>
  <c r="M4" i="2" s="1"/>
  <c r="R11" i="2"/>
  <c r="T14" i="2"/>
  <c r="N5" i="2" s="1"/>
  <c r="O5" i="2" s="1"/>
  <c r="V21" i="2"/>
  <c r="X21" i="2" s="1"/>
  <c r="V22" i="2"/>
  <c r="Y22" i="2" s="1"/>
  <c r="V23" i="2"/>
  <c r="W23" i="2" s="1"/>
  <c r="V24" i="2"/>
  <c r="P4" i="2"/>
  <c r="P5" i="2"/>
  <c r="P3" i="2"/>
  <c r="V11" i="2"/>
  <c r="P2" i="2"/>
  <c r="V12" i="2"/>
  <c r="M2" i="2"/>
  <c r="V13" i="2"/>
  <c r="V14" i="2"/>
  <c r="Y21" i="2"/>
  <c r="Z21" i="2"/>
  <c r="W21" i="2"/>
  <c r="W22" i="2"/>
  <c r="X22" i="2"/>
  <c r="Z22" i="2"/>
  <c r="X23" i="2"/>
  <c r="Z23" i="2"/>
  <c r="Y23" i="2"/>
  <c r="X24" i="2"/>
  <c r="Z24" i="2"/>
  <c r="W24" i="2"/>
  <c r="Y24" i="2"/>
  <c r="Y12" i="2" l="1"/>
  <c r="W12" i="2"/>
  <c r="X12" i="2"/>
  <c r="Z12" i="2"/>
  <c r="W13" i="2"/>
  <c r="X13" i="2"/>
  <c r="Y13" i="2"/>
  <c r="Z13" i="2"/>
  <c r="W11" i="2"/>
  <c r="X11" i="2"/>
  <c r="Y11" i="2"/>
  <c r="Z11" i="2"/>
  <c r="X14" i="2"/>
  <c r="W14" i="2"/>
  <c r="Y14" i="2"/>
  <c r="Z1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<sst xmlns="http://schemas.openxmlformats.org/spreadsheetml/2006/main" count="299" uniqueCount="105">
  <si>
    <t>Colors</t>
  </si>
  <si>
    <t>Position</t>
  </si>
  <si>
    <t>Angle</t>
  </si>
  <si>
    <t>Transparency</t>
  </si>
  <si>
    <t>Shadow</t>
  </si>
  <si>
    <t>[&gt;=1000]0,"k";[&lt;=-1000]-0,"k";0</t>
  </si>
  <si>
    <t>$#,##0;-$#,##0;0</t>
  </si>
  <si>
    <t>Expenses</t>
  </si>
  <si>
    <t>Housing</t>
  </si>
  <si>
    <t>Food</t>
  </si>
  <si>
    <t>Transport</t>
  </si>
  <si>
    <t>Shopping</t>
  </si>
  <si>
    <t>Gym</t>
  </si>
  <si>
    <t>Month</t>
  </si>
  <si>
    <t>JAN</t>
  </si>
  <si>
    <t>FEB</t>
  </si>
  <si>
    <t>MAR</t>
  </si>
  <si>
    <t>APR</t>
  </si>
  <si>
    <t>MAY</t>
  </si>
  <si>
    <t>JUN</t>
  </si>
  <si>
    <t>JUL</t>
  </si>
  <si>
    <t>AUG</t>
  </si>
  <si>
    <t>SEP</t>
  </si>
  <si>
    <t>OCT</t>
  </si>
  <si>
    <t>NOV</t>
  </si>
  <si>
    <t>DEC</t>
  </si>
  <si>
    <t>Income</t>
  </si>
  <si>
    <t>Cursor</t>
  </si>
  <si>
    <t>Cursor1</t>
  </si>
  <si>
    <t>Cursor2</t>
  </si>
  <si>
    <t>Goals</t>
  </si>
  <si>
    <t>Income Dynamics</t>
  </si>
  <si>
    <t>Goals Accumulation</t>
  </si>
  <si>
    <t>Other</t>
  </si>
  <si>
    <t>Structure</t>
  </si>
  <si>
    <t>Sources</t>
  </si>
  <si>
    <t>Indicator</t>
  </si>
  <si>
    <t>Num</t>
  </si>
  <si>
    <t>Row Labels</t>
  </si>
  <si>
    <t>Grand Total</t>
  </si>
  <si>
    <t>Max of Num</t>
  </si>
  <si>
    <t>Checking</t>
  </si>
  <si>
    <t>Saving</t>
  </si>
  <si>
    <t>Investments</t>
  </si>
  <si>
    <t>Digital Craft</t>
  </si>
  <si>
    <t>Rewards</t>
  </si>
  <si>
    <t>Value</t>
  </si>
  <si>
    <t>Total Cash Flow</t>
  </si>
  <si>
    <t>Total Balance</t>
  </si>
  <si>
    <t>Select</t>
  </si>
  <si>
    <t>Home</t>
  </si>
  <si>
    <t>Travel</t>
  </si>
  <si>
    <t>Drive</t>
  </si>
  <si>
    <t>Hobby</t>
  </si>
  <si>
    <t>Plan</t>
  </si>
  <si>
    <t>Actual</t>
  </si>
  <si>
    <t>#0273FC</t>
  </si>
  <si>
    <t>Credit Cards</t>
  </si>
  <si>
    <t>Accaunts</t>
  </si>
  <si>
    <t>Year</t>
  </si>
  <si>
    <t>Num Month</t>
  </si>
  <si>
    <t>Max of Num Month</t>
  </si>
  <si>
    <t>Sum of Income</t>
  </si>
  <si>
    <t>Sum of Checking</t>
  </si>
  <si>
    <t>Sum of Saving</t>
  </si>
  <si>
    <t>Sum of Investments</t>
  </si>
  <si>
    <t>Sum of Digital Craft</t>
  </si>
  <si>
    <t>Sum of Rewards</t>
  </si>
  <si>
    <t>Sum of Expenses</t>
  </si>
  <si>
    <t>Sum of Housing</t>
  </si>
  <si>
    <t>Sum of Food</t>
  </si>
  <si>
    <t>Sum of Transport</t>
  </si>
  <si>
    <t>Sum of Shopping</t>
  </si>
  <si>
    <t>Sum of Gym</t>
  </si>
  <si>
    <t>Sum of Other</t>
  </si>
  <si>
    <t>Cursor I</t>
  </si>
  <si>
    <t>Expenses Dynamics</t>
  </si>
  <si>
    <t>Tumbler</t>
  </si>
  <si>
    <t>Sum of Goals Accumulation</t>
  </si>
  <si>
    <t>Total Goals Plan</t>
  </si>
  <si>
    <t>Home Plan</t>
  </si>
  <si>
    <t>Travel Plan</t>
  </si>
  <si>
    <t>Drive Plan</t>
  </si>
  <si>
    <t>Hobby Plan</t>
  </si>
  <si>
    <t>Sort</t>
  </si>
  <si>
    <t>%</t>
  </si>
  <si>
    <t>Sum of Home</t>
  </si>
  <si>
    <t>Sum of Travel</t>
  </si>
  <si>
    <t>Sum of Drive</t>
  </si>
  <si>
    <t>Sum of Hobby</t>
  </si>
  <si>
    <t>Sum of Home Plan</t>
  </si>
  <si>
    <t>Sum of Travel Plan</t>
  </si>
  <si>
    <t>Sum of Drive Plan</t>
  </si>
  <si>
    <t>Sum of Hobby Plan</t>
  </si>
  <si>
    <t>Sort by</t>
  </si>
  <si>
    <t>Control</t>
  </si>
  <si>
    <t>Current</t>
  </si>
  <si>
    <t>Previous</t>
  </si>
  <si>
    <t>Previous Expenses</t>
  </si>
  <si>
    <t>Previous Income</t>
  </si>
  <si>
    <t>Sum of Previous Expenses</t>
  </si>
  <si>
    <t>Sum of Previous Income</t>
  </si>
  <si>
    <t>Change</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</si>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</sst>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quot;$&quot;###\ ###"/>
  </numFmts>
  <fonts count="9" x14ac:knownFonts="1">
    <font>
      <sz val="11"/>
      <color theme="1"/>
      <name val="Aptos Narrow"/>
      <family val="2"/>
      <scheme val="minor"/>
    </font>
    <font>
      <sz val="1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u/>
      <sz val="11"/>
      <color theme="10"/>
      <name val="Aptos Narrow"/>
      <family val="2"/>
      <scheme val="minor"/>
    </font>
    <font>
      <u/>
      <sz val="28"/>
      <color rgb="FF5AA6FD"/>
      <name val="Aptos Narrow"/>
      <family val="2"/>
      <scheme val="minor"/>
    </font>
    <font>
      <sz val="28"/>
      <color rgb="FF5AA6FD"/>
      <name val="Aptos Narrow"/>
      <family val="2"/>
      <scheme val="minor"/>
    </font>
  </fonts>
  <fills count="6">
    <fill>
      <patternFill patternType="none"/>
    </fill>
    <fill>
      <patternFill patternType="gray125"/>
    </fill>
    <fill>
      <patternFill patternType="solid">
        <fgColor rgb="FF000B27"/>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CFE0EC"/>
        <bgColor indexed="64"/>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cellStyleXfs>
  <cellXfs count="28">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9" fontId="0" fillId="0" borderId="0" xfId="0" applyNumberFormat="1"/>
    <xf numFmtId="0" fontId="0" fillId="2" borderId="0" xfId="0" applyFill="1"/>
    <xf numFmtId="0" fontId="0" fillId="0" borderId="0" xfId="0" applyAlignment="1">
      <alignment horizontal="right"/>
    </xf>
    <xf numFmtId="0" fontId="3" fillId="0" borderId="0" xfId="0" applyFont="1" applyAlignment="1">
      <alignment horizontal="center"/>
    </xf>
    <xf numFmtId="9" fontId="0" fillId="0" borderId="0" xfId="0" applyNumberFormat="1" applyAlignment="1">
      <alignment horizontal="center"/>
    </xf>
    <xf numFmtId="164" fontId="0" fillId="0" borderId="0" xfId="1" applyNumberFormat="1" applyFont="1"/>
    <xf numFmtId="0" fontId="3" fillId="0" borderId="0" xfId="0" applyFont="1" applyAlignment="1">
      <alignment horizontal="left"/>
    </xf>
    <xf numFmtId="164" fontId="0" fillId="0" borderId="0" xfId="1" applyNumberFormat="1" applyFont="1" applyAlignment="1">
      <alignment horizontal="center"/>
    </xf>
    <xf numFmtId="0" fontId="0" fillId="0" borderId="0" xfId="0" pivotButton="1"/>
    <xf numFmtId="9" fontId="0" fillId="0" borderId="0" xfId="2" applyFont="1" applyAlignment="1">
      <alignment horizontal="center"/>
    </xf>
    <xf numFmtId="165" fontId="3" fillId="0" borderId="0" xfId="0" applyNumberFormat="1" applyFont="1"/>
    <xf numFmtId="0" fontId="0" fillId="4" borderId="1" xfId="0" applyFill="1" applyBorder="1" applyAlignment="1">
      <alignment horizontal="center"/>
    </xf>
    <xf numFmtId="0" fontId="0" fillId="0" borderId="1" xfId="0" applyBorder="1" applyAlignment="1">
      <alignment horizontal="center"/>
    </xf>
    <xf numFmtId="0" fontId="5" fillId="3" borderId="2" xfId="0" applyFont="1" applyFill="1" applyBorder="1" applyAlignment="1">
      <alignment horizontal="center"/>
    </xf>
    <xf numFmtId="0" fontId="0" fillId="0" borderId="3" xfId="0" applyBorder="1" applyAlignment="1">
      <alignment horizontal="center"/>
    </xf>
    <xf numFmtId="164" fontId="3" fillId="0" borderId="0" xfId="1" applyNumberFormat="1" applyFont="1" applyAlignment="1">
      <alignment horizontal="center"/>
    </xf>
    <xf numFmtId="0" fontId="0" fillId="0" borderId="2" xfId="0" applyBorder="1" applyAlignment="1">
      <alignment horizontal="center"/>
    </xf>
    <xf numFmtId="9" fontId="3" fillId="0" borderId="0" xfId="0" applyNumberFormat="1" applyFont="1" applyAlignment="1">
      <alignment horizontal="center"/>
    </xf>
    <xf numFmtId="165" fontId="0" fillId="0" borderId="0" xfId="0" applyNumberFormat="1" applyAlignment="1">
      <alignment horizontal="center"/>
    </xf>
    <xf numFmtId="165" fontId="3" fillId="0" borderId="0" xfId="0" applyNumberFormat="1" applyFont="1" applyAlignment="1">
      <alignment horizontal="center"/>
    </xf>
    <xf numFmtId="0" fontId="0" fillId="5" borderId="0" xfId="0" applyFill="1"/>
    <xf numFmtId="0" fontId="7" fillId="2" borderId="0" xfId="3" applyFont="1" applyFill="1"/>
    <xf numFmtId="0" fontId="8" fillId="2" borderId="0" xfId="0" applyFont="1" applyFill="1"/>
    <xf numFmtId="0" fontId="3" fillId="0" borderId="0" xfId="0" applyFont="1" applyAlignment="1">
      <alignment horizontal="center"/>
    </xf>
  </cellXfs>
  <cellStyles count="4">
    <cellStyle name="Currency" xfId="1" builtinId="4"/>
    <cellStyle name="Hyperlink" xfId="3" builtinId="8"/>
    <cellStyle name="Normal" xfId="0" builtinId="0"/>
    <cellStyle name="Percent" xfId="2" builtinId="5"/>
  </cellStyles>
  <dxfs count="51">
    <dxf>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bottom" textRotation="0" wrapText="0" indent="0" justifyLastLine="0" shrinkToFit="0" readingOrder="0"/>
    </dxf>
    <dxf>
      <font>
        <b/>
        <color theme="1"/>
      </font>
      <border>
        <bottom style="thin">
          <color theme="4"/>
        </bottom>
        <vertical/>
        <horizontal/>
      </border>
    </dxf>
    <dxf>
      <font>
        <color theme="1"/>
      </font>
      <fill>
        <patternFill>
          <bgColor rgb="FFEFF7F7"/>
        </patternFill>
      </fill>
      <border diagonalUp="0" diagonalDown="0">
        <left/>
        <right/>
        <top/>
        <bottom/>
        <vertical/>
        <horizontal/>
      </border>
    </dxf>
    <dxf>
      <font>
        <b/>
        <color theme="1"/>
      </font>
      <border>
        <bottom style="thin">
          <color theme="4"/>
        </bottom>
        <vertical/>
        <horizontal/>
      </border>
    </dxf>
    <dxf>
      <font>
        <color theme="1"/>
      </font>
      <fill>
        <patternFill>
          <bgColor rgb="FFEFF7F7"/>
        </patternFill>
      </fill>
      <border diagonalUp="0" diagonalDown="0">
        <left/>
        <right/>
        <top/>
        <bottom/>
        <vertical/>
        <horizontal/>
      </border>
    </dxf>
    <dxf>
      <font>
        <b/>
        <color theme="1"/>
      </font>
      <border>
        <bottom style="thin">
          <color theme="4"/>
        </bottom>
        <vertical/>
        <horizontal/>
      </border>
    </dxf>
    <dxf>
      <font>
        <color theme="1"/>
      </font>
      <fill>
        <patternFill>
          <bgColor rgb="FFEFF7F7"/>
        </patternFill>
      </fill>
      <border diagonalUp="0" diagonalDown="0">
        <left/>
        <right/>
        <top/>
        <bottom/>
        <vertical/>
        <horizontal/>
      </border>
    </dxf>
    <dxf>
      <font>
        <b/>
        <color theme="1"/>
      </font>
      <border>
        <bottom style="thin">
          <color theme="4"/>
        </bottom>
        <vertical/>
        <horizontal/>
      </border>
    </dxf>
    <dxf>
      <font>
        <color theme="1"/>
      </font>
      <fill>
        <patternFill>
          <bgColor rgb="FF01152D"/>
        </patternFill>
      </fill>
      <border diagonalUp="0" diagonalDown="0">
        <left/>
        <right/>
        <top/>
        <bottom/>
        <vertical/>
        <horizontal/>
      </border>
    </dxf>
    <dxf>
      <font>
        <b/>
        <color theme="1"/>
      </font>
      <border>
        <bottom style="thin">
          <color theme="4"/>
        </bottom>
        <vertical/>
        <horizontal/>
      </border>
    </dxf>
    <dxf>
      <font>
        <color theme="1"/>
      </font>
      <fill>
        <patternFill>
          <bgColor rgb="FF01152D"/>
        </patternFill>
      </fill>
      <border diagonalUp="0" diagonalDown="0">
        <left/>
        <right/>
        <top/>
        <bottom/>
        <vertical/>
        <horizontal/>
      </border>
    </dxf>
    <dxf>
      <font>
        <b/>
        <color theme="1"/>
      </font>
      <border>
        <bottom style="thin">
          <color theme="4"/>
        </bottom>
        <vertical/>
        <horizontal/>
      </border>
    </dxf>
    <dxf>
      <font>
        <color theme="1"/>
      </font>
      <fill>
        <patternFill>
          <bgColor rgb="FF01152D"/>
        </patternFill>
      </fill>
      <border diagonalUp="0" diagonalDown="0">
        <left/>
        <right/>
        <top/>
        <bottom/>
        <vertical/>
        <horizontal/>
      </border>
    </dxf>
    <dxf>
      <font>
        <b/>
        <color theme="1"/>
      </font>
      <border>
        <bottom style="thin">
          <color theme="4"/>
        </bottom>
        <vertical/>
        <horizontal/>
      </border>
    </dxf>
    <dxf>
      <font>
        <color theme="1"/>
      </font>
      <fill>
        <patternFill>
          <bgColor rgb="FF01152D"/>
        </patternFill>
      </fill>
      <border diagonalUp="0" diagonalDown="0">
        <left/>
        <right/>
        <top/>
        <bottom/>
        <vertical/>
        <horizontal/>
      </border>
    </dxf>
    <dxf>
      <font>
        <b/>
        <color theme="1"/>
      </font>
      <border>
        <bottom style="thin">
          <color theme="4"/>
        </bottom>
        <vertical/>
        <horizontal/>
      </border>
    </dxf>
    <dxf>
      <font>
        <color theme="0"/>
      </font>
      <fill>
        <patternFill>
          <bgColor rgb="FFF4F5FC"/>
        </patternFill>
      </fill>
      <border diagonalUp="0" diagonalDown="0">
        <left/>
        <right/>
        <top/>
        <bottom/>
        <vertical/>
        <horizontal/>
      </border>
    </dxf>
    <dxf>
      <font>
        <b/>
        <color theme="1"/>
      </font>
      <border>
        <bottom style="thin">
          <color theme="4"/>
        </bottom>
        <vertical/>
        <horizontal/>
      </border>
    </dxf>
    <dxf>
      <font>
        <color theme="1"/>
      </font>
      <fill>
        <patternFill>
          <bgColor rgb="FF080614"/>
        </patternFill>
      </fill>
      <border diagonalUp="0" diagonalDown="0">
        <left/>
        <right/>
        <top/>
        <bottom/>
        <vertical/>
        <horizontal/>
      </border>
    </dxf>
  </dxfs>
  <tableStyles count="9" defaultTableStyle="TableStyleMedium2" defaultPivotStyle="PivotStyleLight16">
    <tableStyle name="SlicerStyleLight1 2" pivot="0" table="0" count="10" xr9:uid="{BC4F7C4C-2CB3-4F47-BAB4-858757163E12}">
      <tableStyleElement type="wholeTable" dxfId="50"/>
      <tableStyleElement type="headerRow" dxfId="49"/>
    </tableStyle>
    <tableStyle name="SlicerStyleLight1 2 4 3" pivot="0" table="0" count="10" xr9:uid="{D0A40BEB-F1D9-4C42-B48C-1F7D5C0C3B52}">
      <tableStyleElement type="wholeTable" dxfId="48"/>
      <tableStyleElement type="headerRow" dxfId="47"/>
    </tableStyle>
    <tableStyle name="SlicerStyleLight1 3" pivot="0" table="0" count="10" xr9:uid="{2C4F6283-6B09-4A4D-A768-36DA07C07392}">
      <tableStyleElement type="wholeTable" dxfId="46"/>
      <tableStyleElement type="headerRow" dxfId="45"/>
    </tableStyle>
    <tableStyle name="SlicerStyleLight1 3 2" pivot="0" table="0" count="10" xr9:uid="{E8310127-0C11-454A-AEC7-D3A37EF98C81}">
      <tableStyleElement type="wholeTable" dxfId="44"/>
      <tableStyleElement type="headerRow" dxfId="43"/>
    </tableStyle>
    <tableStyle name="SlicerStyleLight1 3 2 2" pivot="0" table="0" count="10" xr9:uid="{6FD2D41F-B405-4A43-A1FB-8FA6E8B43807}">
      <tableStyleElement type="wholeTable" dxfId="42"/>
      <tableStyleElement type="headerRow" dxfId="41"/>
    </tableStyle>
    <tableStyle name="SlicerStyleLight1 3 2 2 2" pivot="0" table="0" count="10" xr9:uid="{FDA5BA5B-A7F4-4079-BA24-70B4ED453469}">
      <tableStyleElement type="wholeTable" dxfId="40"/>
      <tableStyleElement type="headerRow" dxfId="39"/>
    </tableStyle>
    <tableStyle name="SlicerStyleLight1 3 2 2 3" pivot="0" table="0" count="10" xr9:uid="{A9252957-38B6-4C43-A9CB-F1CD97C587C2}">
      <tableStyleElement type="wholeTable" dxfId="38"/>
      <tableStyleElement type="headerRow" dxfId="37"/>
    </tableStyle>
    <tableStyle name="SlicerStyleLight1 3 2 3" pivot="0" table="0" count="10" xr9:uid="{8022C22B-29AF-470A-8342-38B1435F3EBE}">
      <tableStyleElement type="wholeTable" dxfId="36"/>
      <tableStyleElement type="headerRow" dxfId="35"/>
    </tableStyle>
    <tableStyle name="SlicerStyleLight1 3 2 3 2" pivot="0" table="0" count="10" xr9:uid="{23888545-0038-4A30-B422-3CE846E876A2}">
      <tableStyleElement type="wholeTable" dxfId="34"/>
      <tableStyleElement type="headerRow" dxfId="33"/>
    </tableStyle>
  </tableStyles>
  <colors>
    <mruColors>
      <color rgb="FF5AA6FD"/>
      <color rgb="FF197CFB"/>
      <color rgb="FF0268E4"/>
      <color rgb="FF0273FC"/>
      <color rgb="FFEAF1F6"/>
      <color rgb="FFCFE0EC"/>
      <color rgb="FF467DB4"/>
      <color rgb="FF598CBF"/>
      <color rgb="FF62DBD8"/>
      <color rgb="FF33CCCC"/>
    </mruColors>
  </colors>
  <extLst>
    <ext xmlns:x14="http://schemas.microsoft.com/office/spreadsheetml/2009/9/main" uri="{46F421CA-312F-682f-3DD2-61675219B42D}">
      <x14:dxfs count="7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197CFB"/>
              </stop>
              <stop position="1">
                <color rgb="FF01EEFB"/>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rgb="FF598CBF"/>
          </font>
          <fill>
            <patternFill patternType="solid">
              <fgColor auto="1"/>
              <bgColor theme="7" tint="0.7999816888943144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197CFB"/>
              </stop>
              <stop position="1">
                <color rgb="FF01EEFB"/>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598CBF"/>
          </font>
          <fill>
            <patternFill patternType="solid">
              <fgColor auto="1"/>
              <bgColor theme="7" tint="0.7999816888943144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theme="0"/>
          </font>
          <fill>
            <gradientFill degree="90">
              <stop position="0">
                <color rgb="FF197CFB"/>
              </stop>
              <stop position="1">
                <color rgb="FF01EEFB"/>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rgb="FF598CBF"/>
          </font>
          <fill>
            <patternFill patternType="solid">
              <fgColor auto="1"/>
              <bgColor rgb="FFCAEDFB"/>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006699"/>
              </stop>
              <stop position="1">
                <color rgb="FF01EEFB"/>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rgb="FF598CBF"/>
          </font>
          <fill>
            <patternFill patternType="solid">
              <fgColor auto="1"/>
              <bgColor rgb="FF021C3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theme="0"/>
          </font>
          <fill>
            <gradientFill degree="90">
              <stop position="0">
                <color rgb="FF006699"/>
              </stop>
              <stop position="1">
                <color rgb="FF01EEFB"/>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rgb="FF598CBF"/>
          </font>
          <fill>
            <patternFill patternType="solid">
              <fgColor auto="1"/>
              <bgColor rgb="FF021C3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006699"/>
              </stop>
              <stop position="1">
                <color rgb="FF01EEFB"/>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598CBF"/>
          </font>
          <fill>
            <patternFill patternType="solid">
              <fgColor auto="1"/>
              <bgColor rgb="FF021C3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006699"/>
              </stop>
              <stop position="1">
                <color rgb="FF01EEFB"/>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598CBF"/>
          </font>
          <fill>
            <patternFill patternType="solid">
              <fgColor auto="1"/>
              <bgColor rgb="FF2B3753"/>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theme="0"/>
          </font>
          <fill>
            <gradientFill degree="90">
              <stop position="0">
                <color rgb="FF5882B3"/>
              </stop>
              <stop position="1">
                <color rgb="FF7093B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theme="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rgb="FF000000"/>
          </font>
          <fill>
            <gradientFill degree="90">
              <stop position="0">
                <color rgb="FF9B73FE"/>
              </stop>
              <stop position="1">
                <color rgb="FFC3ACFE"/>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C3ACFE"/>
          </font>
          <fill>
            <patternFill patternType="solid">
              <fgColor rgb="FFFFFFFF"/>
              <bgColor rgb="FF170E33"/>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Light1 2 4 3">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Light1 3">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1 3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3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3 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3 2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2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image" Target="../media/image7.png"/><Relationship Id="rId2" Type="http://schemas.microsoft.com/office/2011/relationships/chartColorStyle" Target="colors6.xml"/><Relationship Id="rId1" Type="http://schemas.microsoft.com/office/2011/relationships/chartStyle" Target="style6.xml"/><Relationship Id="rId5" Type="http://schemas.openxmlformats.org/officeDocument/2006/relationships/image" Target="../media/image9.png"/><Relationship Id="rId4" Type="http://schemas.openxmlformats.org/officeDocument/2006/relationships/image" Target="../media/image8.png"/></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image" Target="../media/image10.png"/><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image" Target="../media/image11.png"/></Relationships>
</file>

<file path=xl/charts/_rels/chart11.xml.rels><?xml version="1.0" encoding="UTF-8" standalone="yes"?>
<Relationships xmlns="http://schemas.openxmlformats.org/package/2006/relationships"><Relationship Id="rId3" Type="http://schemas.openxmlformats.org/officeDocument/2006/relationships/image" Target="../media/image12.png"/><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image" Target="../media/image13.png"/></Relationships>
</file>

<file path=xl/charts/_rels/chart12.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11.xml"/><Relationship Id="rId1" Type="http://schemas.microsoft.com/office/2011/relationships/chartStyle" Target="style11.xml"/><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charts/_rels/chart13.xml.rels><?xml version="1.0" encoding="UTF-8" standalone="yes"?>
<Relationships xmlns="http://schemas.openxmlformats.org/package/2006/relationships"><Relationship Id="rId3" Type="http://schemas.openxmlformats.org/officeDocument/2006/relationships/image" Target="../media/image18.png"/><Relationship Id="rId2" Type="http://schemas.microsoft.com/office/2011/relationships/chartColorStyle" Target="colors12.xml"/><Relationship Id="rId1" Type="http://schemas.microsoft.com/office/2011/relationships/chartStyle" Target="style12.xml"/><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charts/_rels/chart14.xml.rels><?xml version="1.0" encoding="UTF-8" standalone="yes"?>
<Relationships xmlns="http://schemas.openxmlformats.org/package/2006/relationships"><Relationship Id="rId3" Type="http://schemas.openxmlformats.org/officeDocument/2006/relationships/image" Target="../media/image22.png"/><Relationship Id="rId7" Type="http://schemas.openxmlformats.org/officeDocument/2006/relationships/image" Target="../media/image26.png"/><Relationship Id="rId2" Type="http://schemas.microsoft.com/office/2011/relationships/chartColorStyle" Target="colors13.xml"/><Relationship Id="rId1" Type="http://schemas.microsoft.com/office/2011/relationships/chartStyle" Target="style13.xml"/><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s>
</file>

<file path=xl/charts/_rels/chart15.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image" Target="../media/image27.png"/><Relationship Id="rId7" Type="http://schemas.openxmlformats.org/officeDocument/2006/relationships/image" Target="../media/image31.png"/><Relationship Id="rId2" Type="http://schemas.microsoft.com/office/2011/relationships/chartColorStyle" Target="colors14.xml"/><Relationship Id="rId1" Type="http://schemas.microsoft.com/office/2011/relationships/chartStyle" Target="style14.xml"/><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3" Type="http://schemas.openxmlformats.org/officeDocument/2006/relationships/image" Target="../media/image7.png"/><Relationship Id="rId2" Type="http://schemas.microsoft.com/office/2011/relationships/chartColorStyle" Target="colors20.xml"/><Relationship Id="rId1" Type="http://schemas.microsoft.com/office/2011/relationships/chartStyle" Target="style20.xml"/><Relationship Id="rId5" Type="http://schemas.openxmlformats.org/officeDocument/2006/relationships/image" Target="../media/image37.png"/><Relationship Id="rId4" Type="http://schemas.openxmlformats.org/officeDocument/2006/relationships/image" Target="../media/image8.png"/></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3" Type="http://schemas.openxmlformats.org/officeDocument/2006/relationships/image" Target="../media/image38.png"/><Relationship Id="rId2" Type="http://schemas.microsoft.com/office/2011/relationships/chartColorStyle" Target="colors23.xml"/><Relationship Id="rId1" Type="http://schemas.microsoft.com/office/2011/relationships/chartStyle" Target="style23.xml"/><Relationship Id="rId4" Type="http://schemas.openxmlformats.org/officeDocument/2006/relationships/image" Target="../media/image39.png"/></Relationships>
</file>

<file path=xl/charts/_rels/chart26.xml.rels><?xml version="1.0" encoding="UTF-8" standalone="yes"?>
<Relationships xmlns="http://schemas.openxmlformats.org/package/2006/relationships"><Relationship Id="rId3" Type="http://schemas.openxmlformats.org/officeDocument/2006/relationships/image" Target="../media/image40.png"/><Relationship Id="rId2" Type="http://schemas.microsoft.com/office/2011/relationships/chartColorStyle" Target="colors24.xml"/><Relationship Id="rId1" Type="http://schemas.microsoft.com/office/2011/relationships/chartStyle" Target="style24.xml"/><Relationship Id="rId4" Type="http://schemas.openxmlformats.org/officeDocument/2006/relationships/image" Target="../media/image39.png"/></Relationships>
</file>

<file path=xl/charts/_rels/chart27.xml.rels><?xml version="1.0" encoding="UTF-8" standalone="yes"?>
<Relationships xmlns="http://schemas.openxmlformats.org/package/2006/relationships"><Relationship Id="rId3" Type="http://schemas.openxmlformats.org/officeDocument/2006/relationships/image" Target="../media/image41.png"/><Relationship Id="rId2" Type="http://schemas.microsoft.com/office/2011/relationships/chartColorStyle" Target="colors25.xml"/><Relationship Id="rId1" Type="http://schemas.microsoft.com/office/2011/relationships/chartStyle" Target="style25.xml"/><Relationship Id="rId6" Type="http://schemas.openxmlformats.org/officeDocument/2006/relationships/image" Target="../media/image44.png"/><Relationship Id="rId5" Type="http://schemas.openxmlformats.org/officeDocument/2006/relationships/image" Target="../media/image43.png"/><Relationship Id="rId4" Type="http://schemas.openxmlformats.org/officeDocument/2006/relationships/image" Target="../media/image42.png"/></Relationships>
</file>

<file path=xl/charts/_rels/chart28.xml.rels><?xml version="1.0" encoding="UTF-8" standalone="yes"?>
<Relationships xmlns="http://schemas.openxmlformats.org/package/2006/relationships"><Relationship Id="rId3" Type="http://schemas.openxmlformats.org/officeDocument/2006/relationships/image" Target="../media/image45.png"/><Relationship Id="rId2" Type="http://schemas.microsoft.com/office/2011/relationships/chartColorStyle" Target="colors26.xml"/><Relationship Id="rId1" Type="http://schemas.microsoft.com/office/2011/relationships/chartStyle" Target="style26.xml"/><Relationship Id="rId6" Type="http://schemas.openxmlformats.org/officeDocument/2006/relationships/image" Target="../media/image48.png"/><Relationship Id="rId5" Type="http://schemas.openxmlformats.org/officeDocument/2006/relationships/image" Target="../media/image47.png"/><Relationship Id="rId4" Type="http://schemas.openxmlformats.org/officeDocument/2006/relationships/image" Target="../media/image46.png"/></Relationships>
</file>

<file path=xl/charts/_rels/chart29.xml.rels><?xml version="1.0" encoding="UTF-8" standalone="yes"?>
<Relationships xmlns="http://schemas.openxmlformats.org/package/2006/relationships"><Relationship Id="rId3" Type="http://schemas.openxmlformats.org/officeDocument/2006/relationships/image" Target="../media/image49.png"/><Relationship Id="rId7" Type="http://schemas.openxmlformats.org/officeDocument/2006/relationships/image" Target="../media/image53.png"/><Relationship Id="rId2" Type="http://schemas.microsoft.com/office/2011/relationships/chartColorStyle" Target="colors27.xml"/><Relationship Id="rId1" Type="http://schemas.microsoft.com/office/2011/relationships/chartStyle" Target="style27.xml"/><Relationship Id="rId6" Type="http://schemas.openxmlformats.org/officeDocument/2006/relationships/image" Target="../media/image52.png"/><Relationship Id="rId5" Type="http://schemas.openxmlformats.org/officeDocument/2006/relationships/image" Target="../media/image51.png"/><Relationship Id="rId4" Type="http://schemas.openxmlformats.org/officeDocument/2006/relationships/image" Target="../media/image50.png"/></Relationships>
</file>

<file path=xl/charts/_rels/chart30.xml.rels><?xml version="1.0" encoding="UTF-8" standalone="yes"?>
<Relationships xmlns="http://schemas.openxmlformats.org/package/2006/relationships"><Relationship Id="rId8" Type="http://schemas.openxmlformats.org/officeDocument/2006/relationships/image" Target="../media/image59.png"/><Relationship Id="rId3" Type="http://schemas.openxmlformats.org/officeDocument/2006/relationships/image" Target="../media/image54.png"/><Relationship Id="rId7" Type="http://schemas.openxmlformats.org/officeDocument/2006/relationships/image" Target="../media/image58.png"/><Relationship Id="rId2" Type="http://schemas.microsoft.com/office/2011/relationships/chartColorStyle" Target="colors28.xml"/><Relationship Id="rId1" Type="http://schemas.microsoft.com/office/2011/relationships/chartStyle" Target="style28.xml"/><Relationship Id="rId6" Type="http://schemas.openxmlformats.org/officeDocument/2006/relationships/image" Target="../media/image57.png"/><Relationship Id="rId5" Type="http://schemas.openxmlformats.org/officeDocument/2006/relationships/image" Target="../media/image56.png"/><Relationship Id="rId4" Type="http://schemas.openxmlformats.org/officeDocument/2006/relationships/image" Target="../media/image55.png"/></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5.xml.rels><?xml version="1.0" encoding="UTF-8" standalone="yes"?>
<Relationships xmlns="http://schemas.openxmlformats.org/package/2006/relationships"><Relationship Id="rId3" Type="http://schemas.openxmlformats.org/officeDocument/2006/relationships/image" Target="../media/image7.png"/><Relationship Id="rId2" Type="http://schemas.microsoft.com/office/2011/relationships/chartColorStyle" Target="colors32.xml"/><Relationship Id="rId1" Type="http://schemas.microsoft.com/office/2011/relationships/chartStyle" Target="style32.xml"/><Relationship Id="rId5" Type="http://schemas.openxmlformats.org/officeDocument/2006/relationships/image" Target="../media/image37.png"/><Relationship Id="rId4" Type="http://schemas.openxmlformats.org/officeDocument/2006/relationships/image" Target="../media/image8.png"/></Relationships>
</file>

<file path=xl/charts/_rels/chart3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8.xml.rels><?xml version="1.0" encoding="UTF-8" standalone="yes"?>
<Relationships xmlns="http://schemas.openxmlformats.org/package/2006/relationships"><Relationship Id="rId3" Type="http://schemas.openxmlformats.org/officeDocument/2006/relationships/image" Target="../media/image40.png"/><Relationship Id="rId2" Type="http://schemas.microsoft.com/office/2011/relationships/chartColorStyle" Target="colors35.xml"/><Relationship Id="rId1" Type="http://schemas.microsoft.com/office/2011/relationships/chartStyle" Target="style35.xml"/><Relationship Id="rId4" Type="http://schemas.openxmlformats.org/officeDocument/2006/relationships/image" Target="../media/image39.png"/></Relationships>
</file>

<file path=xl/charts/_rels/chart39.xml.rels><?xml version="1.0" encoding="UTF-8" standalone="yes"?>
<Relationships xmlns="http://schemas.openxmlformats.org/package/2006/relationships"><Relationship Id="rId3" Type="http://schemas.openxmlformats.org/officeDocument/2006/relationships/image" Target="../media/image41.png"/><Relationship Id="rId2" Type="http://schemas.microsoft.com/office/2011/relationships/chartColorStyle" Target="colors36.xml"/><Relationship Id="rId1" Type="http://schemas.microsoft.com/office/2011/relationships/chartStyle" Target="style36.xml"/><Relationship Id="rId6" Type="http://schemas.openxmlformats.org/officeDocument/2006/relationships/image" Target="../media/image44.png"/><Relationship Id="rId5" Type="http://schemas.openxmlformats.org/officeDocument/2006/relationships/image" Target="../media/image43.png"/><Relationship Id="rId4" Type="http://schemas.openxmlformats.org/officeDocument/2006/relationships/image" Target="../media/image42.png"/></Relationships>
</file>

<file path=xl/charts/_rels/chart40.xml.rels><?xml version="1.0" encoding="UTF-8" standalone="yes"?>
<Relationships xmlns="http://schemas.openxmlformats.org/package/2006/relationships"><Relationship Id="rId3" Type="http://schemas.openxmlformats.org/officeDocument/2006/relationships/image" Target="../media/image45.png"/><Relationship Id="rId2" Type="http://schemas.microsoft.com/office/2011/relationships/chartColorStyle" Target="colors37.xml"/><Relationship Id="rId1" Type="http://schemas.microsoft.com/office/2011/relationships/chartStyle" Target="style37.xml"/><Relationship Id="rId6" Type="http://schemas.openxmlformats.org/officeDocument/2006/relationships/image" Target="../media/image48.png"/><Relationship Id="rId5" Type="http://schemas.openxmlformats.org/officeDocument/2006/relationships/image" Target="../media/image47.png"/><Relationship Id="rId4" Type="http://schemas.openxmlformats.org/officeDocument/2006/relationships/image" Target="../media/image46.png"/></Relationships>
</file>

<file path=xl/charts/_rels/chart41.xml.rels><?xml version="1.0" encoding="UTF-8" standalone="yes"?>
<Relationships xmlns="http://schemas.openxmlformats.org/package/2006/relationships"><Relationship Id="rId3" Type="http://schemas.openxmlformats.org/officeDocument/2006/relationships/image" Target="../media/image49.png"/><Relationship Id="rId7" Type="http://schemas.openxmlformats.org/officeDocument/2006/relationships/image" Target="../media/image53.png"/><Relationship Id="rId2" Type="http://schemas.microsoft.com/office/2011/relationships/chartColorStyle" Target="colors38.xml"/><Relationship Id="rId1" Type="http://schemas.microsoft.com/office/2011/relationships/chartStyle" Target="style38.xml"/><Relationship Id="rId6" Type="http://schemas.openxmlformats.org/officeDocument/2006/relationships/image" Target="../media/image52.png"/><Relationship Id="rId5" Type="http://schemas.openxmlformats.org/officeDocument/2006/relationships/image" Target="../media/image51.png"/><Relationship Id="rId4" Type="http://schemas.openxmlformats.org/officeDocument/2006/relationships/image" Target="../media/image50.png"/></Relationships>
</file>

<file path=xl/charts/_rels/chart42.xml.rels><?xml version="1.0" encoding="UTF-8" standalone="yes"?>
<Relationships xmlns="http://schemas.openxmlformats.org/package/2006/relationships"><Relationship Id="rId8" Type="http://schemas.openxmlformats.org/officeDocument/2006/relationships/image" Target="../media/image59.png"/><Relationship Id="rId3" Type="http://schemas.openxmlformats.org/officeDocument/2006/relationships/image" Target="../media/image54.png"/><Relationship Id="rId7" Type="http://schemas.openxmlformats.org/officeDocument/2006/relationships/image" Target="../media/image58.png"/><Relationship Id="rId2" Type="http://schemas.microsoft.com/office/2011/relationships/chartColorStyle" Target="colors39.xml"/><Relationship Id="rId1" Type="http://schemas.microsoft.com/office/2011/relationships/chartStyle" Target="style39.xml"/><Relationship Id="rId6" Type="http://schemas.openxmlformats.org/officeDocument/2006/relationships/image" Target="../media/image57.png"/><Relationship Id="rId5" Type="http://schemas.openxmlformats.org/officeDocument/2006/relationships/image" Target="../media/image56.png"/><Relationship Id="rId4" Type="http://schemas.openxmlformats.org/officeDocument/2006/relationships/image" Target="../media/image55.png"/></Relationships>
</file>

<file path=xl/charts/_rels/chart44.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5.xml.rels><?xml version="1.0" encoding="UTF-8" standalone="yes"?>
<Relationships xmlns="http://schemas.openxmlformats.org/package/2006/relationships"><Relationship Id="rId3" Type="http://schemas.openxmlformats.org/officeDocument/2006/relationships/image" Target="../media/image7.png"/><Relationship Id="rId2" Type="http://schemas.microsoft.com/office/2011/relationships/chartColorStyle" Target="colors41.xml"/><Relationship Id="rId1" Type="http://schemas.microsoft.com/office/2011/relationships/chartStyle" Target="style41.xml"/><Relationship Id="rId5" Type="http://schemas.openxmlformats.org/officeDocument/2006/relationships/image" Target="../media/image37.png"/><Relationship Id="rId4" Type="http://schemas.openxmlformats.org/officeDocument/2006/relationships/image" Target="../media/image8.png"/></Relationships>
</file>

<file path=xl/charts/_rels/chart46.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7.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8.xml.rels><?xml version="1.0" encoding="UTF-8" standalone="yes"?>
<Relationships xmlns="http://schemas.openxmlformats.org/package/2006/relationships"><Relationship Id="rId3" Type="http://schemas.openxmlformats.org/officeDocument/2006/relationships/image" Target="../media/image41.png"/><Relationship Id="rId2" Type="http://schemas.microsoft.com/office/2011/relationships/chartColorStyle" Target="colors44.xml"/><Relationship Id="rId1" Type="http://schemas.microsoft.com/office/2011/relationships/chartStyle" Target="style44.xml"/><Relationship Id="rId6" Type="http://schemas.openxmlformats.org/officeDocument/2006/relationships/image" Target="../media/image44.png"/><Relationship Id="rId5" Type="http://schemas.openxmlformats.org/officeDocument/2006/relationships/image" Target="../media/image43.png"/><Relationship Id="rId4" Type="http://schemas.openxmlformats.org/officeDocument/2006/relationships/image" Target="../media/image42.png"/></Relationships>
</file>

<file path=xl/charts/_rels/chart49.xml.rels><?xml version="1.0" encoding="UTF-8" standalone="yes"?>
<Relationships xmlns="http://schemas.openxmlformats.org/package/2006/relationships"><Relationship Id="rId3" Type="http://schemas.openxmlformats.org/officeDocument/2006/relationships/image" Target="../media/image45.png"/><Relationship Id="rId2" Type="http://schemas.microsoft.com/office/2011/relationships/chartColorStyle" Target="colors45.xml"/><Relationship Id="rId1" Type="http://schemas.microsoft.com/office/2011/relationships/chartStyle" Target="style45.xml"/><Relationship Id="rId6" Type="http://schemas.openxmlformats.org/officeDocument/2006/relationships/image" Target="../media/image48.png"/><Relationship Id="rId5" Type="http://schemas.openxmlformats.org/officeDocument/2006/relationships/image" Target="../media/image47.png"/><Relationship Id="rId4" Type="http://schemas.openxmlformats.org/officeDocument/2006/relationships/image" Target="../media/image46.png"/></Relationships>
</file>

<file path=xl/charts/_rels/chart50.xml.rels><?xml version="1.0" encoding="UTF-8" standalone="yes"?>
<Relationships xmlns="http://schemas.openxmlformats.org/package/2006/relationships"><Relationship Id="rId3" Type="http://schemas.openxmlformats.org/officeDocument/2006/relationships/image" Target="../media/image49.png"/><Relationship Id="rId7" Type="http://schemas.openxmlformats.org/officeDocument/2006/relationships/image" Target="../media/image53.png"/><Relationship Id="rId2" Type="http://schemas.microsoft.com/office/2011/relationships/chartColorStyle" Target="colors46.xml"/><Relationship Id="rId1" Type="http://schemas.microsoft.com/office/2011/relationships/chartStyle" Target="style46.xml"/><Relationship Id="rId6" Type="http://schemas.openxmlformats.org/officeDocument/2006/relationships/image" Target="../media/image52.png"/><Relationship Id="rId5" Type="http://schemas.openxmlformats.org/officeDocument/2006/relationships/image" Target="../media/image51.png"/><Relationship Id="rId4" Type="http://schemas.openxmlformats.org/officeDocument/2006/relationships/image" Target="../media/image50.png"/></Relationships>
</file>

<file path=xl/charts/_rels/chart51.xml.rels><?xml version="1.0" encoding="UTF-8" standalone="yes"?>
<Relationships xmlns="http://schemas.openxmlformats.org/package/2006/relationships"><Relationship Id="rId8" Type="http://schemas.openxmlformats.org/officeDocument/2006/relationships/image" Target="../media/image59.png"/><Relationship Id="rId3" Type="http://schemas.openxmlformats.org/officeDocument/2006/relationships/image" Target="../media/image54.png"/><Relationship Id="rId7" Type="http://schemas.openxmlformats.org/officeDocument/2006/relationships/image" Target="../media/image58.png"/><Relationship Id="rId2" Type="http://schemas.microsoft.com/office/2011/relationships/chartColorStyle" Target="colors47.xml"/><Relationship Id="rId1" Type="http://schemas.microsoft.com/office/2011/relationships/chartStyle" Target="style47.xml"/><Relationship Id="rId6" Type="http://schemas.openxmlformats.org/officeDocument/2006/relationships/image" Target="../media/image57.png"/><Relationship Id="rId5" Type="http://schemas.openxmlformats.org/officeDocument/2006/relationships/image" Target="../media/image56.png"/><Relationship Id="rId4" Type="http://schemas.openxmlformats.org/officeDocument/2006/relationships/image" Target="../media/image55.png"/></Relationships>
</file>

<file path=xl/charts/_rels/chart52.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3.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4.xml.rels><?xml version="1.0" encoding="UTF-8" standalone="yes"?>
<Relationships xmlns="http://schemas.openxmlformats.org/package/2006/relationships"><Relationship Id="rId3" Type="http://schemas.openxmlformats.org/officeDocument/2006/relationships/image" Target="../media/image38.png"/><Relationship Id="rId2" Type="http://schemas.microsoft.com/office/2011/relationships/chartColorStyle" Target="colors50.xml"/><Relationship Id="rId1" Type="http://schemas.microsoft.com/office/2011/relationships/chartStyle" Target="style50.xml"/><Relationship Id="rId4" Type="http://schemas.openxmlformats.org/officeDocument/2006/relationships/image" Target="../media/image39.png"/></Relationships>
</file>

<file path=xl/charts/_rels/chart55.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6.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8.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9.xml.rels><?xml version="1.0" encoding="UTF-8" standalone="yes"?>
<Relationships xmlns="http://schemas.openxmlformats.org/package/2006/relationships"><Relationship Id="rId3" Type="http://schemas.openxmlformats.org/officeDocument/2006/relationships/image" Target="../media/image7.png"/><Relationship Id="rId2" Type="http://schemas.microsoft.com/office/2011/relationships/chartColorStyle" Target="colors54.xml"/><Relationship Id="rId1" Type="http://schemas.microsoft.com/office/2011/relationships/chartStyle" Target="style54.xml"/><Relationship Id="rId5" Type="http://schemas.openxmlformats.org/officeDocument/2006/relationships/image" Target="../media/image37.png"/><Relationship Id="rId4" Type="http://schemas.openxmlformats.org/officeDocument/2006/relationships/image" Target="../media/image8.png"/></Relationships>
</file>

<file path=xl/charts/_rels/chart60.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61.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62.xml.rels><?xml version="1.0" encoding="UTF-8" standalone="yes"?>
<Relationships xmlns="http://schemas.openxmlformats.org/package/2006/relationships"><Relationship Id="rId3" Type="http://schemas.openxmlformats.org/officeDocument/2006/relationships/image" Target="../media/image38.png"/><Relationship Id="rId2" Type="http://schemas.microsoft.com/office/2011/relationships/chartColorStyle" Target="colors57.xml"/><Relationship Id="rId1" Type="http://schemas.microsoft.com/office/2011/relationships/chartStyle" Target="style57.xml"/><Relationship Id="rId4" Type="http://schemas.openxmlformats.org/officeDocument/2006/relationships/image" Target="../media/image39.png"/></Relationships>
</file>

<file path=xl/charts/_rels/chart63.xml.rels><?xml version="1.0" encoding="UTF-8" standalone="yes"?>
<Relationships xmlns="http://schemas.openxmlformats.org/package/2006/relationships"><Relationship Id="rId3" Type="http://schemas.openxmlformats.org/officeDocument/2006/relationships/image" Target="../media/image40.png"/><Relationship Id="rId2" Type="http://schemas.microsoft.com/office/2011/relationships/chartColorStyle" Target="colors58.xml"/><Relationship Id="rId1" Type="http://schemas.microsoft.com/office/2011/relationships/chartStyle" Target="style58.xml"/><Relationship Id="rId4" Type="http://schemas.openxmlformats.org/officeDocument/2006/relationships/image" Target="../media/image39.png"/></Relationships>
</file>

<file path=xl/charts/_rels/chart64.xml.rels><?xml version="1.0" encoding="UTF-8" standalone="yes"?>
<Relationships xmlns="http://schemas.openxmlformats.org/package/2006/relationships"><Relationship Id="rId3" Type="http://schemas.openxmlformats.org/officeDocument/2006/relationships/image" Target="../media/image41.png"/><Relationship Id="rId2" Type="http://schemas.microsoft.com/office/2011/relationships/chartColorStyle" Target="colors59.xml"/><Relationship Id="rId1" Type="http://schemas.microsoft.com/office/2011/relationships/chartStyle" Target="style59.xml"/><Relationship Id="rId6" Type="http://schemas.openxmlformats.org/officeDocument/2006/relationships/image" Target="../media/image44.png"/><Relationship Id="rId5" Type="http://schemas.openxmlformats.org/officeDocument/2006/relationships/image" Target="../media/image43.png"/><Relationship Id="rId4" Type="http://schemas.openxmlformats.org/officeDocument/2006/relationships/image" Target="../media/image42.png"/></Relationships>
</file>

<file path=xl/charts/_rels/chart65.xml.rels><?xml version="1.0" encoding="UTF-8" standalone="yes"?>
<Relationships xmlns="http://schemas.openxmlformats.org/package/2006/relationships"><Relationship Id="rId3" Type="http://schemas.openxmlformats.org/officeDocument/2006/relationships/image" Target="../media/image45.png"/><Relationship Id="rId2" Type="http://schemas.microsoft.com/office/2011/relationships/chartColorStyle" Target="colors60.xml"/><Relationship Id="rId1" Type="http://schemas.microsoft.com/office/2011/relationships/chartStyle" Target="style60.xml"/><Relationship Id="rId6" Type="http://schemas.openxmlformats.org/officeDocument/2006/relationships/image" Target="../media/image48.png"/><Relationship Id="rId5" Type="http://schemas.openxmlformats.org/officeDocument/2006/relationships/image" Target="../media/image47.png"/><Relationship Id="rId4" Type="http://schemas.openxmlformats.org/officeDocument/2006/relationships/image" Target="../media/image46.png"/></Relationships>
</file>

<file path=xl/charts/_rels/chart66.xml.rels><?xml version="1.0" encoding="UTF-8" standalone="yes"?>
<Relationships xmlns="http://schemas.openxmlformats.org/package/2006/relationships"><Relationship Id="rId3" Type="http://schemas.openxmlformats.org/officeDocument/2006/relationships/image" Target="../media/image49.png"/><Relationship Id="rId7" Type="http://schemas.openxmlformats.org/officeDocument/2006/relationships/image" Target="../media/image53.png"/><Relationship Id="rId2" Type="http://schemas.microsoft.com/office/2011/relationships/chartColorStyle" Target="colors61.xml"/><Relationship Id="rId1" Type="http://schemas.microsoft.com/office/2011/relationships/chartStyle" Target="style61.xml"/><Relationship Id="rId6" Type="http://schemas.openxmlformats.org/officeDocument/2006/relationships/image" Target="../media/image52.png"/><Relationship Id="rId5" Type="http://schemas.openxmlformats.org/officeDocument/2006/relationships/image" Target="../media/image51.png"/><Relationship Id="rId4" Type="http://schemas.openxmlformats.org/officeDocument/2006/relationships/image" Target="../media/image50.png"/></Relationships>
</file>

<file path=xl/charts/_rels/chart67.xml.rels><?xml version="1.0" encoding="UTF-8" standalone="yes"?>
<Relationships xmlns="http://schemas.openxmlformats.org/package/2006/relationships"><Relationship Id="rId8" Type="http://schemas.openxmlformats.org/officeDocument/2006/relationships/image" Target="../media/image59.png"/><Relationship Id="rId3" Type="http://schemas.openxmlformats.org/officeDocument/2006/relationships/image" Target="../media/image54.png"/><Relationship Id="rId7" Type="http://schemas.openxmlformats.org/officeDocument/2006/relationships/image" Target="../media/image58.png"/><Relationship Id="rId2" Type="http://schemas.microsoft.com/office/2011/relationships/chartColorStyle" Target="colors62.xml"/><Relationship Id="rId1" Type="http://schemas.microsoft.com/office/2011/relationships/chartStyle" Target="style62.xml"/><Relationship Id="rId6" Type="http://schemas.openxmlformats.org/officeDocument/2006/relationships/image" Target="../media/image57.png"/><Relationship Id="rId5" Type="http://schemas.openxmlformats.org/officeDocument/2006/relationships/image" Target="../media/image56.png"/><Relationship Id="rId4" Type="http://schemas.openxmlformats.org/officeDocument/2006/relationships/image" Target="../media/image55.png"/></Relationships>
</file>

<file path=xl/charts/_rels/chart69.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71.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72.xml.rels><?xml version="1.0" encoding="UTF-8" standalone="yes"?>
<Relationships xmlns="http://schemas.openxmlformats.org/package/2006/relationships"><Relationship Id="rId3" Type="http://schemas.openxmlformats.org/officeDocument/2006/relationships/image" Target="../media/image7.png"/><Relationship Id="rId2" Type="http://schemas.microsoft.com/office/2011/relationships/chartColorStyle" Target="colors65.xml"/><Relationship Id="rId1" Type="http://schemas.microsoft.com/office/2011/relationships/chartStyle" Target="style65.xml"/><Relationship Id="rId5" Type="http://schemas.openxmlformats.org/officeDocument/2006/relationships/image" Target="../media/image37.png"/><Relationship Id="rId4" Type="http://schemas.openxmlformats.org/officeDocument/2006/relationships/image" Target="../media/image8.png"/></Relationships>
</file>

<file path=xl/charts/_rels/chart73.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74.xml.rels><?xml version="1.0" encoding="UTF-8" standalone="yes"?>
<Relationships xmlns="http://schemas.openxmlformats.org/package/2006/relationships"><Relationship Id="rId3" Type="http://schemas.openxmlformats.org/officeDocument/2006/relationships/image" Target="../media/image40.png"/><Relationship Id="rId2" Type="http://schemas.microsoft.com/office/2011/relationships/chartColorStyle" Target="colors67.xml"/><Relationship Id="rId1" Type="http://schemas.microsoft.com/office/2011/relationships/chartStyle" Target="style67.xml"/><Relationship Id="rId4" Type="http://schemas.openxmlformats.org/officeDocument/2006/relationships/image" Target="../media/image39.png"/></Relationships>
</file>

<file path=xl/charts/_rels/chart75.xml.rels><?xml version="1.0" encoding="UTF-8" standalone="yes"?>
<Relationships xmlns="http://schemas.openxmlformats.org/package/2006/relationships"><Relationship Id="rId3" Type="http://schemas.openxmlformats.org/officeDocument/2006/relationships/image" Target="../media/image45.png"/><Relationship Id="rId2" Type="http://schemas.microsoft.com/office/2011/relationships/chartColorStyle" Target="colors68.xml"/><Relationship Id="rId1" Type="http://schemas.microsoft.com/office/2011/relationships/chartStyle" Target="style68.xml"/><Relationship Id="rId6" Type="http://schemas.openxmlformats.org/officeDocument/2006/relationships/image" Target="../media/image48.png"/><Relationship Id="rId5" Type="http://schemas.openxmlformats.org/officeDocument/2006/relationships/image" Target="../media/image47.png"/><Relationship Id="rId4" Type="http://schemas.openxmlformats.org/officeDocument/2006/relationships/image" Target="../media/image46.png"/></Relationships>
</file>

<file path=xl/charts/_rels/chart76.xml.rels><?xml version="1.0" encoding="UTF-8" standalone="yes"?>
<Relationships xmlns="http://schemas.openxmlformats.org/package/2006/relationships"><Relationship Id="rId3" Type="http://schemas.openxmlformats.org/officeDocument/2006/relationships/image" Target="../media/image49.png"/><Relationship Id="rId7" Type="http://schemas.openxmlformats.org/officeDocument/2006/relationships/image" Target="../media/image53.png"/><Relationship Id="rId2" Type="http://schemas.microsoft.com/office/2011/relationships/chartColorStyle" Target="colors69.xml"/><Relationship Id="rId1" Type="http://schemas.microsoft.com/office/2011/relationships/chartStyle" Target="style69.xml"/><Relationship Id="rId6" Type="http://schemas.openxmlformats.org/officeDocument/2006/relationships/image" Target="../media/image52.png"/><Relationship Id="rId5" Type="http://schemas.openxmlformats.org/officeDocument/2006/relationships/image" Target="../media/image51.png"/><Relationship Id="rId4" Type="http://schemas.openxmlformats.org/officeDocument/2006/relationships/image" Target="../media/image50.png"/></Relationships>
</file>

<file path=xl/charts/_rels/chart77.xml.rels><?xml version="1.0" encoding="UTF-8" standalone="yes"?>
<Relationships xmlns="http://schemas.openxmlformats.org/package/2006/relationships"><Relationship Id="rId8" Type="http://schemas.openxmlformats.org/officeDocument/2006/relationships/image" Target="../media/image59.png"/><Relationship Id="rId3" Type="http://schemas.openxmlformats.org/officeDocument/2006/relationships/image" Target="../media/image54.png"/><Relationship Id="rId7" Type="http://schemas.openxmlformats.org/officeDocument/2006/relationships/image" Target="../media/image58.png"/><Relationship Id="rId2" Type="http://schemas.microsoft.com/office/2011/relationships/chartColorStyle" Target="colors70.xml"/><Relationship Id="rId1" Type="http://schemas.microsoft.com/office/2011/relationships/chartStyle" Target="style70.xml"/><Relationship Id="rId6" Type="http://schemas.openxmlformats.org/officeDocument/2006/relationships/image" Target="../media/image57.png"/><Relationship Id="rId5" Type="http://schemas.openxmlformats.org/officeDocument/2006/relationships/image" Target="../media/image56.png"/><Relationship Id="rId4" Type="http://schemas.openxmlformats.org/officeDocument/2006/relationships/image" Target="../media/image55.png"/></Relationships>
</file>

<file path=xl/charts/_rels/chart78.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9.xml.rels><?xml version="1.0" encoding="UTF-8" standalone="yes"?>
<Relationships xmlns="http://schemas.openxmlformats.org/package/2006/relationships"><Relationship Id="rId3" Type="http://schemas.openxmlformats.org/officeDocument/2006/relationships/image" Target="../media/image41.png"/><Relationship Id="rId2" Type="http://schemas.microsoft.com/office/2011/relationships/chartColorStyle" Target="colors72.xml"/><Relationship Id="rId1" Type="http://schemas.microsoft.com/office/2011/relationships/chartStyle" Target="style72.xml"/><Relationship Id="rId6" Type="http://schemas.openxmlformats.org/officeDocument/2006/relationships/image" Target="../media/image44.png"/><Relationship Id="rId5" Type="http://schemas.openxmlformats.org/officeDocument/2006/relationships/image" Target="../media/image43.png"/><Relationship Id="rId4" Type="http://schemas.openxmlformats.org/officeDocument/2006/relationships/image" Target="../media/image42.png"/></Relationships>
</file>

<file path=xl/charts/_rels/chart80.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81.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83.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84.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85.xml.rels><?xml version="1.0" encoding="UTF-8" standalone="yes"?>
<Relationships xmlns="http://schemas.openxmlformats.org/package/2006/relationships"><Relationship Id="rId3" Type="http://schemas.openxmlformats.org/officeDocument/2006/relationships/image" Target="../media/image7.png"/><Relationship Id="rId2" Type="http://schemas.microsoft.com/office/2011/relationships/chartColorStyle" Target="colors77.xml"/><Relationship Id="rId1" Type="http://schemas.microsoft.com/office/2011/relationships/chartStyle" Target="style77.xml"/><Relationship Id="rId5" Type="http://schemas.openxmlformats.org/officeDocument/2006/relationships/image" Target="../media/image9.png"/><Relationship Id="rId4" Type="http://schemas.openxmlformats.org/officeDocument/2006/relationships/image" Target="../media/image8.png"/></Relationships>
</file>

<file path=xl/charts/_rels/chart86.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87.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8.xml.rels><?xml version="1.0" encoding="UTF-8" standalone="yes"?>
<Relationships xmlns="http://schemas.openxmlformats.org/package/2006/relationships"><Relationship Id="rId3" Type="http://schemas.openxmlformats.org/officeDocument/2006/relationships/image" Target="../media/image12.png"/><Relationship Id="rId2" Type="http://schemas.microsoft.com/office/2011/relationships/chartColorStyle" Target="colors80.xml"/><Relationship Id="rId1" Type="http://schemas.microsoft.com/office/2011/relationships/chartStyle" Target="style80.xml"/><Relationship Id="rId4" Type="http://schemas.openxmlformats.org/officeDocument/2006/relationships/image" Target="../media/image13.png"/></Relationships>
</file>

<file path=xl/charts/_rels/chart89.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81.xml"/><Relationship Id="rId1" Type="http://schemas.microsoft.com/office/2011/relationships/chartStyle" Target="style81.xml"/><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charts/_rels/chart90.xml.rels><?xml version="1.0" encoding="UTF-8" standalone="yes"?>
<Relationships xmlns="http://schemas.openxmlformats.org/package/2006/relationships"><Relationship Id="rId3" Type="http://schemas.openxmlformats.org/officeDocument/2006/relationships/image" Target="../media/image18.png"/><Relationship Id="rId2" Type="http://schemas.microsoft.com/office/2011/relationships/chartColorStyle" Target="colors82.xml"/><Relationship Id="rId1" Type="http://schemas.microsoft.com/office/2011/relationships/chartStyle" Target="style82.xml"/><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charts/_rels/chart91.xml.rels><?xml version="1.0" encoding="UTF-8" standalone="yes"?>
<Relationships xmlns="http://schemas.openxmlformats.org/package/2006/relationships"><Relationship Id="rId3" Type="http://schemas.openxmlformats.org/officeDocument/2006/relationships/image" Target="../media/image22.png"/><Relationship Id="rId7" Type="http://schemas.openxmlformats.org/officeDocument/2006/relationships/image" Target="../media/image26.png"/><Relationship Id="rId2" Type="http://schemas.microsoft.com/office/2011/relationships/chartColorStyle" Target="colors83.xml"/><Relationship Id="rId1" Type="http://schemas.microsoft.com/office/2011/relationships/chartStyle" Target="style83.xml"/><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s>
</file>

<file path=xl/charts/_rels/chart92.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image" Target="../media/image27.png"/><Relationship Id="rId7" Type="http://schemas.openxmlformats.org/officeDocument/2006/relationships/image" Target="../media/image31.png"/><Relationship Id="rId2" Type="http://schemas.microsoft.com/office/2011/relationships/chartColorStyle" Target="colors84.xml"/><Relationship Id="rId1" Type="http://schemas.microsoft.com/office/2011/relationships/chartStyle" Target="style84.xml"/><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s>
</file>

<file path=xl/charts/_rels/chart94.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95.xml.rels><?xml version="1.0" encoding="UTF-8" standalone="yes"?>
<Relationships xmlns="http://schemas.openxmlformats.org/package/2006/relationships"><Relationship Id="rId3" Type="http://schemas.openxmlformats.org/officeDocument/2006/relationships/image" Target="../media/image7.png"/><Relationship Id="rId2" Type="http://schemas.microsoft.com/office/2011/relationships/chartColorStyle" Target="colors86.xml"/><Relationship Id="rId1" Type="http://schemas.microsoft.com/office/2011/relationships/chartStyle" Target="style86.xml"/><Relationship Id="rId5" Type="http://schemas.openxmlformats.org/officeDocument/2006/relationships/image" Target="../media/image9.png"/><Relationship Id="rId4" Type="http://schemas.openxmlformats.org/officeDocument/2006/relationships/image" Target="../media/image8.png"/></Relationships>
</file>

<file path=xl/charts/_rels/chart96.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97.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98.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89.xml"/><Relationship Id="rId1" Type="http://schemas.microsoft.com/office/2011/relationships/chartStyle" Target="style89.xml"/><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charts/_rels/chart99.xml.rels><?xml version="1.0" encoding="UTF-8" standalone="yes"?>
<Relationships xmlns="http://schemas.openxmlformats.org/package/2006/relationships"><Relationship Id="rId3" Type="http://schemas.openxmlformats.org/officeDocument/2006/relationships/image" Target="../media/image18.png"/><Relationship Id="rId2" Type="http://schemas.microsoft.com/office/2011/relationships/chartColorStyle" Target="colors90.xml"/><Relationship Id="rId1" Type="http://schemas.microsoft.com/office/2011/relationships/chartStyle" Target="style90.xml"/><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charts/_rels/chart100.xml.rels><?xml version="1.0" encoding="UTF-8" standalone="yes"?>
<Relationships xmlns="http://schemas.openxmlformats.org/package/2006/relationships"><Relationship Id="rId3" Type="http://schemas.openxmlformats.org/officeDocument/2006/relationships/image" Target="../media/image22.png"/><Relationship Id="rId7" Type="http://schemas.openxmlformats.org/officeDocument/2006/relationships/image" Target="../media/image26.png"/><Relationship Id="rId2" Type="http://schemas.microsoft.com/office/2011/relationships/chartColorStyle" Target="colors91.xml"/><Relationship Id="rId1" Type="http://schemas.microsoft.com/office/2011/relationships/chartStyle" Target="style91.xml"/><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s>
</file>

<file path=xl/charts/_rels/chart101.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image" Target="../media/image27.png"/><Relationship Id="rId7" Type="http://schemas.openxmlformats.org/officeDocument/2006/relationships/image" Target="../media/image31.png"/><Relationship Id="rId2" Type="http://schemas.microsoft.com/office/2011/relationships/chartColorStyle" Target="colors92.xml"/><Relationship Id="rId1" Type="http://schemas.microsoft.com/office/2011/relationships/chartStyle" Target="style92.xml"/><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s>
</file>

<file path=xl/charts/_rels/chart102.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103.xml.rels><?xml version="1.0" encoding="UTF-8" standalone="yes"?>
<Relationships xmlns="http://schemas.openxmlformats.org/package/2006/relationships"><Relationship Id="rId3" Type="http://schemas.openxmlformats.org/officeDocument/2006/relationships/image" Target="../media/image10.png"/><Relationship Id="rId2" Type="http://schemas.microsoft.com/office/2011/relationships/chartColorStyle" Target="colors94.xml"/><Relationship Id="rId1" Type="http://schemas.microsoft.com/office/2011/relationships/chartStyle" Target="style94.xml"/><Relationship Id="rId4" Type="http://schemas.openxmlformats.org/officeDocument/2006/relationships/image" Target="../media/image11.png"/></Relationships>
</file>

<file path=xl/charts/_rels/chart104.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105.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106.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10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109.xml.rels><?xml version="1.0" encoding="UTF-8" standalone="yes"?>
<Relationships xmlns="http://schemas.openxmlformats.org/package/2006/relationships"><Relationship Id="rId3" Type="http://schemas.openxmlformats.org/officeDocument/2006/relationships/image" Target="../media/image7.png"/><Relationship Id="rId2" Type="http://schemas.microsoft.com/office/2011/relationships/chartColorStyle" Target="colors99.xml"/><Relationship Id="rId1" Type="http://schemas.microsoft.com/office/2011/relationships/chartStyle" Target="style99.xml"/><Relationship Id="rId5" Type="http://schemas.openxmlformats.org/officeDocument/2006/relationships/image" Target="../media/image9.png"/><Relationship Id="rId4" Type="http://schemas.openxmlformats.org/officeDocument/2006/relationships/image" Target="../media/image8.png"/></Relationships>
</file>

<file path=xl/charts/_rels/chart11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11.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12.xml.rels><?xml version="1.0" encoding="UTF-8" standalone="yes"?>
<Relationships xmlns="http://schemas.openxmlformats.org/package/2006/relationships"><Relationship Id="rId3" Type="http://schemas.openxmlformats.org/officeDocument/2006/relationships/image" Target="../media/image10.png"/><Relationship Id="rId2" Type="http://schemas.microsoft.com/office/2011/relationships/chartColorStyle" Target="colors102.xml"/><Relationship Id="rId1" Type="http://schemas.microsoft.com/office/2011/relationships/chartStyle" Target="style102.xml"/><Relationship Id="rId4" Type="http://schemas.openxmlformats.org/officeDocument/2006/relationships/image" Target="../media/image11.png"/></Relationships>
</file>

<file path=xl/charts/_rels/chart113.xml.rels><?xml version="1.0" encoding="UTF-8" standalone="yes"?>
<Relationships xmlns="http://schemas.openxmlformats.org/package/2006/relationships"><Relationship Id="rId3" Type="http://schemas.openxmlformats.org/officeDocument/2006/relationships/image" Target="../media/image12.png"/><Relationship Id="rId2" Type="http://schemas.microsoft.com/office/2011/relationships/chartColorStyle" Target="colors103.xml"/><Relationship Id="rId1" Type="http://schemas.microsoft.com/office/2011/relationships/chartStyle" Target="style103.xml"/><Relationship Id="rId4" Type="http://schemas.openxmlformats.org/officeDocument/2006/relationships/image" Target="../media/image13.png"/></Relationships>
</file>

<file path=xl/charts/_rels/chart114.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104.xml"/><Relationship Id="rId1" Type="http://schemas.microsoft.com/office/2011/relationships/chartStyle" Target="style104.xml"/><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charts/_rels/chart115.xml.rels><?xml version="1.0" encoding="UTF-8" standalone="yes"?>
<Relationships xmlns="http://schemas.openxmlformats.org/package/2006/relationships"><Relationship Id="rId3" Type="http://schemas.openxmlformats.org/officeDocument/2006/relationships/image" Target="../media/image18.png"/><Relationship Id="rId2" Type="http://schemas.microsoft.com/office/2011/relationships/chartColorStyle" Target="colors105.xml"/><Relationship Id="rId1" Type="http://schemas.microsoft.com/office/2011/relationships/chartStyle" Target="style105.xml"/><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charts/_rels/chart116.xml.rels><?xml version="1.0" encoding="UTF-8" standalone="yes"?>
<Relationships xmlns="http://schemas.openxmlformats.org/package/2006/relationships"><Relationship Id="rId3" Type="http://schemas.openxmlformats.org/officeDocument/2006/relationships/image" Target="../media/image22.png"/><Relationship Id="rId7" Type="http://schemas.openxmlformats.org/officeDocument/2006/relationships/image" Target="../media/image26.png"/><Relationship Id="rId2" Type="http://schemas.microsoft.com/office/2011/relationships/chartColorStyle" Target="colors106.xml"/><Relationship Id="rId1" Type="http://schemas.microsoft.com/office/2011/relationships/chartStyle" Target="style106.xml"/><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s>
</file>

<file path=xl/charts/_rels/chart117.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image" Target="../media/image27.png"/><Relationship Id="rId7" Type="http://schemas.openxmlformats.org/officeDocument/2006/relationships/image" Target="../media/image31.png"/><Relationship Id="rId2" Type="http://schemas.microsoft.com/office/2011/relationships/chartColorStyle" Target="colors107.xml"/><Relationship Id="rId1" Type="http://schemas.microsoft.com/office/2011/relationships/chartStyle" Target="style107.xml"/><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s>
</file>

<file path=xl/charts/_rels/chart118.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19.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21.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22.xml.rels><?xml version="1.0" encoding="UTF-8" standalone="yes"?>
<Relationships xmlns="http://schemas.openxmlformats.org/package/2006/relationships"><Relationship Id="rId3" Type="http://schemas.openxmlformats.org/officeDocument/2006/relationships/image" Target="../media/image7.png"/><Relationship Id="rId2" Type="http://schemas.microsoft.com/office/2011/relationships/chartColorStyle" Target="colors111.xml"/><Relationship Id="rId1" Type="http://schemas.microsoft.com/office/2011/relationships/chartStyle" Target="style111.xml"/><Relationship Id="rId5" Type="http://schemas.openxmlformats.org/officeDocument/2006/relationships/image" Target="../media/image9.png"/><Relationship Id="rId4" Type="http://schemas.openxmlformats.org/officeDocument/2006/relationships/image" Target="../media/image8.png"/></Relationships>
</file>

<file path=xl/charts/_rels/chart123.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24.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25.xml.rels><?xml version="1.0" encoding="UTF-8" standalone="yes"?>
<Relationships xmlns="http://schemas.openxmlformats.org/package/2006/relationships"><Relationship Id="rId3" Type="http://schemas.openxmlformats.org/officeDocument/2006/relationships/image" Target="../media/image12.png"/><Relationship Id="rId2" Type="http://schemas.microsoft.com/office/2011/relationships/chartColorStyle" Target="colors114.xml"/><Relationship Id="rId1" Type="http://schemas.microsoft.com/office/2011/relationships/chartStyle" Target="style114.xml"/><Relationship Id="rId4" Type="http://schemas.openxmlformats.org/officeDocument/2006/relationships/image" Target="../media/image13.png"/></Relationships>
</file>

<file path=xl/charts/_rels/chart126.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115.xml"/><Relationship Id="rId1" Type="http://schemas.microsoft.com/office/2011/relationships/chartStyle" Target="style115.xml"/><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charts/_rels/chart127.xml.rels><?xml version="1.0" encoding="UTF-8" standalone="yes"?>
<Relationships xmlns="http://schemas.openxmlformats.org/package/2006/relationships"><Relationship Id="rId3" Type="http://schemas.openxmlformats.org/officeDocument/2006/relationships/image" Target="../media/image18.png"/><Relationship Id="rId2" Type="http://schemas.microsoft.com/office/2011/relationships/chartColorStyle" Target="colors116.xml"/><Relationship Id="rId1" Type="http://schemas.microsoft.com/office/2011/relationships/chartStyle" Target="style116.xml"/><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charts/_rels/chart128.xml.rels><?xml version="1.0" encoding="UTF-8" standalone="yes"?>
<Relationships xmlns="http://schemas.openxmlformats.org/package/2006/relationships"><Relationship Id="rId3" Type="http://schemas.openxmlformats.org/officeDocument/2006/relationships/image" Target="../media/image22.png"/><Relationship Id="rId7" Type="http://schemas.openxmlformats.org/officeDocument/2006/relationships/image" Target="../media/image26.png"/><Relationship Id="rId2" Type="http://schemas.microsoft.com/office/2011/relationships/chartColorStyle" Target="colors117.xml"/><Relationship Id="rId1" Type="http://schemas.microsoft.com/office/2011/relationships/chartStyle" Target="style117.xml"/><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s>
</file>

<file path=xl/charts/_rels/chart129.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image" Target="../media/image27.png"/><Relationship Id="rId7" Type="http://schemas.openxmlformats.org/officeDocument/2006/relationships/image" Target="../media/image31.png"/><Relationship Id="rId2" Type="http://schemas.microsoft.com/office/2011/relationships/chartColorStyle" Target="colors118.xml"/><Relationship Id="rId1" Type="http://schemas.microsoft.com/office/2011/relationships/chartStyle" Target="style118.xml"/><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s>
</file>

<file path=xl/charts/_rels/chart130.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a:solidFill>
                <a:srgbClr val="01152D"/>
              </a:solidFill>
            </a:ln>
          </c:spPr>
          <c:dPt>
            <c:idx val="0"/>
            <c:bubble3D val="0"/>
            <c:spPr>
              <a:gradFill>
                <a:gsLst>
                  <a:gs pos="32000">
                    <a:srgbClr val="14A1F9"/>
                  </a:gs>
                  <a:gs pos="95000">
                    <a:srgbClr val="0273FC"/>
                  </a:gs>
                </a:gsLst>
                <a:lin ang="2700000" scaled="0"/>
              </a:gradFill>
              <a:ln w="19050">
                <a:solidFill>
                  <a:srgbClr val="01152D"/>
                </a:solidFill>
              </a:ln>
              <a:effectLst/>
            </c:spPr>
            <c:extLst>
              <c:ext xmlns:c16="http://schemas.microsoft.com/office/drawing/2014/chart" uri="{C3380CC4-5D6E-409C-BE32-E72D297353CC}">
                <c16:uniqueId val="{00000001-0CE6-44FE-AE2C-304DE48F2B52}"/>
              </c:ext>
            </c:extLst>
          </c:dPt>
          <c:dPt>
            <c:idx val="1"/>
            <c:bubble3D val="0"/>
            <c:spPr>
              <a:gradFill>
                <a:gsLst>
                  <a:gs pos="95000">
                    <a:srgbClr val="985DF9"/>
                  </a:gs>
                  <a:gs pos="0">
                    <a:srgbClr val="621EF4"/>
                  </a:gs>
                </a:gsLst>
                <a:lin ang="5400000" scaled="0"/>
              </a:gradFill>
              <a:ln w="19050">
                <a:solidFill>
                  <a:srgbClr val="01152D"/>
                </a:solidFill>
              </a:ln>
              <a:effectLst/>
            </c:spPr>
            <c:extLst>
              <c:ext xmlns:c16="http://schemas.microsoft.com/office/drawing/2014/chart" uri="{C3380CC4-5D6E-409C-BE32-E72D297353CC}">
                <c16:uniqueId val="{00000003-0CE6-44FE-AE2C-304DE48F2B52}"/>
              </c:ext>
            </c:extLst>
          </c:dPt>
          <c:dPt>
            <c:idx val="2"/>
            <c:bubble3D val="0"/>
            <c:spPr>
              <a:gradFill>
                <a:gsLst>
                  <a:gs pos="10000">
                    <a:srgbClr val="006699"/>
                  </a:gs>
                  <a:gs pos="100000">
                    <a:srgbClr val="0268E4"/>
                  </a:gs>
                </a:gsLst>
                <a:lin ang="2400000" scaled="0"/>
              </a:gradFill>
              <a:ln w="19050">
                <a:solidFill>
                  <a:srgbClr val="01152D"/>
                </a:solidFill>
              </a:ln>
              <a:effectLst/>
            </c:spPr>
            <c:extLst>
              <c:ext xmlns:c16="http://schemas.microsoft.com/office/drawing/2014/chart" uri="{C3380CC4-5D6E-409C-BE32-E72D297353CC}">
                <c16:uniqueId val="{00000005-0CE6-44FE-AE2C-304DE48F2B52}"/>
              </c:ext>
            </c:extLst>
          </c:dPt>
          <c:dPt>
            <c:idx val="3"/>
            <c:bubble3D val="0"/>
            <c:spPr>
              <a:gradFill>
                <a:gsLst>
                  <a:gs pos="0">
                    <a:srgbClr val="F9A810"/>
                  </a:gs>
                  <a:gs pos="99000">
                    <a:srgbClr val="FF0000"/>
                  </a:gs>
                </a:gsLst>
                <a:lin ang="2700000" scaled="0"/>
              </a:gradFill>
              <a:ln w="19050">
                <a:solidFill>
                  <a:srgbClr val="01152D"/>
                </a:solidFill>
              </a:ln>
              <a:effectLst/>
            </c:spPr>
            <c:extLst>
              <c:ext xmlns:c16="http://schemas.microsoft.com/office/drawing/2014/chart" uri="{C3380CC4-5D6E-409C-BE32-E72D297353CC}">
                <c16:uniqueId val="{00000007-0CE6-44FE-AE2C-304DE48F2B52}"/>
              </c:ext>
            </c:extLst>
          </c:dPt>
          <c:dPt>
            <c:idx val="4"/>
            <c:bubble3D val="0"/>
            <c:spPr>
              <a:gradFill>
                <a:gsLst>
                  <a:gs pos="10000">
                    <a:srgbClr val="33CCCC"/>
                  </a:gs>
                  <a:gs pos="100000">
                    <a:srgbClr val="0268E4"/>
                  </a:gs>
                </a:gsLst>
                <a:lin ang="6000000" scaled="0"/>
              </a:gradFill>
              <a:ln w="19050">
                <a:solidFill>
                  <a:srgbClr val="01152D"/>
                </a:solidFill>
              </a:ln>
              <a:effectLst/>
            </c:spPr>
            <c:extLst>
              <c:ext xmlns:c16="http://schemas.microsoft.com/office/drawing/2014/chart" uri="{C3380CC4-5D6E-409C-BE32-E72D297353CC}">
                <c16:uniqueId val="{00000009-0CE6-44FE-AE2C-304DE48F2B52}"/>
              </c:ext>
            </c:extLst>
          </c:dPt>
          <c:dPt>
            <c:idx val="5"/>
            <c:bubble3D val="0"/>
            <c:spPr>
              <a:gradFill>
                <a:gsLst>
                  <a:gs pos="10000">
                    <a:srgbClr val="40527A"/>
                  </a:gs>
                  <a:gs pos="100000">
                    <a:srgbClr val="0268E4"/>
                  </a:gs>
                </a:gsLst>
                <a:lin ang="5400000" scaled="1"/>
              </a:gradFill>
              <a:ln w="19050">
                <a:solidFill>
                  <a:srgbClr val="01152D"/>
                </a:solidFill>
              </a:ln>
              <a:effectLst/>
            </c:spPr>
            <c:extLst>
              <c:ext xmlns:c16="http://schemas.microsoft.com/office/drawing/2014/chart" uri="{C3380CC4-5D6E-409C-BE32-E72D297353CC}">
                <c16:uniqueId val="{0000000B-0CE6-44FE-AE2C-304DE48F2B52}"/>
              </c:ext>
            </c:extLst>
          </c:dPt>
          <c:cat>
            <c:strRef>
              <c:f>Processing!$A$2:$A$6</c:f>
              <c:strCache>
                <c:ptCount val="5"/>
                <c:pt idx="0">
                  <c:v>Housing</c:v>
                </c:pt>
                <c:pt idx="1">
                  <c:v>Food</c:v>
                </c:pt>
                <c:pt idx="2">
                  <c:v>Transport</c:v>
                </c:pt>
                <c:pt idx="3">
                  <c:v>Shopping</c:v>
                </c:pt>
                <c:pt idx="4">
                  <c:v>Gym</c:v>
                </c:pt>
              </c:strCache>
            </c:strRef>
          </c:cat>
          <c:val>
            <c:numRef>
              <c:f>Processing!$B$2:$B$7</c:f>
              <c:numCache>
                <c:formatCode>0%</c:formatCode>
                <c:ptCount val="6"/>
                <c:pt idx="0">
                  <c:v>0.50025693730729703</c:v>
                </c:pt>
                <c:pt idx="1">
                  <c:v>0</c:v>
                </c:pt>
                <c:pt idx="2">
                  <c:v>0</c:v>
                </c:pt>
                <c:pt idx="3">
                  <c:v>0</c:v>
                </c:pt>
                <c:pt idx="4">
                  <c:v>0.3852774922918808</c:v>
                </c:pt>
                <c:pt idx="5">
                  <c:v>0.1144655704008222</c:v>
                </c:pt>
              </c:numCache>
            </c:numRef>
          </c:val>
          <c:extLst>
            <c:ext xmlns:c16="http://schemas.microsoft.com/office/drawing/2014/chart" uri="{C3380CC4-5D6E-409C-BE32-E72D297353CC}">
              <c16:uniqueId val="{0000000A-0CE6-44FE-AE2C-304DE48F2B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a:gsLst>
                <a:gs pos="0">
                  <a:srgbClr val="055FCA">
                    <a:alpha val="75000"/>
                  </a:srgbClr>
                </a:gs>
                <a:gs pos="100000">
                  <a:srgbClr val="04365D">
                    <a:alpha val="0"/>
                  </a:srgbClr>
                </a:gs>
              </a:gsLst>
              <a:lin ang="5100000" scaled="0"/>
            </a:gradFill>
            <a:ln>
              <a:noFill/>
            </a:ln>
            <a:effectLst/>
          </c:spPr>
          <c:val>
            <c:numRef>
              <c:f>Processing!$B$11:$B$22</c:f>
              <c:numCache>
                <c:formatCode>General</c:formatCode>
                <c:ptCount val="12"/>
                <c:pt idx="0">
                  <c:v>1430</c:v>
                </c:pt>
                <c:pt idx="1">
                  <c:v>1315</c:v>
                </c:pt>
                <c:pt idx="2">
                  <c:v>1535</c:v>
                </c:pt>
                <c:pt idx="3">
                  <c:v>969</c:v>
                </c:pt>
                <c:pt idx="4">
                  <c:v>1003</c:v>
                </c:pt>
                <c:pt idx="5">
                  <c:v>897</c:v>
                </c:pt>
                <c:pt idx="6">
                  <c:v>1251</c:v>
                </c:pt>
                <c:pt idx="7">
                  <c:v>1809</c:v>
                </c:pt>
                <c:pt idx="8">
                  <c:v>1785</c:v>
                </c:pt>
                <c:pt idx="9">
                  <c:v>1556</c:v>
                </c:pt>
                <c:pt idx="10">
                  <c:v>1383</c:v>
                </c:pt>
                <c:pt idx="11">
                  <c:v>1740</c:v>
                </c:pt>
              </c:numCache>
            </c:numRef>
          </c:val>
          <c:extLst>
            <c:ext xmlns:c16="http://schemas.microsoft.com/office/drawing/2014/chart" uri="{C3380CC4-5D6E-409C-BE32-E72D297353CC}">
              <c16:uniqueId val="{00000000-EDB5-4AC7-B958-FB8C04FBE9AD}"/>
            </c:ext>
          </c:extLst>
        </c:ser>
        <c:dLbls>
          <c:showLegendKey val="0"/>
          <c:showVal val="0"/>
          <c:showCatName val="0"/>
          <c:showSerName val="0"/>
          <c:showPercent val="0"/>
          <c:showBubbleSize val="0"/>
        </c:dLbls>
        <c:axId val="742783023"/>
        <c:axId val="762161855"/>
      </c:areaChart>
      <c:lineChart>
        <c:grouping val="standard"/>
        <c:varyColors val="0"/>
        <c:ser>
          <c:idx val="0"/>
          <c:order val="0"/>
          <c:tx>
            <c:strRef>
              <c:f>Processing!$A$9</c:f>
              <c:strCache>
                <c:ptCount val="1"/>
                <c:pt idx="0">
                  <c:v>Expenses Dynamics</c:v>
                </c:pt>
              </c:strCache>
            </c:strRef>
          </c:tx>
          <c:spPr>
            <a:ln w="25400" cap="rnd">
              <a:solidFill>
                <a:srgbClr val="16F7FF"/>
              </a:solidFill>
              <a:round/>
            </a:ln>
            <a:effectLst/>
          </c:spPr>
          <c:marker>
            <c:symbol val="none"/>
          </c:marker>
          <c:cat>
            <c:strRef>
              <c:f>Processing!$A$11:$A$22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Processing!$B$11:$B$22</c:f>
              <c:numCache>
                <c:formatCode>General</c:formatCode>
                <c:ptCount val="12"/>
                <c:pt idx="0">
                  <c:v>1430</c:v>
                </c:pt>
                <c:pt idx="1">
                  <c:v>1315</c:v>
                </c:pt>
                <c:pt idx="2">
                  <c:v>1535</c:v>
                </c:pt>
                <c:pt idx="3">
                  <c:v>969</c:v>
                </c:pt>
                <c:pt idx="4">
                  <c:v>1003</c:v>
                </c:pt>
                <c:pt idx="5">
                  <c:v>897</c:v>
                </c:pt>
                <c:pt idx="6">
                  <c:v>1251</c:v>
                </c:pt>
                <c:pt idx="7">
                  <c:v>1809</c:v>
                </c:pt>
                <c:pt idx="8">
                  <c:v>1785</c:v>
                </c:pt>
                <c:pt idx="9">
                  <c:v>1556</c:v>
                </c:pt>
                <c:pt idx="10">
                  <c:v>1383</c:v>
                </c:pt>
                <c:pt idx="11">
                  <c:v>1740</c:v>
                </c:pt>
              </c:numCache>
            </c:numRef>
          </c:val>
          <c:smooth val="1"/>
          <c:extLst>
            <c:ext xmlns:c16="http://schemas.microsoft.com/office/drawing/2014/chart" uri="{C3380CC4-5D6E-409C-BE32-E72D297353CC}">
              <c16:uniqueId val="{00000001-EDB5-4AC7-B958-FB8C04FBE9AD}"/>
            </c:ext>
          </c:extLst>
        </c:ser>
        <c:ser>
          <c:idx val="3"/>
          <c:order val="3"/>
          <c:tx>
            <c:strRef>
              <c:f>Processing!$D$10</c:f>
              <c:strCache>
                <c:ptCount val="1"/>
                <c:pt idx="0">
                  <c:v>Income</c:v>
                </c:pt>
              </c:strCache>
            </c:strRef>
          </c:tx>
          <c:spPr>
            <a:ln w="25400" cap="rnd">
              <a:gradFill>
                <a:gsLst>
                  <a:gs pos="0">
                    <a:srgbClr val="70AD18"/>
                  </a:gs>
                  <a:gs pos="53000">
                    <a:srgbClr val="ADE354"/>
                  </a:gs>
                </a:gsLst>
                <a:lin ang="0" scaled="0"/>
              </a:gradFill>
              <a:round/>
            </a:ln>
            <a:effectLst>
              <a:outerShdw blurRad="50800" dist="38100" dir="5400000" algn="t" rotWithShape="0">
                <a:prstClr val="black">
                  <a:alpha val="40000"/>
                </a:prstClr>
              </a:outerShdw>
            </a:effectLst>
          </c:spPr>
          <c:marker>
            <c:symbol val="none"/>
          </c:marker>
          <c:val>
            <c:numRef>
              <c:f>Processing!$D$11:$D$22</c:f>
              <c:numCache>
                <c:formatCode>General</c:formatCode>
                <c:ptCount val="12"/>
                <c:pt idx="0">
                  <c:v>1048</c:v>
                </c:pt>
                <c:pt idx="1">
                  <c:v>1191</c:v>
                </c:pt>
                <c:pt idx="2">
                  <c:v>838</c:v>
                </c:pt>
                <c:pt idx="3">
                  <c:v>979</c:v>
                </c:pt>
                <c:pt idx="4">
                  <c:v>1480</c:v>
                </c:pt>
                <c:pt idx="5">
                  <c:v>1903</c:v>
                </c:pt>
                <c:pt idx="6">
                  <c:v>2017</c:v>
                </c:pt>
                <c:pt idx="7">
                  <c:v>1868</c:v>
                </c:pt>
                <c:pt idx="8">
                  <c:v>1888</c:v>
                </c:pt>
                <c:pt idx="9">
                  <c:v>2407</c:v>
                </c:pt>
                <c:pt idx="10">
                  <c:v>2652</c:v>
                </c:pt>
                <c:pt idx="11">
                  <c:v>1935</c:v>
                </c:pt>
              </c:numCache>
            </c:numRef>
          </c:val>
          <c:smooth val="1"/>
          <c:extLst>
            <c:ext xmlns:c16="http://schemas.microsoft.com/office/drawing/2014/chart" uri="{C3380CC4-5D6E-409C-BE32-E72D297353CC}">
              <c16:uniqueId val="{00000000-0640-4CB6-8E03-881E6F4CA8DD}"/>
            </c:ext>
          </c:extLst>
        </c:ser>
        <c:dLbls>
          <c:showLegendKey val="0"/>
          <c:showVal val="0"/>
          <c:showCatName val="0"/>
          <c:showSerName val="0"/>
          <c:showPercent val="0"/>
          <c:showBubbleSize val="0"/>
        </c:dLbls>
        <c:marker val="1"/>
        <c:smooth val="0"/>
        <c:axId val="742783023"/>
        <c:axId val="762161855"/>
      </c:lineChart>
      <c:scatterChart>
        <c:scatterStyle val="lineMarker"/>
        <c:varyColors val="0"/>
        <c:ser>
          <c:idx val="2"/>
          <c:order val="2"/>
          <c:tx>
            <c:strRef>
              <c:f>Processing!$C$10</c:f>
              <c:strCache>
                <c:ptCount val="1"/>
                <c:pt idx="0">
                  <c:v>Cursor</c:v>
                </c:pt>
              </c:strCache>
            </c:strRef>
          </c:tx>
          <c:spPr>
            <a:ln w="25400" cap="rnd">
              <a:noFill/>
              <a:round/>
            </a:ln>
            <a:effectLst>
              <a:glow rad="139700">
                <a:schemeClr val="accent4">
                  <a:satMod val="175000"/>
                  <a:alpha val="40000"/>
                </a:schemeClr>
              </a:glow>
            </a:effectLst>
          </c:spPr>
          <c:marker>
            <c:symbol val="circle"/>
            <c:size val="5"/>
            <c:spPr>
              <a:solidFill>
                <a:schemeClr val="bg1"/>
              </a:solidFill>
              <a:ln w="9525">
                <a:solidFill>
                  <a:srgbClr val="16F7FF"/>
                </a:solidFill>
              </a:ln>
              <a:effectLst>
                <a:glow rad="139700">
                  <a:schemeClr val="accent4">
                    <a:satMod val="175000"/>
                    <a:alpha val="4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6F7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Processing!$C$11:$C$22</c:f>
                <c:numCache>
                  <c:formatCode>General</c:formatCode>
                  <c:ptCount val="12"/>
                  <c:pt idx="0">
                    <c:v>#N/A</c:v>
                  </c:pt>
                  <c:pt idx="1">
                    <c:v>#N/A</c:v>
                  </c:pt>
                  <c:pt idx="2">
                    <c:v>#N/A</c:v>
                  </c:pt>
                  <c:pt idx="3">
                    <c:v>#N/A</c:v>
                  </c:pt>
                  <c:pt idx="4">
                    <c:v>#N/A</c:v>
                  </c:pt>
                  <c:pt idx="5">
                    <c:v>#N/A</c:v>
                  </c:pt>
                  <c:pt idx="6">
                    <c:v>1251</c:v>
                  </c:pt>
                  <c:pt idx="7">
                    <c:v>1809</c:v>
                  </c:pt>
                  <c:pt idx="8">
                    <c:v>1785</c:v>
                  </c:pt>
                  <c:pt idx="9">
                    <c:v>1556</c:v>
                  </c:pt>
                  <c:pt idx="10">
                    <c:v>1383</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Processing!$C$11:$C$22</c:f>
              <c:numCache>
                <c:formatCode>General</c:formatCode>
                <c:ptCount val="12"/>
                <c:pt idx="0">
                  <c:v>#N/A</c:v>
                </c:pt>
                <c:pt idx="1">
                  <c:v>#N/A</c:v>
                </c:pt>
                <c:pt idx="2">
                  <c:v>#N/A</c:v>
                </c:pt>
                <c:pt idx="3">
                  <c:v>#N/A</c:v>
                </c:pt>
                <c:pt idx="4">
                  <c:v>#N/A</c:v>
                </c:pt>
                <c:pt idx="5">
                  <c:v>#N/A</c:v>
                </c:pt>
                <c:pt idx="6">
                  <c:v>1251</c:v>
                </c:pt>
                <c:pt idx="7">
                  <c:v>1809</c:v>
                </c:pt>
                <c:pt idx="8">
                  <c:v>1785</c:v>
                </c:pt>
                <c:pt idx="9">
                  <c:v>1556</c:v>
                </c:pt>
                <c:pt idx="10">
                  <c:v>1383</c:v>
                </c:pt>
                <c:pt idx="11">
                  <c:v>#N/A</c:v>
                </c:pt>
              </c:numCache>
            </c:numRef>
          </c:yVal>
          <c:smooth val="0"/>
          <c:extLst>
            <c:ext xmlns:c16="http://schemas.microsoft.com/office/drawing/2014/chart" uri="{C3380CC4-5D6E-409C-BE32-E72D297353CC}">
              <c16:uniqueId val="{00000002-EDB5-4AC7-B958-FB8C04FBE9AD}"/>
            </c:ext>
          </c:extLst>
        </c:ser>
        <c:ser>
          <c:idx val="4"/>
          <c:order val="4"/>
          <c:tx>
            <c:strRef>
              <c:f>Processing!$E$10</c:f>
              <c:strCache>
                <c:ptCount val="1"/>
                <c:pt idx="0">
                  <c:v>Cursor I</c:v>
                </c:pt>
              </c:strCache>
            </c:strRef>
          </c:tx>
          <c:spPr>
            <a:ln w="25400" cap="rnd">
              <a:noFill/>
              <a:round/>
            </a:ln>
            <a:effectLst/>
          </c:spPr>
          <c:marker>
            <c:symbol val="circle"/>
            <c:size val="5"/>
            <c:spPr>
              <a:solidFill>
                <a:srgbClr val="ADE354"/>
              </a:solidFill>
              <a:ln w="9525">
                <a:noFill/>
              </a:ln>
              <a:effectLst/>
            </c:spPr>
          </c:marker>
          <c:yVal>
            <c:numRef>
              <c:f>Processing!$E$11:$E$22</c:f>
              <c:numCache>
                <c:formatCode>General</c:formatCode>
                <c:ptCount val="12"/>
                <c:pt idx="0">
                  <c:v>#N/A</c:v>
                </c:pt>
                <c:pt idx="1">
                  <c:v>#N/A</c:v>
                </c:pt>
                <c:pt idx="2">
                  <c:v>#N/A</c:v>
                </c:pt>
                <c:pt idx="3">
                  <c:v>#N/A</c:v>
                </c:pt>
                <c:pt idx="4">
                  <c:v>#N/A</c:v>
                </c:pt>
                <c:pt idx="5">
                  <c:v>#N/A</c:v>
                </c:pt>
                <c:pt idx="6">
                  <c:v>2017</c:v>
                </c:pt>
                <c:pt idx="7">
                  <c:v>1868</c:v>
                </c:pt>
                <c:pt idx="8">
                  <c:v>1888</c:v>
                </c:pt>
                <c:pt idx="9">
                  <c:v>2407</c:v>
                </c:pt>
                <c:pt idx="10">
                  <c:v>2652</c:v>
                </c:pt>
                <c:pt idx="11">
                  <c:v>#N/A</c:v>
                </c:pt>
              </c:numCache>
            </c:numRef>
          </c:yVal>
          <c:smooth val="0"/>
          <c:extLst>
            <c:ext xmlns:c16="http://schemas.microsoft.com/office/drawing/2014/chart" uri="{C3380CC4-5D6E-409C-BE32-E72D297353CC}">
              <c16:uniqueId val="{00000001-0640-4CB6-8E03-881E6F4CA8DD}"/>
            </c:ext>
          </c:extLst>
        </c:ser>
        <c:dLbls>
          <c:showLegendKey val="0"/>
          <c:showVal val="0"/>
          <c:showCatName val="0"/>
          <c:showSerName val="0"/>
          <c:showPercent val="0"/>
          <c:showBubbleSize val="0"/>
        </c:dLbls>
        <c:axId val="742783023"/>
        <c:axId val="762161855"/>
      </c:scatterChart>
      <c:catAx>
        <c:axId val="7427830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2161855"/>
        <c:crosses val="autoZero"/>
        <c:auto val="1"/>
        <c:lblAlgn val="ctr"/>
        <c:lblOffset val="100"/>
        <c:noMultiLvlLbl val="0"/>
      </c:catAx>
      <c:valAx>
        <c:axId val="762161855"/>
        <c:scaling>
          <c:orientation val="minMax"/>
        </c:scaling>
        <c:delete val="0"/>
        <c:axPos val="l"/>
        <c:majorGridlines>
          <c:spPr>
            <a:ln w="9525" cap="flat" cmpd="sng" algn="ctr">
              <a:solidFill>
                <a:srgbClr val="598CBF">
                  <a:alpha val="1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8CBF"/>
                </a:solidFill>
                <a:latin typeface="+mn-lt"/>
                <a:ea typeface="+mn-ea"/>
                <a:cs typeface="+mn-cs"/>
              </a:defRPr>
            </a:pPr>
            <a:endParaRPr lang="ru-RU"/>
          </a:p>
        </c:txPr>
        <c:crossAx val="7427830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Processing!$H$10</c:f>
              <c:strCache>
                <c:ptCount val="1"/>
                <c:pt idx="0">
                  <c:v>Income Dynamics</c:v>
                </c:pt>
              </c:strCache>
            </c:strRef>
          </c:tx>
          <c:spPr>
            <a:solidFill>
              <a:schemeClr val="accent1"/>
            </a:solidFill>
            <a:ln w="88900">
              <a:gradFill>
                <a:gsLst>
                  <a:gs pos="0">
                    <a:srgbClr val="CCFFFF"/>
                  </a:gs>
                  <a:gs pos="100000">
                    <a:srgbClr val="985DF9"/>
                  </a:gs>
                </a:gsLst>
                <a:lin ang="5400000" scaled="1"/>
              </a:gradFill>
            </a:ln>
            <a:effectLst/>
          </c:spPr>
          <c:invertIfNegative val="0"/>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Processing!$H$11:$H$22</c:f>
              <c:numCache>
                <c:formatCode>General</c:formatCode>
                <c:ptCount val="12"/>
                <c:pt idx="0">
                  <c:v>1048</c:v>
                </c:pt>
                <c:pt idx="1">
                  <c:v>1191</c:v>
                </c:pt>
                <c:pt idx="2">
                  <c:v>838</c:v>
                </c:pt>
                <c:pt idx="3">
                  <c:v>979</c:v>
                </c:pt>
                <c:pt idx="4">
                  <c:v>1480</c:v>
                </c:pt>
                <c:pt idx="5">
                  <c:v>1903</c:v>
                </c:pt>
                <c:pt idx="6">
                  <c:v>2017</c:v>
                </c:pt>
                <c:pt idx="7">
                  <c:v>1868</c:v>
                </c:pt>
                <c:pt idx="8">
                  <c:v>1888</c:v>
                </c:pt>
                <c:pt idx="9">
                  <c:v>2407</c:v>
                </c:pt>
                <c:pt idx="10">
                  <c:v>2652</c:v>
                </c:pt>
                <c:pt idx="11">
                  <c:v>1935</c:v>
                </c:pt>
              </c:numCache>
            </c:numRef>
          </c:val>
          <c:extLst>
            <c:ext xmlns:c16="http://schemas.microsoft.com/office/drawing/2014/chart" uri="{C3380CC4-5D6E-409C-BE32-E72D297353CC}">
              <c16:uniqueId val="{00000000-0E4F-473C-9C8C-304F4711D397}"/>
            </c:ext>
          </c:extLst>
        </c:ser>
        <c:ser>
          <c:idx val="1"/>
          <c:order val="1"/>
          <c:tx>
            <c:strRef>
              <c:f>Processing!$I$10</c:f>
              <c:strCache>
                <c:ptCount val="1"/>
                <c:pt idx="0">
                  <c:v>Cursor1</c:v>
                </c:pt>
              </c:strCache>
            </c:strRef>
          </c:tx>
          <c:spPr>
            <a:solidFill>
              <a:schemeClr val="accent2"/>
            </a:solidFill>
            <a:ln w="88900">
              <a:gradFill>
                <a:gsLst>
                  <a:gs pos="0">
                    <a:srgbClr val="33CCCC"/>
                  </a:gs>
                  <a:gs pos="100000">
                    <a:srgbClr val="006699"/>
                  </a:gs>
                </a:gsLst>
                <a:lin ang="5400000" scaled="1"/>
              </a:grad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Processing!$I$11:$I$22</c:f>
              <c:numCache>
                <c:formatCode>General</c:formatCode>
                <c:ptCount val="12"/>
                <c:pt idx="0">
                  <c:v>#N/A</c:v>
                </c:pt>
                <c:pt idx="1">
                  <c:v>#N/A</c:v>
                </c:pt>
                <c:pt idx="2">
                  <c:v>#N/A</c:v>
                </c:pt>
                <c:pt idx="3">
                  <c:v>#N/A</c:v>
                </c:pt>
                <c:pt idx="4">
                  <c:v>#N/A</c:v>
                </c:pt>
                <c:pt idx="5">
                  <c:v>#N/A</c:v>
                </c:pt>
                <c:pt idx="6">
                  <c:v>2017</c:v>
                </c:pt>
                <c:pt idx="7">
                  <c:v>1868</c:v>
                </c:pt>
                <c:pt idx="8">
                  <c:v>1888</c:v>
                </c:pt>
                <c:pt idx="9">
                  <c:v>2407</c:v>
                </c:pt>
                <c:pt idx="10">
                  <c:v>2652</c:v>
                </c:pt>
                <c:pt idx="11">
                  <c:v>#N/A</c:v>
                </c:pt>
              </c:numCache>
            </c:numRef>
          </c:val>
          <c:extLst>
            <c:ext xmlns:c16="http://schemas.microsoft.com/office/drawing/2014/chart" uri="{C3380CC4-5D6E-409C-BE32-E72D297353CC}">
              <c16:uniqueId val="{00000001-0E4F-473C-9C8C-304F4711D397}"/>
            </c:ext>
          </c:extLst>
        </c:ser>
        <c:dLbls>
          <c:showLegendKey val="0"/>
          <c:showVal val="0"/>
          <c:showCatName val="0"/>
          <c:showSerName val="0"/>
          <c:showPercent val="0"/>
          <c:showBubbleSize val="0"/>
        </c:dLbls>
        <c:gapWidth val="150"/>
        <c:overlap val="100"/>
        <c:axId val="742766783"/>
        <c:axId val="837830687"/>
      </c:barChart>
      <c:lineChart>
        <c:grouping val="standard"/>
        <c:varyColors val="0"/>
        <c:ser>
          <c:idx val="2"/>
          <c:order val="2"/>
          <c:tx>
            <c:strRef>
              <c:f>Processing!$J$10</c:f>
              <c:strCache>
                <c:ptCount val="1"/>
                <c:pt idx="0">
                  <c:v>Goals Accumulation</c:v>
                </c:pt>
              </c:strCache>
            </c:strRef>
          </c:tx>
          <c:spPr>
            <a:ln w="25400" cap="rnd">
              <a:solidFill>
                <a:srgbClr val="33CCCC"/>
              </a:solidFill>
              <a:round/>
            </a:ln>
            <a:effectLst>
              <a:outerShdw blurRad="50800" dist="38100" dir="5400000" algn="t" rotWithShape="0">
                <a:prstClr val="black">
                  <a:alpha val="60000"/>
                </a:prstClr>
              </a:outerShdw>
            </a:effectLst>
          </c:spPr>
          <c:marker>
            <c:symbol val="none"/>
          </c:marker>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Processing!$J$11:$J$22</c:f>
              <c:numCache>
                <c:formatCode>General</c:formatCode>
                <c:ptCount val="12"/>
                <c:pt idx="0">
                  <c:v>405.00000000000006</c:v>
                </c:pt>
                <c:pt idx="1">
                  <c:v>240.00000000000003</c:v>
                </c:pt>
                <c:pt idx="2">
                  <c:v>57.000000000000007</c:v>
                </c:pt>
                <c:pt idx="3">
                  <c:v>12.000000000000002</c:v>
                </c:pt>
                <c:pt idx="4">
                  <c:v>183.00000000000003</c:v>
                </c:pt>
                <c:pt idx="5">
                  <c:v>414.00000000000006</c:v>
                </c:pt>
                <c:pt idx="6">
                  <c:v>549.00000000000011</c:v>
                </c:pt>
                <c:pt idx="7">
                  <c:v>546.00000000000011</c:v>
                </c:pt>
                <c:pt idx="8">
                  <c:v>549.00000000000011</c:v>
                </c:pt>
                <c:pt idx="9">
                  <c:v>744.00000000000011</c:v>
                </c:pt>
                <c:pt idx="10">
                  <c:v>957.00000000000011</c:v>
                </c:pt>
                <c:pt idx="11">
                  <c:v>1032.0000000000002</c:v>
                </c:pt>
              </c:numCache>
            </c:numRef>
          </c:val>
          <c:smooth val="1"/>
          <c:extLst>
            <c:ext xmlns:c16="http://schemas.microsoft.com/office/drawing/2014/chart" uri="{C3380CC4-5D6E-409C-BE32-E72D297353CC}">
              <c16:uniqueId val="{00000002-0E4F-473C-9C8C-304F4711D397}"/>
            </c:ext>
          </c:extLst>
        </c:ser>
        <c:dLbls>
          <c:showLegendKey val="0"/>
          <c:showVal val="0"/>
          <c:showCatName val="0"/>
          <c:showSerName val="0"/>
          <c:showPercent val="0"/>
          <c:showBubbleSize val="0"/>
        </c:dLbls>
        <c:marker val="1"/>
        <c:smooth val="0"/>
        <c:axId val="742766783"/>
        <c:axId val="837830687"/>
      </c:lineChart>
      <c:scatterChart>
        <c:scatterStyle val="lineMarker"/>
        <c:varyColors val="0"/>
        <c:ser>
          <c:idx val="3"/>
          <c:order val="3"/>
          <c:tx>
            <c:strRef>
              <c:f>Processing!$K$10</c:f>
              <c:strCache>
                <c:ptCount val="1"/>
                <c:pt idx="0">
                  <c:v>Cursor2</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33CCCC"/>
                </a:solidFill>
              </a:ln>
              <a:effectLst>
                <a:outerShdw blurRad="50800" dist="38100" dir="5400000" algn="t" rotWithShape="0">
                  <a:prstClr val="black">
                    <a:alpha val="40000"/>
                  </a:prstClr>
                </a:outerShdw>
              </a:effectLst>
            </c:spPr>
          </c:marker>
          <c:xVal>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Processing!$K$11:$K$22</c:f>
              <c:numCache>
                <c:formatCode>General</c:formatCode>
                <c:ptCount val="12"/>
                <c:pt idx="0">
                  <c:v>#N/A</c:v>
                </c:pt>
                <c:pt idx="1">
                  <c:v>#N/A</c:v>
                </c:pt>
                <c:pt idx="2">
                  <c:v>#N/A</c:v>
                </c:pt>
                <c:pt idx="3">
                  <c:v>#N/A</c:v>
                </c:pt>
                <c:pt idx="4">
                  <c:v>#N/A</c:v>
                </c:pt>
                <c:pt idx="5">
                  <c:v>#N/A</c:v>
                </c:pt>
                <c:pt idx="6">
                  <c:v>549.00000000000011</c:v>
                </c:pt>
                <c:pt idx="7">
                  <c:v>546.00000000000011</c:v>
                </c:pt>
                <c:pt idx="8">
                  <c:v>549.00000000000011</c:v>
                </c:pt>
                <c:pt idx="9">
                  <c:v>744.00000000000011</c:v>
                </c:pt>
                <c:pt idx="10">
                  <c:v>957.00000000000011</c:v>
                </c:pt>
                <c:pt idx="11">
                  <c:v>#N/A</c:v>
                </c:pt>
              </c:numCache>
            </c:numRef>
          </c:yVal>
          <c:smooth val="0"/>
          <c:extLst>
            <c:ext xmlns:c16="http://schemas.microsoft.com/office/drawing/2014/chart" uri="{C3380CC4-5D6E-409C-BE32-E72D297353CC}">
              <c16:uniqueId val="{00000003-0E4F-473C-9C8C-304F4711D397}"/>
            </c:ext>
          </c:extLst>
        </c:ser>
        <c:dLbls>
          <c:showLegendKey val="0"/>
          <c:showVal val="0"/>
          <c:showCatName val="0"/>
          <c:showSerName val="0"/>
          <c:showPercent val="0"/>
          <c:showBubbleSize val="0"/>
        </c:dLbls>
        <c:axId val="742766783"/>
        <c:axId val="837830687"/>
      </c:scatterChart>
      <c:catAx>
        <c:axId val="742766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598CBF"/>
                </a:solidFill>
                <a:latin typeface="+mn-lt"/>
                <a:ea typeface="+mn-ea"/>
                <a:cs typeface="+mn-cs"/>
              </a:defRPr>
            </a:pPr>
            <a:endParaRPr lang="ru-RU"/>
          </a:p>
        </c:txPr>
        <c:crossAx val="837830687"/>
        <c:crosses val="autoZero"/>
        <c:auto val="1"/>
        <c:lblAlgn val="ctr"/>
        <c:lblOffset val="100"/>
        <c:noMultiLvlLbl val="0"/>
      </c:catAx>
      <c:valAx>
        <c:axId val="837830687"/>
        <c:scaling>
          <c:orientation val="minMax"/>
        </c:scaling>
        <c:delete val="0"/>
        <c:axPos val="l"/>
        <c:majorGridlines>
          <c:spPr>
            <a:ln w="9525" cap="flat" cmpd="sng" algn="ctr">
              <a:solidFill>
                <a:srgbClr val="598CBF">
                  <a:alpha val="1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8CBF"/>
                </a:solidFill>
                <a:latin typeface="+mn-lt"/>
                <a:ea typeface="+mn-ea"/>
                <a:cs typeface="+mn-cs"/>
              </a:defRPr>
            </a:pPr>
            <a:endParaRPr lang="ru-RU"/>
          </a:p>
        </c:txPr>
        <c:crossAx val="74276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1"/>
          <c:order val="1"/>
          <c:tx>
            <c:strRef>
              <c:f>Processing!$F$1</c:f>
              <c:strCache>
                <c:ptCount val="1"/>
                <c:pt idx="0">
                  <c:v>Sources</c:v>
                </c:pt>
              </c:strCache>
            </c:strRef>
          </c:tx>
          <c:spPr>
            <a:gradFill flip="none" rotWithShape="1">
              <a:gsLst>
                <a:gs pos="4000">
                  <a:srgbClr val="0175A0">
                    <a:alpha val="90000"/>
                  </a:srgbClr>
                </a:gs>
                <a:gs pos="95000">
                  <a:srgbClr val="000B27">
                    <a:alpha val="25000"/>
                  </a:srgbClr>
                </a:gs>
              </a:gsLst>
              <a:path path="circle">
                <a:fillToRect l="50000" t="50000" r="50000" b="50000"/>
              </a:path>
              <a:tileRect/>
            </a:gradFill>
            <a:ln>
              <a:noFill/>
            </a:ln>
            <a:effectLst/>
          </c:spPr>
          <c:cat>
            <c:strRef>
              <c:f>[0]!labels</c:f>
              <c:strCache>
                <c:ptCount val="5"/>
                <c:pt idx="0">
                  <c:v>Checking</c:v>
                </c:pt>
                <c:pt idx="1">
                  <c:v>Saving</c:v>
                </c:pt>
                <c:pt idx="2">
                  <c:v>Investments</c:v>
                </c:pt>
                <c:pt idx="3">
                  <c:v>Digital Craft</c:v>
                </c:pt>
                <c:pt idx="4">
                  <c:v>Rewards</c:v>
                </c:pt>
              </c:strCache>
            </c:strRef>
          </c:cat>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1-7BA1-4414-B173-A31F64D66CBC}"/>
            </c:ext>
          </c:extLst>
        </c:ser>
        <c:dLbls>
          <c:showLegendKey val="0"/>
          <c:showVal val="0"/>
          <c:showCatName val="0"/>
          <c:showSerName val="0"/>
          <c:showPercent val="0"/>
          <c:showBubbleSize val="0"/>
        </c:dLbls>
        <c:axId val="852542095"/>
        <c:axId val="837866207"/>
      </c:radarChart>
      <c:radarChart>
        <c:radarStyle val="marker"/>
        <c:varyColors val="0"/>
        <c:ser>
          <c:idx val="0"/>
          <c:order val="0"/>
          <c:tx>
            <c:v>fill</c:v>
          </c:tx>
          <c:spPr>
            <a:ln w="19050" cap="rnd">
              <a:solidFill>
                <a:srgbClr val="01EEFB">
                  <a:alpha val="96000"/>
                </a:srgbClr>
              </a:solidFill>
              <a:round/>
            </a:ln>
            <a:effectLst/>
          </c:spPr>
          <c:marker>
            <c:symbol val="circle"/>
            <c:size val="6"/>
            <c:spPr>
              <a:solidFill>
                <a:srgbClr val="01152D"/>
              </a:solidFill>
              <a:ln w="9525">
                <a:solidFill>
                  <a:srgbClr val="01EEFB"/>
                </a:solidFill>
              </a:ln>
              <a:effectLst/>
            </c:spPr>
          </c:marker>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3-7BA1-4414-B173-A31F64D66CBC}"/>
            </c:ext>
          </c:extLst>
        </c:ser>
        <c:dLbls>
          <c:showLegendKey val="0"/>
          <c:showVal val="0"/>
          <c:showCatName val="0"/>
          <c:showSerName val="0"/>
          <c:showPercent val="0"/>
          <c:showBubbleSize val="0"/>
        </c:dLbls>
        <c:axId val="852542095"/>
        <c:axId val="837866207"/>
      </c:radarChart>
      <c:catAx>
        <c:axId val="85254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085"/>
                </a:solidFill>
                <a:latin typeface="+mn-lt"/>
                <a:ea typeface="+mn-ea"/>
                <a:cs typeface="+mn-cs"/>
              </a:defRPr>
            </a:pPr>
            <a:endParaRPr lang="ru-RU"/>
          </a:p>
        </c:txPr>
        <c:crossAx val="837866207"/>
        <c:crosses val="autoZero"/>
        <c:auto val="1"/>
        <c:lblAlgn val="ctr"/>
        <c:lblOffset val="100"/>
        <c:noMultiLvlLbl val="0"/>
      </c:catAx>
      <c:valAx>
        <c:axId val="837866207"/>
        <c:scaling>
          <c:orientation val="minMax"/>
        </c:scaling>
        <c:delete val="1"/>
        <c:axPos val="l"/>
        <c:majorGridlines>
          <c:spPr>
            <a:ln w="9525" cap="flat" cmpd="sng" algn="ctr">
              <a:solidFill>
                <a:srgbClr val="598CBF">
                  <a:alpha val="30000"/>
                </a:srgbClr>
              </a:solidFill>
              <a:round/>
            </a:ln>
            <a:effectLst/>
          </c:spPr>
        </c:majorGridlines>
        <c:numFmt formatCode="0%" sourceLinked="1"/>
        <c:majorTickMark val="none"/>
        <c:minorTickMark val="none"/>
        <c:tickLblPos val="nextTo"/>
        <c:crossAx val="85254209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a:solidFill>
                <a:srgbClr val="021C3C"/>
              </a:solidFill>
            </a:ln>
          </c:spPr>
          <c:dPt>
            <c:idx val="0"/>
            <c:bubble3D val="0"/>
            <c:spPr>
              <a:gradFill>
                <a:gsLst>
                  <a:gs pos="100000">
                    <a:srgbClr val="0054B4"/>
                  </a:gs>
                  <a:gs pos="0">
                    <a:srgbClr val="34D399"/>
                  </a:gs>
                </a:gsLst>
                <a:lin ang="2700000" scaled="0"/>
              </a:gradFill>
              <a:ln w="19050">
                <a:solidFill>
                  <a:srgbClr val="021C3C"/>
                </a:solidFill>
              </a:ln>
              <a:effectLst/>
            </c:spPr>
            <c:extLst>
              <c:ext xmlns:c16="http://schemas.microsoft.com/office/drawing/2014/chart" uri="{C3380CC4-5D6E-409C-BE32-E72D297353CC}">
                <c16:uniqueId val="{00000001-2984-4618-89EB-1337BC56CBFD}"/>
              </c:ext>
            </c:extLst>
          </c:dPt>
          <c:dPt>
            <c:idx val="1"/>
            <c:bubble3D val="0"/>
            <c:spPr>
              <a:gradFill>
                <a:gsLst>
                  <a:gs pos="100000">
                    <a:srgbClr val="1E63E8"/>
                  </a:gs>
                  <a:gs pos="29000">
                    <a:srgbClr val="6CB7FF"/>
                  </a:gs>
                </a:gsLst>
                <a:lin ang="2700000" scaled="0"/>
              </a:gradFill>
              <a:ln w="19050">
                <a:solidFill>
                  <a:srgbClr val="021C3C"/>
                </a:solidFill>
              </a:ln>
              <a:effectLst/>
            </c:spPr>
            <c:extLst>
              <c:ext xmlns:c16="http://schemas.microsoft.com/office/drawing/2014/chart" uri="{C3380CC4-5D6E-409C-BE32-E72D297353CC}">
                <c16:uniqueId val="{00000003-2984-4618-89EB-1337BC56CBFD}"/>
              </c:ext>
            </c:extLst>
          </c:dPt>
          <c:dPt>
            <c:idx val="2"/>
            <c:bubble3D val="0"/>
            <c:spPr>
              <a:gradFill>
                <a:gsLst>
                  <a:gs pos="100000">
                    <a:srgbClr val="1CE16C"/>
                  </a:gs>
                  <a:gs pos="0">
                    <a:srgbClr val="F9EAB7"/>
                  </a:gs>
                </a:gsLst>
                <a:lin ang="5400000" scaled="0"/>
              </a:gradFill>
              <a:ln w="19050">
                <a:solidFill>
                  <a:srgbClr val="021C3C"/>
                </a:solidFill>
              </a:ln>
              <a:effectLst/>
            </c:spPr>
            <c:extLst>
              <c:ext xmlns:c16="http://schemas.microsoft.com/office/drawing/2014/chart" uri="{C3380CC4-5D6E-409C-BE32-E72D297353CC}">
                <c16:uniqueId val="{00000005-2984-4618-89EB-1337BC56CBFD}"/>
              </c:ext>
            </c:extLst>
          </c:dPt>
          <c:dPt>
            <c:idx val="3"/>
            <c:bubble3D val="0"/>
            <c:spPr>
              <a:gradFill>
                <a:gsLst>
                  <a:gs pos="89000">
                    <a:srgbClr val="FFFF00"/>
                  </a:gs>
                  <a:gs pos="5000">
                    <a:srgbClr val="F2207B"/>
                  </a:gs>
                </a:gsLst>
                <a:lin ang="7800000" scaled="0"/>
              </a:gradFill>
              <a:ln w="19050">
                <a:solidFill>
                  <a:srgbClr val="021C3C"/>
                </a:solidFill>
              </a:ln>
              <a:effectLst/>
            </c:spPr>
            <c:extLst>
              <c:ext xmlns:c16="http://schemas.microsoft.com/office/drawing/2014/chart" uri="{C3380CC4-5D6E-409C-BE32-E72D297353CC}">
                <c16:uniqueId val="{00000007-2984-4618-89EB-1337BC56CBFD}"/>
              </c:ext>
            </c:extLst>
          </c:dPt>
          <c:dPt>
            <c:idx val="4"/>
            <c:bubble3D val="0"/>
            <c:spPr>
              <a:gradFill>
                <a:gsLst>
                  <a:gs pos="100000">
                    <a:srgbClr val="70AD18"/>
                  </a:gs>
                  <a:gs pos="0">
                    <a:srgbClr val="ADE354"/>
                  </a:gs>
                </a:gsLst>
                <a:lin ang="5400000" scaled="0"/>
              </a:gradFill>
              <a:ln w="19050">
                <a:solidFill>
                  <a:srgbClr val="021C3C"/>
                </a:solidFill>
              </a:ln>
              <a:effectLst/>
            </c:spPr>
            <c:extLst>
              <c:ext xmlns:c16="http://schemas.microsoft.com/office/drawing/2014/chart" uri="{C3380CC4-5D6E-409C-BE32-E72D297353CC}">
                <c16:uniqueId val="{00000009-2984-4618-89EB-1337BC56CBFD}"/>
              </c:ext>
            </c:extLst>
          </c:dPt>
          <c:cat>
            <c:strRef>
              <c:f>Processing!$J$2:$J$6</c:f>
              <c:strCache>
                <c:ptCount val="5"/>
                <c:pt idx="0">
                  <c:v>Checking</c:v>
                </c:pt>
                <c:pt idx="1">
                  <c:v>Saving</c:v>
                </c:pt>
                <c:pt idx="2">
                  <c:v>Investments</c:v>
                </c:pt>
                <c:pt idx="3">
                  <c:v>Digital Craft</c:v>
                </c:pt>
                <c:pt idx="4">
                  <c:v>Rewards</c:v>
                </c:pt>
              </c:strCache>
            </c:strRef>
          </c:cat>
          <c:val>
            <c:numRef>
              <c:f>Processing!$K$2:$K$6</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A-2984-4618-89EB-1337BC56CBFD}"/>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39000">
                  <a:srgbClr val="0273FC">
                    <a:alpha val="60000"/>
                  </a:srgbClr>
                </a:gs>
                <a:gs pos="89000">
                  <a:srgbClr val="055FCA">
                    <a:alpha val="0"/>
                  </a:srgbClr>
                </a:gs>
              </a:gsLst>
              <a:path path="circle">
                <a:fillToRect l="50000" t="-80000" r="50000" b="180000"/>
              </a:path>
              <a:tileRect/>
            </a:gradFill>
            <a:ln w="25400">
              <a:noFill/>
            </a:ln>
            <a:effectLst/>
          </c:spPr>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extLst>
            <c:ext xmlns:c16="http://schemas.microsoft.com/office/drawing/2014/chart" uri="{C3380CC4-5D6E-409C-BE32-E72D297353CC}">
              <c16:uniqueId val="{00000002-B443-4FFD-94E4-A2D58E27C5E6}"/>
            </c:ext>
          </c:extLst>
        </c:ser>
        <c:dLbls>
          <c:showLegendKey val="0"/>
          <c:showVal val="0"/>
          <c:showCatName val="0"/>
          <c:showSerName val="0"/>
          <c:showPercent val="0"/>
          <c:showBubbleSize val="0"/>
        </c:dLbls>
        <c:axId val="852638607"/>
        <c:axId val="837895967"/>
      </c:areaChart>
      <c:lineChart>
        <c:grouping val="standard"/>
        <c:varyColors val="0"/>
        <c:ser>
          <c:idx val="0"/>
          <c:order val="0"/>
          <c:tx>
            <c:strRef>
              <c:f>Processing!$N$10</c:f>
              <c:strCache>
                <c:ptCount val="1"/>
                <c:pt idx="0">
                  <c:v>Value</c:v>
                </c:pt>
              </c:strCache>
            </c:strRef>
          </c:tx>
          <c:spPr>
            <a:ln w="19050" cap="rnd">
              <a:gradFill>
                <a:gsLst>
                  <a:gs pos="0">
                    <a:srgbClr val="055FCA"/>
                  </a:gs>
                  <a:gs pos="74000">
                    <a:srgbClr val="01EEFB"/>
                  </a:gs>
                  <a:gs pos="100000">
                    <a:srgbClr val="055FCA"/>
                  </a:gs>
                </a:gsLst>
                <a:lin ang="0" scaled="0"/>
              </a:gradFill>
              <a:round/>
            </a:ln>
            <a:effectLst>
              <a:outerShdw blurRad="50800" dist="38100" dir="5400000" algn="t" rotWithShape="0">
                <a:prstClr val="black">
                  <a:alpha val="40000"/>
                </a:prstClr>
              </a:outerShdw>
            </a:effectLst>
          </c:spPr>
          <c:marker>
            <c:symbol val="none"/>
          </c:marker>
          <c:cat>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smooth val="1"/>
          <c:extLst>
            <c:ext xmlns:c16="http://schemas.microsoft.com/office/drawing/2014/chart" uri="{C3380CC4-5D6E-409C-BE32-E72D297353CC}">
              <c16:uniqueId val="{00000000-B443-4FFD-94E4-A2D58E27C5E6}"/>
            </c:ext>
          </c:extLst>
        </c:ser>
        <c:dLbls>
          <c:showLegendKey val="0"/>
          <c:showVal val="0"/>
          <c:showCatName val="0"/>
          <c:showSerName val="0"/>
          <c:showPercent val="0"/>
          <c:showBubbleSize val="0"/>
        </c:dLbls>
        <c:marker val="1"/>
        <c:smooth val="0"/>
        <c:axId val="852638607"/>
        <c:axId val="837895967"/>
      </c:lineChart>
      <c:scatterChart>
        <c:scatterStyle val="lineMarker"/>
        <c:varyColors val="0"/>
        <c:ser>
          <c:idx val="1"/>
          <c:order val="1"/>
          <c:tx>
            <c:strRef>
              <c:f>Processing!$O$10</c:f>
              <c:strCache>
                <c:ptCount val="1"/>
                <c:pt idx="0">
                  <c:v>Cursor</c:v>
                </c:pt>
              </c:strCache>
            </c:strRef>
          </c:tx>
          <c:spPr>
            <a:ln w="25400" cap="rnd">
              <a:noFill/>
              <a:round/>
            </a:ln>
            <a:effectLst/>
          </c:spPr>
          <c:marker>
            <c:symbol val="circle"/>
            <c:size val="5"/>
            <c:spPr>
              <a:solidFill>
                <a:schemeClr val="accent2"/>
              </a:solidFill>
              <a:ln w="9525">
                <a:solidFill>
                  <a:schemeClr val="accent2"/>
                </a:solidFill>
              </a:ln>
              <a:effectLst/>
            </c:spPr>
          </c:marker>
          <c:xVal>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1-B443-4FFD-94E4-A2D58E27C5E6}"/>
            </c:ext>
          </c:extLst>
        </c:ser>
        <c:ser>
          <c:idx val="3"/>
          <c:order val="3"/>
          <c:tx>
            <c:strRef>
              <c:f>Processing!$O$10</c:f>
              <c:strCache>
                <c:ptCount val="1"/>
                <c:pt idx="0">
                  <c:v>Cursor</c:v>
                </c:pt>
              </c:strCache>
            </c:strRef>
          </c:tx>
          <c:spPr>
            <a:ln w="25400" cap="rnd">
              <a:noFill/>
              <a:round/>
            </a:ln>
            <a:effectLst>
              <a:glow rad="139700">
                <a:schemeClr val="accent4">
                  <a:satMod val="175000"/>
                  <a:alpha val="40000"/>
                </a:schemeClr>
              </a:glow>
            </a:effectLst>
          </c:spPr>
          <c:marker>
            <c:symbol val="circle"/>
            <c:size val="5"/>
            <c:spPr>
              <a:solidFill>
                <a:schemeClr val="bg1"/>
              </a:solidFill>
              <a:ln w="9525">
                <a:solidFill>
                  <a:srgbClr val="0273FC"/>
                </a:solidFill>
              </a:ln>
              <a:effectLst>
                <a:glow rad="139700">
                  <a:schemeClr val="accent4">
                    <a:satMod val="175000"/>
                    <a:alpha val="40000"/>
                  </a:schemeClr>
                </a:glow>
              </a:effectLst>
            </c:spPr>
          </c:marker>
          <c:errBars>
            <c:errDir val="y"/>
            <c:errBarType val="minus"/>
            <c:errValType val="cust"/>
            <c:noEndCap val="1"/>
            <c:plus>
              <c:numLit>
                <c:formatCode>General</c:formatCode>
                <c:ptCount val="1"/>
                <c:pt idx="0">
                  <c:v>1</c:v>
                </c:pt>
              </c:numLit>
            </c:plus>
            <c:minus>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3-B443-4FFD-94E4-A2D58E27C5E6}"/>
            </c:ext>
          </c:extLst>
        </c:ser>
        <c:dLbls>
          <c:showLegendKey val="0"/>
          <c:showVal val="0"/>
          <c:showCatName val="0"/>
          <c:showSerName val="0"/>
          <c:showPercent val="0"/>
          <c:showBubbleSize val="0"/>
        </c:dLbls>
        <c:axId val="852638607"/>
        <c:axId val="837895967"/>
      </c:scatterChart>
      <c:catAx>
        <c:axId val="852638607"/>
        <c:scaling>
          <c:orientation val="minMax"/>
        </c:scaling>
        <c:delete val="1"/>
        <c:axPos val="b"/>
        <c:numFmt formatCode="General" sourceLinked="1"/>
        <c:majorTickMark val="none"/>
        <c:minorTickMark val="none"/>
        <c:tickLblPos val="nextTo"/>
        <c:crossAx val="837895967"/>
        <c:crosses val="autoZero"/>
        <c:auto val="1"/>
        <c:lblAlgn val="ctr"/>
        <c:lblOffset val="100"/>
        <c:noMultiLvlLbl val="0"/>
      </c:catAx>
      <c:valAx>
        <c:axId val="837895967"/>
        <c:scaling>
          <c:orientation val="minMax"/>
        </c:scaling>
        <c:delete val="1"/>
        <c:axPos val="l"/>
        <c:numFmt formatCode="General" sourceLinked="1"/>
        <c:majorTickMark val="none"/>
        <c:minorTickMark val="none"/>
        <c:tickLblPos val="nextTo"/>
        <c:crossAx val="85263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blipFill>
              <a:blip xmlns:r="http://schemas.openxmlformats.org/officeDocument/2006/relationships" r:embed="rId3"/>
              <a:stretch>
                <a:fillRect/>
              </a:stretch>
            </a:blipFill>
            <a:ln>
              <a:noFill/>
            </a:ln>
            <a:effectLst/>
          </c:spPr>
          <c:invertIfNegative val="0"/>
          <c:cat>
            <c:strRef>
              <c:f>Processing!$H$8</c:f>
              <c:strCache>
                <c:ptCount val="1"/>
                <c:pt idx="0">
                  <c:v>Goals Accumulation</c:v>
                </c:pt>
              </c:strCache>
            </c:strRef>
          </c:cat>
          <c:val>
            <c:numRef>
              <c:f>Processing!$I$8</c:f>
              <c:numCache>
                <c:formatCode>0%</c:formatCode>
                <c:ptCount val="1"/>
                <c:pt idx="0">
                  <c:v>0.41268000000000005</c:v>
                </c:pt>
              </c:numCache>
            </c:numRef>
          </c:val>
          <c:extLst>
            <c:ext xmlns:c16="http://schemas.microsoft.com/office/drawing/2014/chart" uri="{C3380CC4-5D6E-409C-BE32-E72D297353CC}">
              <c16:uniqueId val="{00000000-F6B0-4FED-B637-5F3169B4AA26}"/>
            </c:ext>
          </c:extLst>
        </c:ser>
        <c:ser>
          <c:idx val="1"/>
          <c:order val="1"/>
          <c:spPr>
            <a:blipFill>
              <a:blip xmlns:r="http://schemas.openxmlformats.org/officeDocument/2006/relationships" r:embed="rId4"/>
              <a:stretch>
                <a:fillRect/>
              </a:stretch>
            </a:blipFill>
            <a:ln>
              <a:noFill/>
            </a:ln>
            <a:effectLst/>
          </c:spPr>
          <c:invertIfNegative val="0"/>
          <c:cat>
            <c:strRef>
              <c:f>Processing!$H$8</c:f>
              <c:strCache>
                <c:ptCount val="1"/>
                <c:pt idx="0">
                  <c:v>Goals Accumulation</c:v>
                </c:pt>
              </c:strCache>
            </c:strRef>
          </c:cat>
          <c:val>
            <c:numRef>
              <c:f>Processing!$J$8</c:f>
              <c:numCache>
                <c:formatCode>0%</c:formatCode>
                <c:ptCount val="1"/>
                <c:pt idx="0">
                  <c:v>3.5000000000000003E-2</c:v>
                </c:pt>
              </c:numCache>
            </c:numRef>
          </c:val>
          <c:extLst>
            <c:ext xmlns:c16="http://schemas.microsoft.com/office/drawing/2014/chart" uri="{C3380CC4-5D6E-409C-BE32-E72D297353CC}">
              <c16:uniqueId val="{00000001-F6B0-4FED-B637-5F3169B4AA26}"/>
            </c:ext>
          </c:extLst>
        </c:ser>
        <c:ser>
          <c:idx val="2"/>
          <c:order val="2"/>
          <c:spPr>
            <a:blipFill>
              <a:blip xmlns:r="http://schemas.openxmlformats.org/officeDocument/2006/relationships" r:embed="rId5"/>
              <a:stretch>
                <a:fillRect/>
              </a:stretch>
            </a:blipFill>
            <a:ln>
              <a:noFill/>
            </a:ln>
            <a:effectLst/>
          </c:spPr>
          <c:invertIfNegative val="0"/>
          <c:cat>
            <c:strRef>
              <c:f>Processing!$H$8</c:f>
              <c:strCache>
                <c:ptCount val="1"/>
                <c:pt idx="0">
                  <c:v>Goals Accumulation</c:v>
                </c:pt>
              </c:strCache>
            </c:strRef>
          </c:cat>
          <c:val>
            <c:numRef>
              <c:f>Processing!$K$8</c:f>
              <c:numCache>
                <c:formatCode>0%</c:formatCode>
                <c:ptCount val="1"/>
                <c:pt idx="0">
                  <c:v>0.58731999999999984</c:v>
                </c:pt>
              </c:numCache>
            </c:numRef>
          </c:val>
          <c:extLst>
            <c:ext xmlns:c16="http://schemas.microsoft.com/office/drawing/2014/chart" uri="{C3380CC4-5D6E-409C-BE32-E72D297353CC}">
              <c16:uniqueId val="{00000002-F6B0-4FED-B637-5F3169B4AA26}"/>
            </c:ext>
          </c:extLst>
        </c:ser>
        <c:dLbls>
          <c:showLegendKey val="0"/>
          <c:showVal val="0"/>
          <c:showCatName val="0"/>
          <c:showSerName val="0"/>
          <c:showPercent val="0"/>
          <c:showBubbleSize val="0"/>
        </c:dLbls>
        <c:gapWidth val="500"/>
        <c:overlap val="100"/>
        <c:axId val="852614015"/>
        <c:axId val="538874271"/>
      </c:barChart>
      <c:catAx>
        <c:axId val="852614015"/>
        <c:scaling>
          <c:orientation val="minMax"/>
        </c:scaling>
        <c:delete val="1"/>
        <c:axPos val="l"/>
        <c:numFmt formatCode="General" sourceLinked="1"/>
        <c:majorTickMark val="out"/>
        <c:minorTickMark val="none"/>
        <c:tickLblPos val="nextTo"/>
        <c:crossAx val="538874271"/>
        <c:crosses val="autoZero"/>
        <c:auto val="1"/>
        <c:lblAlgn val="ctr"/>
        <c:lblOffset val="100"/>
        <c:noMultiLvlLbl val="0"/>
      </c:catAx>
      <c:valAx>
        <c:axId val="538874271"/>
        <c:scaling>
          <c:orientation val="minMax"/>
          <c:max val="1"/>
          <c:min val="0"/>
        </c:scaling>
        <c:delete val="1"/>
        <c:axPos val="b"/>
        <c:numFmt formatCode="0%" sourceLinked="1"/>
        <c:majorTickMark val="out"/>
        <c:minorTickMark val="none"/>
        <c:tickLblPos val="nextTo"/>
        <c:crossAx val="8526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1AEF5"/>
            </a:solidFill>
            <a:ln>
              <a:noFill/>
            </a:ln>
            <a:effectLst/>
          </c:spPr>
          <c:invertIfNegative val="0"/>
          <c:cat>
            <c:strRef>
              <c:f>Processing!$M$2:$M$5</c:f>
              <c:strCache>
                <c:ptCount val="4"/>
                <c:pt idx="0">
                  <c:v>Home</c:v>
                </c:pt>
                <c:pt idx="1">
                  <c:v>Hobby</c:v>
                </c:pt>
                <c:pt idx="2">
                  <c:v>Drive</c:v>
                </c:pt>
                <c:pt idx="3">
                  <c:v>Travel</c:v>
                </c:pt>
              </c:strCache>
            </c:strRef>
          </c:cat>
          <c:val>
            <c:numRef>
              <c:f>Processing!$N$2:$N$5</c:f>
              <c:numCache>
                <c:formatCode>0%</c:formatCode>
                <c:ptCount val="4"/>
                <c:pt idx="0">
                  <c:v>0.70520000000000016</c:v>
                </c:pt>
                <c:pt idx="1">
                  <c:v>0.35680000000000006</c:v>
                </c:pt>
                <c:pt idx="2">
                  <c:v>0.29472000000000004</c:v>
                </c:pt>
                <c:pt idx="3">
                  <c:v>0.29400000000000004</c:v>
                </c:pt>
              </c:numCache>
            </c:numRef>
          </c:val>
          <c:extLst>
            <c:ext xmlns:c16="http://schemas.microsoft.com/office/drawing/2014/chart" uri="{C3380CC4-5D6E-409C-BE32-E72D297353CC}">
              <c16:uniqueId val="{00000000-E957-4FCA-93DC-8A896CF32070}"/>
            </c:ext>
          </c:extLst>
        </c:ser>
        <c:ser>
          <c:idx val="1"/>
          <c:order val="1"/>
          <c:spPr>
            <a:solidFill>
              <a:srgbClr val="24415E"/>
            </a:solidFill>
            <a:ln>
              <a:noFill/>
            </a:ln>
            <a:effectLst/>
          </c:spPr>
          <c:invertIfNegative val="0"/>
          <c:cat>
            <c:strRef>
              <c:f>Processing!$M$2:$M$5</c:f>
              <c:strCache>
                <c:ptCount val="4"/>
                <c:pt idx="0">
                  <c:v>Home</c:v>
                </c:pt>
                <c:pt idx="1">
                  <c:v>Hobby</c:v>
                </c:pt>
                <c:pt idx="2">
                  <c:v>Drive</c:v>
                </c:pt>
                <c:pt idx="3">
                  <c:v>Travel</c:v>
                </c:pt>
              </c:strCache>
            </c:strRef>
          </c:cat>
          <c:val>
            <c:numRef>
              <c:f>Processing!$O$2:$O$5</c:f>
              <c:numCache>
                <c:formatCode>0%</c:formatCode>
                <c:ptCount val="4"/>
                <c:pt idx="0">
                  <c:v>0.29479999999999984</c:v>
                </c:pt>
                <c:pt idx="1">
                  <c:v>0.64319999999999999</c:v>
                </c:pt>
                <c:pt idx="2">
                  <c:v>0.70527999999999991</c:v>
                </c:pt>
                <c:pt idx="3">
                  <c:v>0.70599999999999996</c:v>
                </c:pt>
              </c:numCache>
            </c:numRef>
          </c:val>
          <c:extLst>
            <c:ext xmlns:c16="http://schemas.microsoft.com/office/drawing/2014/chart" uri="{C3380CC4-5D6E-409C-BE32-E72D297353CC}">
              <c16:uniqueId val="{00000001-E957-4FCA-93DC-8A896CF32070}"/>
            </c:ext>
          </c:extLst>
        </c:ser>
        <c:ser>
          <c:idx val="2"/>
          <c:order val="2"/>
          <c:spPr>
            <a:solidFill>
              <a:srgbClr val="00FFFF"/>
            </a:solidFill>
            <a:ln>
              <a:noFill/>
            </a:ln>
            <a:effectLst/>
          </c:spPr>
          <c:invertIfNegative val="0"/>
          <c:cat>
            <c:strRef>
              <c:f>Processing!$M$2:$M$5</c:f>
              <c:strCache>
                <c:ptCount val="4"/>
                <c:pt idx="0">
                  <c:v>Home</c:v>
                </c:pt>
                <c:pt idx="1">
                  <c:v>Hobby</c:v>
                </c:pt>
                <c:pt idx="2">
                  <c:v>Drive</c:v>
                </c:pt>
                <c:pt idx="3">
                  <c:v>Travel</c:v>
                </c:pt>
              </c:strCache>
            </c:strRef>
          </c:cat>
          <c:val>
            <c:numRef>
              <c:f>Processing!$P$2:$P$5</c:f>
              <c:numCache>
                <c:formatCode>0%</c:formatCode>
                <c:ptCount val="4"/>
                <c:pt idx="0">
                  <c:v>0</c:v>
                </c:pt>
                <c:pt idx="1">
                  <c:v>0</c:v>
                </c:pt>
                <c:pt idx="2">
                  <c:v>0</c:v>
                </c:pt>
                <c:pt idx="3">
                  <c:v>0</c:v>
                </c:pt>
              </c:numCache>
            </c:numRef>
          </c:val>
          <c:extLst>
            <c:ext xmlns:c16="http://schemas.microsoft.com/office/drawing/2014/chart" uri="{C3380CC4-5D6E-409C-BE32-E72D297353CC}">
              <c16:uniqueId val="{00000002-E957-4FCA-93DC-8A896CF32070}"/>
            </c:ext>
          </c:extLst>
        </c:ser>
        <c:dLbls>
          <c:showLegendKey val="0"/>
          <c:showVal val="0"/>
          <c:showCatName val="0"/>
          <c:showSerName val="0"/>
          <c:showPercent val="0"/>
          <c:showBubbleSize val="0"/>
        </c:dLbls>
        <c:gapWidth val="500"/>
        <c:overlap val="100"/>
        <c:axId val="852665983"/>
        <c:axId val="837828767"/>
      </c:barChart>
      <c:catAx>
        <c:axId val="852665983"/>
        <c:scaling>
          <c:orientation val="maxMin"/>
        </c:scaling>
        <c:delete val="1"/>
        <c:axPos val="l"/>
        <c:numFmt formatCode="General" sourceLinked="1"/>
        <c:majorTickMark val="out"/>
        <c:minorTickMark val="none"/>
        <c:tickLblPos val="nextTo"/>
        <c:crossAx val="837828767"/>
        <c:crosses val="autoZero"/>
        <c:auto val="1"/>
        <c:lblAlgn val="ctr"/>
        <c:lblOffset val="100"/>
        <c:noMultiLvlLbl val="0"/>
      </c:catAx>
      <c:valAx>
        <c:axId val="837828767"/>
        <c:scaling>
          <c:orientation val="minMax"/>
          <c:max val="1"/>
          <c:min val="0"/>
        </c:scaling>
        <c:delete val="1"/>
        <c:axPos val="t"/>
        <c:numFmt formatCode="0%" sourceLinked="1"/>
        <c:majorTickMark val="out"/>
        <c:minorTickMark val="none"/>
        <c:tickLblPos val="nextTo"/>
        <c:crossAx val="85266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C6BC"/>
            </a:solidFill>
            <a:ln w="31750">
              <a:solidFill>
                <a:srgbClr val="01152D"/>
              </a:solidFill>
            </a:ln>
            <a:effectLst/>
          </c:spPr>
          <c:invertIfNegative val="0"/>
          <c:cat>
            <c:strRef>
              <c:f>Processing!$Q$21:$Q$24</c:f>
              <c:strCache>
                <c:ptCount val="4"/>
                <c:pt idx="0">
                  <c:v>Investments</c:v>
                </c:pt>
                <c:pt idx="1">
                  <c:v>Checking</c:v>
                </c:pt>
                <c:pt idx="2">
                  <c:v>Saving</c:v>
                </c:pt>
                <c:pt idx="3">
                  <c:v>Credit Cards</c:v>
                </c:pt>
              </c:strCache>
            </c:strRef>
          </c:cat>
          <c:val>
            <c:numRef>
              <c:f>Processing!$R$21:$R$24</c:f>
              <c:numCache>
                <c:formatCode>"$"###\ ###</c:formatCode>
                <c:ptCount val="4"/>
                <c:pt idx="0">
                  <c:v>2709.0000000000005</c:v>
                </c:pt>
                <c:pt idx="1">
                  <c:v>1977.0000000000002</c:v>
                </c:pt>
                <c:pt idx="2">
                  <c:v>1915.8000000000002</c:v>
                </c:pt>
                <c:pt idx="3">
                  <c:v>1711.8000000000002</c:v>
                </c:pt>
              </c:numCache>
            </c:numRef>
          </c:val>
          <c:extLst>
            <c:ext xmlns:c16="http://schemas.microsoft.com/office/drawing/2014/chart" uri="{C3380CC4-5D6E-409C-BE32-E72D297353CC}">
              <c16:uniqueId val="{00000000-68B7-47E2-A633-14AF651906E5}"/>
            </c:ext>
          </c:extLst>
        </c:ser>
        <c:dLbls>
          <c:showLegendKey val="0"/>
          <c:showVal val="0"/>
          <c:showCatName val="0"/>
          <c:showSerName val="0"/>
          <c:showPercent val="0"/>
          <c:showBubbleSize val="0"/>
        </c:dLbls>
        <c:gapWidth val="500"/>
        <c:axId val="900569663"/>
        <c:axId val="762145535"/>
      </c:barChart>
      <c:catAx>
        <c:axId val="900569663"/>
        <c:scaling>
          <c:orientation val="maxMin"/>
        </c:scaling>
        <c:delete val="1"/>
        <c:axPos val="l"/>
        <c:numFmt formatCode="General" sourceLinked="1"/>
        <c:majorTickMark val="none"/>
        <c:minorTickMark val="none"/>
        <c:tickLblPos val="nextTo"/>
        <c:crossAx val="762145535"/>
        <c:crosses val="autoZero"/>
        <c:auto val="1"/>
        <c:lblAlgn val="ctr"/>
        <c:lblOffset val="100"/>
        <c:noMultiLvlLbl val="0"/>
      </c:catAx>
      <c:valAx>
        <c:axId val="762145535"/>
        <c:scaling>
          <c:orientation val="minMax"/>
        </c:scaling>
        <c:delete val="1"/>
        <c:axPos val="t"/>
        <c:numFmt formatCode="&quot;$&quot;###\ ###" sourceLinked="1"/>
        <c:majorTickMark val="none"/>
        <c:minorTickMark val="none"/>
        <c:tickLblPos val="nextTo"/>
        <c:crossAx val="90056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Processing!$F$10</c:f>
              <c:strCache>
                <c:ptCount val="1"/>
                <c:pt idx="0">
                  <c:v>Tumbler</c:v>
                </c:pt>
              </c:strCache>
            </c:strRef>
          </c:cat>
          <c:val>
            <c:numRef>
              <c:f>Processing!$F$11</c:f>
              <c:numCache>
                <c:formatCode>General</c:formatCode>
                <c:ptCount val="1"/>
                <c:pt idx="0">
                  <c:v>10</c:v>
                </c:pt>
              </c:numCache>
            </c:numRef>
          </c:val>
          <c:extLst>
            <c:ext xmlns:c16="http://schemas.microsoft.com/office/drawing/2014/chart" uri="{C3380CC4-5D6E-409C-BE32-E72D297353CC}">
              <c16:uniqueId val="{00000000-E9DF-4473-8074-294EDEDD9D2B}"/>
            </c:ext>
          </c:extLst>
        </c:ser>
        <c:ser>
          <c:idx val="1"/>
          <c:order val="1"/>
          <c:spPr>
            <a:blipFill>
              <a:blip xmlns:r="http://schemas.openxmlformats.org/officeDocument/2006/relationships" r:embed="rId4"/>
              <a:stretch>
                <a:fillRect/>
              </a:stretch>
            </a:blipFill>
            <a:ln>
              <a:noFill/>
            </a:ln>
            <a:effectLst/>
          </c:spPr>
          <c:invertIfNegative val="0"/>
          <c:cat>
            <c:strRef>
              <c:f>Processing!$F$10</c:f>
              <c:strCache>
                <c:ptCount val="1"/>
                <c:pt idx="0">
                  <c:v>Tumbler</c:v>
                </c:pt>
              </c:strCache>
            </c:strRef>
          </c:cat>
          <c:val>
            <c:numRef>
              <c:f>Processing!$F$12</c:f>
              <c:numCache>
                <c:formatCode>General</c:formatCode>
                <c:ptCount val="1"/>
                <c:pt idx="0">
                  <c:v>0</c:v>
                </c:pt>
              </c:numCache>
            </c:numRef>
          </c:val>
          <c:extLst>
            <c:ext xmlns:c16="http://schemas.microsoft.com/office/drawing/2014/chart" uri="{C3380CC4-5D6E-409C-BE32-E72D297353CC}">
              <c16:uniqueId val="{00000001-E9DF-4473-8074-294EDEDD9D2B}"/>
            </c:ext>
          </c:extLst>
        </c:ser>
        <c:dLbls>
          <c:showLegendKey val="0"/>
          <c:showVal val="0"/>
          <c:showCatName val="0"/>
          <c:showSerName val="0"/>
          <c:showPercent val="0"/>
          <c:showBubbleSize val="0"/>
        </c:dLbls>
        <c:gapWidth val="0"/>
        <c:overlap val="100"/>
        <c:axId val="742742191"/>
        <c:axId val="971615967"/>
      </c:barChart>
      <c:catAx>
        <c:axId val="742742191"/>
        <c:scaling>
          <c:orientation val="minMax"/>
        </c:scaling>
        <c:delete val="1"/>
        <c:axPos val="b"/>
        <c:numFmt formatCode="General" sourceLinked="1"/>
        <c:majorTickMark val="none"/>
        <c:minorTickMark val="none"/>
        <c:tickLblPos val="nextTo"/>
        <c:crossAx val="971615967"/>
        <c:crosses val="autoZero"/>
        <c:auto val="1"/>
        <c:lblAlgn val="ctr"/>
        <c:lblOffset val="100"/>
        <c:noMultiLvlLbl val="0"/>
      </c:catAx>
      <c:valAx>
        <c:axId val="971615967"/>
        <c:scaling>
          <c:orientation val="minMax"/>
          <c:max val="10"/>
          <c:min val="0"/>
        </c:scaling>
        <c:delete val="1"/>
        <c:axPos val="l"/>
        <c:numFmt formatCode="General" sourceLinked="1"/>
        <c:majorTickMark val="none"/>
        <c:minorTickMark val="none"/>
        <c:tickLblPos val="nextTo"/>
        <c:crossAx val="74274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Processing!$L$10</c:f>
              <c:strCache>
                <c:ptCount val="1"/>
                <c:pt idx="0">
                  <c:v>Tumbler</c:v>
                </c:pt>
              </c:strCache>
            </c:strRef>
          </c:cat>
          <c:val>
            <c:numRef>
              <c:f>Processing!$L$11</c:f>
              <c:numCache>
                <c:formatCode>General</c:formatCode>
                <c:ptCount val="1"/>
                <c:pt idx="0">
                  <c:v>10</c:v>
                </c:pt>
              </c:numCache>
            </c:numRef>
          </c:val>
          <c:extLst>
            <c:ext xmlns:c16="http://schemas.microsoft.com/office/drawing/2014/chart" uri="{C3380CC4-5D6E-409C-BE32-E72D297353CC}">
              <c16:uniqueId val="{00000000-9848-4588-9F82-AB9E05917853}"/>
            </c:ext>
          </c:extLst>
        </c:ser>
        <c:ser>
          <c:idx val="1"/>
          <c:order val="1"/>
          <c:spPr>
            <a:blipFill>
              <a:blip xmlns:r="http://schemas.openxmlformats.org/officeDocument/2006/relationships" r:embed="rId4"/>
              <a:stretch>
                <a:fillRect/>
              </a:stretch>
            </a:blipFill>
            <a:ln>
              <a:noFill/>
            </a:ln>
            <a:effectLst/>
          </c:spPr>
          <c:invertIfNegative val="0"/>
          <c:cat>
            <c:strRef>
              <c:f>Processing!$L$10</c:f>
              <c:strCache>
                <c:ptCount val="1"/>
                <c:pt idx="0">
                  <c:v>Tumbler</c:v>
                </c:pt>
              </c:strCache>
            </c:strRef>
          </c:cat>
          <c:val>
            <c:numRef>
              <c:f>Processing!$L$12</c:f>
              <c:numCache>
                <c:formatCode>General</c:formatCode>
                <c:ptCount val="1"/>
                <c:pt idx="0">
                  <c:v>0</c:v>
                </c:pt>
              </c:numCache>
            </c:numRef>
          </c:val>
          <c:extLst>
            <c:ext xmlns:c16="http://schemas.microsoft.com/office/drawing/2014/chart" uri="{C3380CC4-5D6E-409C-BE32-E72D297353CC}">
              <c16:uniqueId val="{00000001-9848-4588-9F82-AB9E05917853}"/>
            </c:ext>
          </c:extLst>
        </c:ser>
        <c:dLbls>
          <c:showLegendKey val="0"/>
          <c:showVal val="0"/>
          <c:showCatName val="0"/>
          <c:showSerName val="0"/>
          <c:showPercent val="0"/>
          <c:showBubbleSize val="0"/>
        </c:dLbls>
        <c:gapWidth val="0"/>
        <c:overlap val="100"/>
        <c:axId val="942387663"/>
        <c:axId val="971647167"/>
      </c:barChart>
      <c:catAx>
        <c:axId val="942387663"/>
        <c:scaling>
          <c:orientation val="minMax"/>
        </c:scaling>
        <c:delete val="1"/>
        <c:axPos val="b"/>
        <c:numFmt formatCode="General" sourceLinked="1"/>
        <c:majorTickMark val="none"/>
        <c:minorTickMark val="none"/>
        <c:tickLblPos val="nextTo"/>
        <c:crossAx val="971647167"/>
        <c:crosses val="autoZero"/>
        <c:auto val="1"/>
        <c:lblAlgn val="ctr"/>
        <c:lblOffset val="100"/>
        <c:noMultiLvlLbl val="0"/>
      </c:catAx>
      <c:valAx>
        <c:axId val="971647167"/>
        <c:scaling>
          <c:orientation val="minMax"/>
          <c:max val="10"/>
          <c:min val="0"/>
        </c:scaling>
        <c:delete val="1"/>
        <c:axPos val="l"/>
        <c:numFmt formatCode="General" sourceLinked="1"/>
        <c:majorTickMark val="none"/>
        <c:minorTickMark val="none"/>
        <c:tickLblPos val="nextTo"/>
        <c:crossAx val="94238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Processing!$W$11:$W$14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0-6A0D-49EB-90F6-0FD448C0A875}"/>
            </c:ext>
          </c:extLst>
        </c:ser>
        <c:ser>
          <c:idx val="1"/>
          <c:order val="1"/>
          <c:spPr>
            <a:blipFill>
              <a:blip xmlns:r="http://schemas.openxmlformats.org/officeDocument/2006/relationships" r:embed="rId4"/>
              <a:stretch>
                <a:fillRect/>
              </a:stretch>
            </a:blipFill>
            <a:ln>
              <a:noFill/>
            </a:ln>
            <a:effectLst/>
          </c:spPr>
          <c:invertIfNegative val="0"/>
          <c:val>
            <c:numRef>
              <c:f>Processing!$X$11:$X$14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1-6A0D-49EB-90F6-0FD448C0A875}"/>
            </c:ext>
          </c:extLst>
        </c:ser>
        <c:ser>
          <c:idx val="2"/>
          <c:order val="2"/>
          <c:spPr>
            <a:blipFill>
              <a:blip xmlns:r="http://schemas.openxmlformats.org/officeDocument/2006/relationships" r:embed="rId5"/>
              <a:stretch>
                <a:fillRect/>
              </a:stretch>
            </a:blipFill>
            <a:ln>
              <a:noFill/>
            </a:ln>
            <a:effectLst/>
          </c:spPr>
          <c:invertIfNegative val="0"/>
          <c:val>
            <c:numRef>
              <c:f>Processing!$Y$11:$Y$14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2-6A0D-49EB-90F6-0FD448C0A875}"/>
            </c:ext>
          </c:extLst>
        </c:ser>
        <c:ser>
          <c:idx val="3"/>
          <c:order val="3"/>
          <c:spPr>
            <a:blipFill>
              <a:blip xmlns:r="http://schemas.openxmlformats.org/officeDocument/2006/relationships" r:embed="rId6"/>
              <a:stretch>
                <a:fillRect/>
              </a:stretch>
            </a:blipFill>
            <a:ln>
              <a:noFill/>
            </a:ln>
            <a:effectLst/>
          </c:spPr>
          <c:invertIfNegative val="0"/>
          <c:val>
            <c:numRef>
              <c:f>Processing!$Z$11:$Z$14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3-6A0D-49EB-90F6-0FD448C0A875}"/>
            </c:ext>
          </c:extLst>
        </c:ser>
        <c:dLbls>
          <c:showLegendKey val="0"/>
          <c:showVal val="0"/>
          <c:showCatName val="0"/>
          <c:showSerName val="0"/>
          <c:showPercent val="0"/>
          <c:showBubbleSize val="0"/>
        </c:dLbls>
        <c:gapWidth val="25"/>
        <c:overlap val="100"/>
        <c:axId val="1083986911"/>
        <c:axId val="1703725599"/>
      </c:barChart>
      <c:catAx>
        <c:axId val="1083986911"/>
        <c:scaling>
          <c:orientation val="maxMin"/>
        </c:scaling>
        <c:delete val="1"/>
        <c:axPos val="l"/>
        <c:majorTickMark val="out"/>
        <c:minorTickMark val="none"/>
        <c:tickLblPos val="nextTo"/>
        <c:crossAx val="1703725599"/>
        <c:crosses val="autoZero"/>
        <c:auto val="1"/>
        <c:lblAlgn val="ctr"/>
        <c:lblOffset val="100"/>
        <c:noMultiLvlLbl val="0"/>
      </c:catAx>
      <c:valAx>
        <c:axId val="1703725599"/>
        <c:scaling>
          <c:orientation val="minMax"/>
          <c:max val="10"/>
          <c:min val="0"/>
        </c:scaling>
        <c:delete val="1"/>
        <c:axPos val="t"/>
        <c:numFmt formatCode="General" sourceLinked="1"/>
        <c:majorTickMark val="out"/>
        <c:minorTickMark val="none"/>
        <c:tickLblPos val="nextTo"/>
        <c:crossAx val="108398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Processing!$W$21:$W$24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0-7D45-41FE-84C9-A73861385856}"/>
            </c:ext>
          </c:extLst>
        </c:ser>
        <c:ser>
          <c:idx val="1"/>
          <c:order val="1"/>
          <c:spPr>
            <a:blipFill>
              <a:blip xmlns:r="http://schemas.openxmlformats.org/officeDocument/2006/relationships" r:embed="rId4"/>
              <a:stretch>
                <a:fillRect/>
              </a:stretch>
            </a:blipFill>
            <a:ln>
              <a:noFill/>
            </a:ln>
            <a:effectLst/>
          </c:spPr>
          <c:invertIfNegative val="0"/>
          <c:val>
            <c:numRef>
              <c:f>Processing!$X$21:$X$24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1-7D45-41FE-84C9-A73861385856}"/>
            </c:ext>
          </c:extLst>
        </c:ser>
        <c:ser>
          <c:idx val="2"/>
          <c:order val="2"/>
          <c:spPr>
            <a:blipFill>
              <a:blip xmlns:r="http://schemas.openxmlformats.org/officeDocument/2006/relationships" r:embed="rId5"/>
              <a:stretch>
                <a:fillRect/>
              </a:stretch>
            </a:blipFill>
            <a:ln>
              <a:noFill/>
            </a:ln>
            <a:effectLst/>
          </c:spPr>
          <c:invertIfNegative val="0"/>
          <c:val>
            <c:numRef>
              <c:f>Processing!$Y$21:$Y$24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2-7D45-41FE-84C9-A73861385856}"/>
            </c:ext>
          </c:extLst>
        </c:ser>
        <c:ser>
          <c:idx val="3"/>
          <c:order val="3"/>
          <c:spPr>
            <a:blipFill>
              <a:blip xmlns:r="http://schemas.openxmlformats.org/officeDocument/2006/relationships" r:embed="rId6"/>
              <a:stretch>
                <a:fillRect/>
              </a:stretch>
            </a:blipFill>
            <a:ln>
              <a:noFill/>
            </a:ln>
            <a:effectLst/>
          </c:spPr>
          <c:invertIfNegative val="0"/>
          <c:val>
            <c:numRef>
              <c:f>Processing!$Z$21:$Z$24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3-7D45-41FE-84C9-A73861385856}"/>
            </c:ext>
          </c:extLst>
        </c:ser>
        <c:dLbls>
          <c:showLegendKey val="0"/>
          <c:showVal val="0"/>
          <c:showCatName val="0"/>
          <c:showSerName val="0"/>
          <c:showPercent val="0"/>
          <c:showBubbleSize val="0"/>
        </c:dLbls>
        <c:gapWidth val="100"/>
        <c:overlap val="100"/>
        <c:axId val="1052554191"/>
        <c:axId val="762142175"/>
      </c:barChart>
      <c:catAx>
        <c:axId val="1052554191"/>
        <c:scaling>
          <c:orientation val="maxMin"/>
        </c:scaling>
        <c:delete val="1"/>
        <c:axPos val="l"/>
        <c:majorTickMark val="out"/>
        <c:minorTickMark val="none"/>
        <c:tickLblPos val="nextTo"/>
        <c:crossAx val="762142175"/>
        <c:crosses val="autoZero"/>
        <c:auto val="1"/>
        <c:lblAlgn val="ctr"/>
        <c:lblOffset val="100"/>
        <c:noMultiLvlLbl val="0"/>
      </c:catAx>
      <c:valAx>
        <c:axId val="762142175"/>
        <c:scaling>
          <c:orientation val="minMax"/>
          <c:max val="10"/>
          <c:min val="0"/>
        </c:scaling>
        <c:delete val="1"/>
        <c:axPos val="t"/>
        <c:numFmt formatCode="General" sourceLinked="1"/>
        <c:majorTickMark val="out"/>
        <c:minorTickMark val="none"/>
        <c:tickLblPos val="nextTo"/>
        <c:crossAx val="105255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9C41-4CB3-9F6E-55CC0E17F14F}"/>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2-9C41-4CB3-9F6E-55CC0E17F14F}"/>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3-9C41-4CB3-9F6E-55CC0E17F14F}"/>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4-9C41-4CB3-9F6E-55CC0E17F14F}"/>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5-9C41-4CB3-9F6E-55CC0E17F14F}"/>
              </c:ext>
            </c:extLst>
          </c:dPt>
          <c:val>
            <c:numRef>
              <c:f>Processing!$K$26:$O$26</c:f>
              <c:numCache>
                <c:formatCode>General</c:formatCode>
                <c:ptCount val="5"/>
                <c:pt idx="0">
                  <c:v>0</c:v>
                </c:pt>
                <c:pt idx="1">
                  <c:v>0</c:v>
                </c:pt>
                <c:pt idx="2">
                  <c:v>1</c:v>
                </c:pt>
                <c:pt idx="3">
                  <c:v>1</c:v>
                </c:pt>
                <c:pt idx="4">
                  <c:v>1</c:v>
                </c:pt>
              </c:numCache>
            </c:numRef>
          </c:val>
          <c:extLst>
            <c:ext xmlns:c16="http://schemas.microsoft.com/office/drawing/2014/chart" uri="{C3380CC4-5D6E-409C-BE32-E72D297353CC}">
              <c16:uniqueId val="{00000000-9C41-4CB3-9F6E-55CC0E17F14F}"/>
            </c:ext>
          </c:extLst>
        </c:ser>
        <c:dLbls>
          <c:showLegendKey val="0"/>
          <c:showVal val="0"/>
          <c:showCatName val="0"/>
          <c:showSerName val="0"/>
          <c:showPercent val="0"/>
          <c:showBubbleSize val="0"/>
        </c:dLbls>
        <c:gapWidth val="15"/>
        <c:axId val="1179269407"/>
        <c:axId val="971588607"/>
      </c:barChart>
      <c:catAx>
        <c:axId val="1179269407"/>
        <c:scaling>
          <c:orientation val="maxMin"/>
        </c:scaling>
        <c:delete val="1"/>
        <c:axPos val="l"/>
        <c:majorTickMark val="none"/>
        <c:minorTickMark val="none"/>
        <c:tickLblPos val="nextTo"/>
        <c:crossAx val="971588607"/>
        <c:crosses val="autoZero"/>
        <c:auto val="1"/>
        <c:lblAlgn val="ctr"/>
        <c:lblOffset val="100"/>
        <c:noMultiLvlLbl val="0"/>
      </c:catAx>
      <c:valAx>
        <c:axId val="971588607"/>
        <c:scaling>
          <c:orientation val="minMax"/>
          <c:max val="1"/>
          <c:min val="0"/>
        </c:scaling>
        <c:delete val="1"/>
        <c:axPos val="t"/>
        <c:numFmt formatCode="General" sourceLinked="1"/>
        <c:majorTickMark val="none"/>
        <c:minorTickMark val="none"/>
        <c:tickLblPos val="nextTo"/>
        <c:crossAx val="117926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1152D">
                <a:alpha val="88000"/>
              </a:srgbClr>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DA32-492C-8AAA-6CFC2B7CAEDB}"/>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2-DA32-492C-8AAA-6CFC2B7CAEDB}"/>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3-DA32-492C-8AAA-6CFC2B7CAEDB}"/>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4-DA32-492C-8AAA-6CFC2B7CAEDB}"/>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5-DA32-492C-8AAA-6CFC2B7CAEDB}"/>
              </c:ext>
            </c:extLst>
          </c:dPt>
          <c:dPt>
            <c:idx val="5"/>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6-DA32-492C-8AAA-6CFC2B7CAEDB}"/>
              </c:ext>
            </c:extLst>
          </c:dPt>
          <c:val>
            <c:numRef>
              <c:f>Processing!$B$26:$G$26</c:f>
              <c:numCache>
                <c:formatCode>General</c:formatCode>
                <c:ptCount val="6"/>
                <c:pt idx="0">
                  <c:v>1</c:v>
                </c:pt>
                <c:pt idx="1">
                  <c:v>0</c:v>
                </c:pt>
                <c:pt idx="2">
                  <c:v>0</c:v>
                </c:pt>
                <c:pt idx="3">
                  <c:v>0</c:v>
                </c:pt>
                <c:pt idx="4">
                  <c:v>1</c:v>
                </c:pt>
                <c:pt idx="5">
                  <c:v>1</c:v>
                </c:pt>
              </c:numCache>
            </c:numRef>
          </c:val>
          <c:extLst>
            <c:ext xmlns:c16="http://schemas.microsoft.com/office/drawing/2014/chart" uri="{C3380CC4-5D6E-409C-BE32-E72D297353CC}">
              <c16:uniqueId val="{00000000-DA32-492C-8AAA-6CFC2B7CAEDB}"/>
            </c:ext>
          </c:extLst>
        </c:ser>
        <c:dLbls>
          <c:showLegendKey val="0"/>
          <c:showVal val="0"/>
          <c:showCatName val="0"/>
          <c:showSerName val="0"/>
          <c:showPercent val="0"/>
          <c:showBubbleSize val="0"/>
        </c:dLbls>
        <c:gapWidth val="15"/>
        <c:axId val="1179233215"/>
        <c:axId val="971660607"/>
      </c:barChart>
      <c:catAx>
        <c:axId val="1179233215"/>
        <c:scaling>
          <c:orientation val="maxMin"/>
        </c:scaling>
        <c:delete val="1"/>
        <c:axPos val="l"/>
        <c:majorTickMark val="none"/>
        <c:minorTickMark val="none"/>
        <c:tickLblPos val="nextTo"/>
        <c:crossAx val="971660607"/>
        <c:crosses val="autoZero"/>
        <c:auto val="1"/>
        <c:lblAlgn val="ctr"/>
        <c:lblOffset val="100"/>
        <c:noMultiLvlLbl val="0"/>
      </c:catAx>
      <c:valAx>
        <c:axId val="971660607"/>
        <c:scaling>
          <c:orientation val="minMax"/>
          <c:max val="1"/>
          <c:min val="0"/>
        </c:scaling>
        <c:delete val="1"/>
        <c:axPos val="t"/>
        <c:numFmt formatCode="General" sourceLinked="1"/>
        <c:majorTickMark val="none"/>
        <c:minorTickMark val="none"/>
        <c:tickLblPos val="nextTo"/>
        <c:crossAx val="117923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a:solidFill>
                <a:schemeClr val="bg1"/>
              </a:solidFill>
            </a:ln>
          </c:spPr>
          <c:dPt>
            <c:idx val="0"/>
            <c:bubble3D val="0"/>
            <c:spPr>
              <a:gradFill>
                <a:gsLst>
                  <a:gs pos="32000">
                    <a:srgbClr val="14A1F9"/>
                  </a:gs>
                  <a:gs pos="95000">
                    <a:srgbClr val="0273FC"/>
                  </a:gs>
                </a:gsLst>
                <a:lin ang="2700000" scaled="0"/>
              </a:gradFill>
              <a:ln w="19050">
                <a:solidFill>
                  <a:schemeClr val="bg1"/>
                </a:solidFill>
              </a:ln>
              <a:effectLst/>
            </c:spPr>
            <c:extLst>
              <c:ext xmlns:c16="http://schemas.microsoft.com/office/drawing/2014/chart" uri="{C3380CC4-5D6E-409C-BE32-E72D297353CC}">
                <c16:uniqueId val="{00000001-C3B2-4C8C-AACD-F1394C36E196}"/>
              </c:ext>
            </c:extLst>
          </c:dPt>
          <c:dPt>
            <c:idx val="1"/>
            <c:bubble3D val="0"/>
            <c:spPr>
              <a:gradFill>
                <a:gsLst>
                  <a:gs pos="95000">
                    <a:srgbClr val="985DF9"/>
                  </a:gs>
                  <a:gs pos="0">
                    <a:srgbClr val="621EF4"/>
                  </a:gs>
                </a:gsLst>
                <a:lin ang="5400000" scaled="0"/>
              </a:gradFill>
              <a:ln w="19050">
                <a:solidFill>
                  <a:schemeClr val="bg1"/>
                </a:solidFill>
              </a:ln>
              <a:effectLst/>
            </c:spPr>
            <c:extLst>
              <c:ext xmlns:c16="http://schemas.microsoft.com/office/drawing/2014/chart" uri="{C3380CC4-5D6E-409C-BE32-E72D297353CC}">
                <c16:uniqueId val="{00000003-C3B2-4C8C-AACD-F1394C36E196}"/>
              </c:ext>
            </c:extLst>
          </c:dPt>
          <c:dPt>
            <c:idx val="2"/>
            <c:bubble3D val="0"/>
            <c:spPr>
              <a:gradFill>
                <a:gsLst>
                  <a:gs pos="0">
                    <a:srgbClr val="006699"/>
                  </a:gs>
                  <a:gs pos="80000">
                    <a:srgbClr val="1B64F5"/>
                  </a:gs>
                </a:gsLst>
                <a:lin ang="2400000" scaled="0"/>
              </a:gradFill>
              <a:ln w="19050">
                <a:solidFill>
                  <a:schemeClr val="bg1"/>
                </a:solidFill>
              </a:ln>
              <a:effectLst/>
            </c:spPr>
            <c:extLst>
              <c:ext xmlns:c16="http://schemas.microsoft.com/office/drawing/2014/chart" uri="{C3380CC4-5D6E-409C-BE32-E72D297353CC}">
                <c16:uniqueId val="{00000005-C3B2-4C8C-AACD-F1394C36E196}"/>
              </c:ext>
            </c:extLst>
          </c:dPt>
          <c:dPt>
            <c:idx val="3"/>
            <c:bubble3D val="0"/>
            <c:spPr>
              <a:gradFill>
                <a:gsLst>
                  <a:gs pos="0">
                    <a:srgbClr val="F9A810"/>
                  </a:gs>
                  <a:gs pos="99000">
                    <a:srgbClr val="FF0000"/>
                  </a:gs>
                </a:gsLst>
                <a:lin ang="2700000" scaled="0"/>
              </a:gradFill>
              <a:ln w="19050">
                <a:solidFill>
                  <a:schemeClr val="bg1"/>
                </a:solidFill>
              </a:ln>
              <a:effectLst/>
            </c:spPr>
            <c:extLst>
              <c:ext xmlns:c16="http://schemas.microsoft.com/office/drawing/2014/chart" uri="{C3380CC4-5D6E-409C-BE32-E72D297353CC}">
                <c16:uniqueId val="{00000007-C3B2-4C8C-AACD-F1394C36E196}"/>
              </c:ext>
            </c:extLst>
          </c:dPt>
          <c:dPt>
            <c:idx val="4"/>
            <c:bubble3D val="0"/>
            <c:spPr>
              <a:gradFill>
                <a:gsLst>
                  <a:gs pos="11000">
                    <a:srgbClr val="33CCCC"/>
                  </a:gs>
                  <a:gs pos="95000">
                    <a:srgbClr val="006699"/>
                  </a:gs>
                </a:gsLst>
                <a:lin ang="6000000" scaled="0"/>
              </a:gradFill>
              <a:ln w="19050">
                <a:solidFill>
                  <a:schemeClr val="bg1"/>
                </a:solidFill>
              </a:ln>
              <a:effectLst/>
            </c:spPr>
            <c:extLst>
              <c:ext xmlns:c16="http://schemas.microsoft.com/office/drawing/2014/chart" uri="{C3380CC4-5D6E-409C-BE32-E72D297353CC}">
                <c16:uniqueId val="{00000009-C3B2-4C8C-AACD-F1394C36E196}"/>
              </c:ext>
            </c:extLst>
          </c:dPt>
          <c:dPt>
            <c:idx val="5"/>
            <c:bubble3D val="0"/>
            <c:spPr>
              <a:gradFill>
                <a:gsLst>
                  <a:gs pos="0">
                    <a:srgbClr val="40527A"/>
                  </a:gs>
                  <a:gs pos="100000">
                    <a:srgbClr val="006699"/>
                  </a:gs>
                </a:gsLst>
                <a:lin ang="5400000" scaled="1"/>
              </a:gradFill>
              <a:ln w="19050">
                <a:solidFill>
                  <a:schemeClr val="bg1"/>
                </a:solidFill>
              </a:ln>
              <a:effectLst/>
            </c:spPr>
            <c:extLst>
              <c:ext xmlns:c16="http://schemas.microsoft.com/office/drawing/2014/chart" uri="{C3380CC4-5D6E-409C-BE32-E72D297353CC}">
                <c16:uniqueId val="{0000000B-C3B2-4C8C-AACD-F1394C36E196}"/>
              </c:ext>
            </c:extLst>
          </c:dPt>
          <c:cat>
            <c:strRef>
              <c:f>Processing!$A$2:$A$6</c:f>
              <c:strCache>
                <c:ptCount val="5"/>
                <c:pt idx="0">
                  <c:v>Housing</c:v>
                </c:pt>
                <c:pt idx="1">
                  <c:v>Food</c:v>
                </c:pt>
                <c:pt idx="2">
                  <c:v>Transport</c:v>
                </c:pt>
                <c:pt idx="3">
                  <c:v>Shopping</c:v>
                </c:pt>
                <c:pt idx="4">
                  <c:v>Gym</c:v>
                </c:pt>
              </c:strCache>
            </c:strRef>
          </c:cat>
          <c:val>
            <c:numRef>
              <c:f>Processing!$B$2:$B$7</c:f>
              <c:numCache>
                <c:formatCode>0%</c:formatCode>
                <c:ptCount val="6"/>
                <c:pt idx="0">
                  <c:v>0.50025693730729703</c:v>
                </c:pt>
                <c:pt idx="1">
                  <c:v>0</c:v>
                </c:pt>
                <c:pt idx="2">
                  <c:v>0</c:v>
                </c:pt>
                <c:pt idx="3">
                  <c:v>0</c:v>
                </c:pt>
                <c:pt idx="4">
                  <c:v>0.3852774922918808</c:v>
                </c:pt>
                <c:pt idx="5">
                  <c:v>0.1144655704008222</c:v>
                </c:pt>
              </c:numCache>
            </c:numRef>
          </c:val>
          <c:extLst>
            <c:ext xmlns:c16="http://schemas.microsoft.com/office/drawing/2014/chart" uri="{C3380CC4-5D6E-409C-BE32-E72D297353CC}">
              <c16:uniqueId val="{0000000C-C3B2-4C8C-AACD-F1394C36E19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a:gsLst>
                <a:gs pos="9000">
                  <a:srgbClr val="5AA6FD">
                    <a:alpha val="0"/>
                  </a:srgbClr>
                </a:gs>
                <a:gs pos="100000">
                  <a:srgbClr val="5AA6FD">
                    <a:alpha val="60000"/>
                  </a:srgbClr>
                </a:gs>
              </a:gsLst>
              <a:lin ang="5400000" scaled="0"/>
            </a:gradFill>
            <a:ln>
              <a:noFill/>
            </a:ln>
            <a:effectLst/>
          </c:spPr>
          <c:val>
            <c:numRef>
              <c:f>Processing!$B$11:$B$22</c:f>
              <c:numCache>
                <c:formatCode>General</c:formatCode>
                <c:ptCount val="12"/>
                <c:pt idx="0">
                  <c:v>1430</c:v>
                </c:pt>
                <c:pt idx="1">
                  <c:v>1315</c:v>
                </c:pt>
                <c:pt idx="2">
                  <c:v>1535</c:v>
                </c:pt>
                <c:pt idx="3">
                  <c:v>969</c:v>
                </c:pt>
                <c:pt idx="4">
                  <c:v>1003</c:v>
                </c:pt>
                <c:pt idx="5">
                  <c:v>897</c:v>
                </c:pt>
                <c:pt idx="6">
                  <c:v>1251</c:v>
                </c:pt>
                <c:pt idx="7">
                  <c:v>1809</c:v>
                </c:pt>
                <c:pt idx="8">
                  <c:v>1785</c:v>
                </c:pt>
                <c:pt idx="9">
                  <c:v>1556</c:v>
                </c:pt>
                <c:pt idx="10">
                  <c:v>1383</c:v>
                </c:pt>
                <c:pt idx="11">
                  <c:v>1740</c:v>
                </c:pt>
              </c:numCache>
            </c:numRef>
          </c:val>
          <c:extLst>
            <c:ext xmlns:c16="http://schemas.microsoft.com/office/drawing/2014/chart" uri="{C3380CC4-5D6E-409C-BE32-E72D297353CC}">
              <c16:uniqueId val="{00000000-E206-42A5-A5BA-06B5D4218639}"/>
            </c:ext>
          </c:extLst>
        </c:ser>
        <c:dLbls>
          <c:showLegendKey val="0"/>
          <c:showVal val="0"/>
          <c:showCatName val="0"/>
          <c:showSerName val="0"/>
          <c:showPercent val="0"/>
          <c:showBubbleSize val="0"/>
        </c:dLbls>
        <c:axId val="742783023"/>
        <c:axId val="762161855"/>
      </c:areaChart>
      <c:lineChart>
        <c:grouping val="standard"/>
        <c:varyColors val="0"/>
        <c:ser>
          <c:idx val="0"/>
          <c:order val="0"/>
          <c:tx>
            <c:strRef>
              <c:f>Processing!$A$9</c:f>
              <c:strCache>
                <c:ptCount val="1"/>
                <c:pt idx="0">
                  <c:v>Expenses Dynamics</c:v>
                </c:pt>
              </c:strCache>
            </c:strRef>
          </c:tx>
          <c:spPr>
            <a:ln w="25400" cap="rnd">
              <a:solidFill>
                <a:srgbClr val="197CFB"/>
              </a:solidFill>
              <a:round/>
            </a:ln>
            <a:effectLst/>
          </c:spPr>
          <c:marker>
            <c:symbol val="none"/>
          </c:marker>
          <c:cat>
            <c:strRef>
              <c:f>Processing!$A$11:$A$22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Processing!$B$11:$B$22</c:f>
              <c:numCache>
                <c:formatCode>General</c:formatCode>
                <c:ptCount val="12"/>
                <c:pt idx="0">
                  <c:v>1430</c:v>
                </c:pt>
                <c:pt idx="1">
                  <c:v>1315</c:v>
                </c:pt>
                <c:pt idx="2">
                  <c:v>1535</c:v>
                </c:pt>
                <c:pt idx="3">
                  <c:v>969</c:v>
                </c:pt>
                <c:pt idx="4">
                  <c:v>1003</c:v>
                </c:pt>
                <c:pt idx="5">
                  <c:v>897</c:v>
                </c:pt>
                <c:pt idx="6">
                  <c:v>1251</c:v>
                </c:pt>
                <c:pt idx="7">
                  <c:v>1809</c:v>
                </c:pt>
                <c:pt idx="8">
                  <c:v>1785</c:v>
                </c:pt>
                <c:pt idx="9">
                  <c:v>1556</c:v>
                </c:pt>
                <c:pt idx="10">
                  <c:v>1383</c:v>
                </c:pt>
                <c:pt idx="11">
                  <c:v>1740</c:v>
                </c:pt>
              </c:numCache>
            </c:numRef>
          </c:val>
          <c:smooth val="1"/>
          <c:extLst>
            <c:ext xmlns:c16="http://schemas.microsoft.com/office/drawing/2014/chart" uri="{C3380CC4-5D6E-409C-BE32-E72D297353CC}">
              <c16:uniqueId val="{00000001-E206-42A5-A5BA-06B5D4218639}"/>
            </c:ext>
          </c:extLst>
        </c:ser>
        <c:ser>
          <c:idx val="3"/>
          <c:order val="3"/>
          <c:tx>
            <c:strRef>
              <c:f>Processing!$D$10</c:f>
              <c:strCache>
                <c:ptCount val="1"/>
                <c:pt idx="0">
                  <c:v>Income</c:v>
                </c:pt>
              </c:strCache>
            </c:strRef>
          </c:tx>
          <c:spPr>
            <a:ln w="25400" cap="rnd">
              <a:solidFill>
                <a:srgbClr val="33CCCC"/>
              </a:solidFill>
              <a:round/>
            </a:ln>
            <a:effectLst/>
          </c:spPr>
          <c:marker>
            <c:symbol val="none"/>
          </c:marker>
          <c:val>
            <c:numRef>
              <c:f>Processing!$D$11:$D$22</c:f>
              <c:numCache>
                <c:formatCode>General</c:formatCode>
                <c:ptCount val="12"/>
                <c:pt idx="0">
                  <c:v>1048</c:v>
                </c:pt>
                <c:pt idx="1">
                  <c:v>1191</c:v>
                </c:pt>
                <c:pt idx="2">
                  <c:v>838</c:v>
                </c:pt>
                <c:pt idx="3">
                  <c:v>979</c:v>
                </c:pt>
                <c:pt idx="4">
                  <c:v>1480</c:v>
                </c:pt>
                <c:pt idx="5">
                  <c:v>1903</c:v>
                </c:pt>
                <c:pt idx="6">
                  <c:v>2017</c:v>
                </c:pt>
                <c:pt idx="7">
                  <c:v>1868</c:v>
                </c:pt>
                <c:pt idx="8">
                  <c:v>1888</c:v>
                </c:pt>
                <c:pt idx="9">
                  <c:v>2407</c:v>
                </c:pt>
                <c:pt idx="10">
                  <c:v>2652</c:v>
                </c:pt>
                <c:pt idx="11">
                  <c:v>1935</c:v>
                </c:pt>
              </c:numCache>
            </c:numRef>
          </c:val>
          <c:smooth val="1"/>
          <c:extLst>
            <c:ext xmlns:c16="http://schemas.microsoft.com/office/drawing/2014/chart" uri="{C3380CC4-5D6E-409C-BE32-E72D297353CC}">
              <c16:uniqueId val="{00000002-E206-42A5-A5BA-06B5D4218639}"/>
            </c:ext>
          </c:extLst>
        </c:ser>
        <c:dLbls>
          <c:showLegendKey val="0"/>
          <c:showVal val="0"/>
          <c:showCatName val="0"/>
          <c:showSerName val="0"/>
          <c:showPercent val="0"/>
          <c:showBubbleSize val="0"/>
        </c:dLbls>
        <c:marker val="1"/>
        <c:smooth val="0"/>
        <c:axId val="742783023"/>
        <c:axId val="762161855"/>
      </c:lineChart>
      <c:scatterChart>
        <c:scatterStyle val="lineMarker"/>
        <c:varyColors val="0"/>
        <c:ser>
          <c:idx val="2"/>
          <c:order val="2"/>
          <c:tx>
            <c:strRef>
              <c:f>Processing!$C$10</c:f>
              <c:strCache>
                <c:ptCount val="1"/>
                <c:pt idx="0">
                  <c:v>Cursor</c:v>
                </c:pt>
              </c:strCache>
            </c:strRef>
          </c:tx>
          <c:spPr>
            <a:ln w="25400" cap="rnd">
              <a:noFill/>
              <a:round/>
            </a:ln>
            <a:effectLst/>
          </c:spPr>
          <c:marker>
            <c:symbol val="circle"/>
            <c:size val="7"/>
            <c:spPr>
              <a:solidFill>
                <a:schemeClr val="bg1"/>
              </a:solidFill>
              <a:ln w="9525">
                <a:solidFill>
                  <a:srgbClr val="197CFB"/>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8CB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Processing!$C$11:$C$22</c:f>
                <c:numCache>
                  <c:formatCode>General</c:formatCode>
                  <c:ptCount val="12"/>
                  <c:pt idx="0">
                    <c:v>#N/A</c:v>
                  </c:pt>
                  <c:pt idx="1">
                    <c:v>#N/A</c:v>
                  </c:pt>
                  <c:pt idx="2">
                    <c:v>#N/A</c:v>
                  </c:pt>
                  <c:pt idx="3">
                    <c:v>#N/A</c:v>
                  </c:pt>
                  <c:pt idx="4">
                    <c:v>#N/A</c:v>
                  </c:pt>
                  <c:pt idx="5">
                    <c:v>#N/A</c:v>
                  </c:pt>
                  <c:pt idx="6">
                    <c:v>1251</c:v>
                  </c:pt>
                  <c:pt idx="7">
                    <c:v>1809</c:v>
                  </c:pt>
                  <c:pt idx="8">
                    <c:v>1785</c:v>
                  </c:pt>
                  <c:pt idx="9">
                    <c:v>1556</c:v>
                  </c:pt>
                  <c:pt idx="10">
                    <c:v>1383</c:v>
                  </c:pt>
                  <c:pt idx="11">
                    <c:v>#N/A</c:v>
                  </c:pt>
                </c:numCache>
              </c:numRef>
            </c:minus>
            <c:spPr>
              <a:noFill/>
              <a:ln w="9525" cap="flat" cmpd="sng" algn="ctr">
                <a:gradFill>
                  <a:gsLst>
                    <a:gs pos="0">
                      <a:srgbClr val="197CFB"/>
                    </a:gs>
                    <a:gs pos="100000">
                      <a:schemeClr val="bg1"/>
                    </a:gs>
                  </a:gsLst>
                  <a:lin ang="5400000" scaled="1"/>
                </a:gradFill>
                <a:round/>
              </a:ln>
              <a:effectLst/>
            </c:spPr>
          </c:errBars>
          <c:yVal>
            <c:numRef>
              <c:f>Processing!$C$11:$C$22</c:f>
              <c:numCache>
                <c:formatCode>General</c:formatCode>
                <c:ptCount val="12"/>
                <c:pt idx="0">
                  <c:v>#N/A</c:v>
                </c:pt>
                <c:pt idx="1">
                  <c:v>#N/A</c:v>
                </c:pt>
                <c:pt idx="2">
                  <c:v>#N/A</c:v>
                </c:pt>
                <c:pt idx="3">
                  <c:v>#N/A</c:v>
                </c:pt>
                <c:pt idx="4">
                  <c:v>#N/A</c:v>
                </c:pt>
                <c:pt idx="5">
                  <c:v>#N/A</c:v>
                </c:pt>
                <c:pt idx="6">
                  <c:v>1251</c:v>
                </c:pt>
                <c:pt idx="7">
                  <c:v>1809</c:v>
                </c:pt>
                <c:pt idx="8">
                  <c:v>1785</c:v>
                </c:pt>
                <c:pt idx="9">
                  <c:v>1556</c:v>
                </c:pt>
                <c:pt idx="10">
                  <c:v>1383</c:v>
                </c:pt>
                <c:pt idx="11">
                  <c:v>#N/A</c:v>
                </c:pt>
              </c:numCache>
            </c:numRef>
          </c:yVal>
          <c:smooth val="0"/>
          <c:extLst>
            <c:ext xmlns:c16="http://schemas.microsoft.com/office/drawing/2014/chart" uri="{C3380CC4-5D6E-409C-BE32-E72D297353CC}">
              <c16:uniqueId val="{00000003-E206-42A5-A5BA-06B5D4218639}"/>
            </c:ext>
          </c:extLst>
        </c:ser>
        <c:ser>
          <c:idx val="4"/>
          <c:order val="4"/>
          <c:tx>
            <c:strRef>
              <c:f>Processing!$E$10</c:f>
              <c:strCache>
                <c:ptCount val="1"/>
                <c:pt idx="0">
                  <c:v>Cursor I</c:v>
                </c:pt>
              </c:strCache>
            </c:strRef>
          </c:tx>
          <c:spPr>
            <a:ln w="25400" cap="rnd">
              <a:noFill/>
              <a:round/>
            </a:ln>
            <a:effectLst/>
          </c:spPr>
          <c:marker>
            <c:symbol val="circle"/>
            <c:size val="5"/>
            <c:spPr>
              <a:solidFill>
                <a:srgbClr val="33CCCC"/>
              </a:solidFill>
              <a:ln w="9525">
                <a:noFill/>
              </a:ln>
              <a:effectLst/>
            </c:spPr>
          </c:marker>
          <c:yVal>
            <c:numRef>
              <c:f>Processing!$E$11:$E$22</c:f>
              <c:numCache>
                <c:formatCode>General</c:formatCode>
                <c:ptCount val="12"/>
                <c:pt idx="0">
                  <c:v>#N/A</c:v>
                </c:pt>
                <c:pt idx="1">
                  <c:v>#N/A</c:v>
                </c:pt>
                <c:pt idx="2">
                  <c:v>#N/A</c:v>
                </c:pt>
                <c:pt idx="3">
                  <c:v>#N/A</c:v>
                </c:pt>
                <c:pt idx="4">
                  <c:v>#N/A</c:v>
                </c:pt>
                <c:pt idx="5">
                  <c:v>#N/A</c:v>
                </c:pt>
                <c:pt idx="6">
                  <c:v>2017</c:v>
                </c:pt>
                <c:pt idx="7">
                  <c:v>1868</c:v>
                </c:pt>
                <c:pt idx="8">
                  <c:v>1888</c:v>
                </c:pt>
                <c:pt idx="9">
                  <c:v>2407</c:v>
                </c:pt>
                <c:pt idx="10">
                  <c:v>2652</c:v>
                </c:pt>
                <c:pt idx="11">
                  <c:v>#N/A</c:v>
                </c:pt>
              </c:numCache>
            </c:numRef>
          </c:yVal>
          <c:smooth val="0"/>
          <c:extLst>
            <c:ext xmlns:c16="http://schemas.microsoft.com/office/drawing/2014/chart" uri="{C3380CC4-5D6E-409C-BE32-E72D297353CC}">
              <c16:uniqueId val="{00000004-E206-42A5-A5BA-06B5D4218639}"/>
            </c:ext>
          </c:extLst>
        </c:ser>
        <c:dLbls>
          <c:showLegendKey val="0"/>
          <c:showVal val="0"/>
          <c:showCatName val="0"/>
          <c:showSerName val="0"/>
          <c:showPercent val="0"/>
          <c:showBubbleSize val="0"/>
        </c:dLbls>
        <c:axId val="742783023"/>
        <c:axId val="762161855"/>
      </c:scatterChart>
      <c:catAx>
        <c:axId val="7427830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2161855"/>
        <c:crosses val="autoZero"/>
        <c:auto val="1"/>
        <c:lblAlgn val="ctr"/>
        <c:lblOffset val="100"/>
        <c:noMultiLvlLbl val="0"/>
      </c:catAx>
      <c:valAx>
        <c:axId val="762161855"/>
        <c:scaling>
          <c:orientation val="minMax"/>
        </c:scaling>
        <c:delete val="0"/>
        <c:axPos val="l"/>
        <c:majorGridlines>
          <c:spPr>
            <a:ln w="9525" cap="flat" cmpd="sng" algn="ctr">
              <a:solidFill>
                <a:srgbClr val="598CBF">
                  <a:alpha val="1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8CBF"/>
                </a:solidFill>
                <a:latin typeface="+mn-lt"/>
                <a:ea typeface="+mn-ea"/>
                <a:cs typeface="+mn-cs"/>
              </a:defRPr>
            </a:pPr>
            <a:endParaRPr lang="ru-RU"/>
          </a:p>
        </c:txPr>
        <c:crossAx val="7427830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Processing!$H$10</c:f>
              <c:strCache>
                <c:ptCount val="1"/>
                <c:pt idx="0">
                  <c:v>Income Dynamics</c:v>
                </c:pt>
              </c:strCache>
            </c:strRef>
          </c:tx>
          <c:spPr>
            <a:solidFill>
              <a:schemeClr val="accent1"/>
            </a:solidFill>
            <a:ln w="88900">
              <a:gradFill>
                <a:gsLst>
                  <a:gs pos="0">
                    <a:srgbClr val="62DBD8"/>
                  </a:gs>
                  <a:gs pos="100000">
                    <a:srgbClr val="985DF9"/>
                  </a:gs>
                </a:gsLst>
                <a:lin ang="5400000" scaled="1"/>
              </a:gradFill>
            </a:ln>
            <a:effectLst/>
          </c:spPr>
          <c:invertIfNegative val="0"/>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Processing!$H$11:$H$22</c:f>
              <c:numCache>
                <c:formatCode>General</c:formatCode>
                <c:ptCount val="12"/>
                <c:pt idx="0">
                  <c:v>1048</c:v>
                </c:pt>
                <c:pt idx="1">
                  <c:v>1191</c:v>
                </c:pt>
                <c:pt idx="2">
                  <c:v>838</c:v>
                </c:pt>
                <c:pt idx="3">
                  <c:v>979</c:v>
                </c:pt>
                <c:pt idx="4">
                  <c:v>1480</c:v>
                </c:pt>
                <c:pt idx="5">
                  <c:v>1903</c:v>
                </c:pt>
                <c:pt idx="6">
                  <c:v>2017</c:v>
                </c:pt>
                <c:pt idx="7">
                  <c:v>1868</c:v>
                </c:pt>
                <c:pt idx="8">
                  <c:v>1888</c:v>
                </c:pt>
                <c:pt idx="9">
                  <c:v>2407</c:v>
                </c:pt>
                <c:pt idx="10">
                  <c:v>2652</c:v>
                </c:pt>
                <c:pt idx="11">
                  <c:v>1935</c:v>
                </c:pt>
              </c:numCache>
            </c:numRef>
          </c:val>
          <c:extLst>
            <c:ext xmlns:c16="http://schemas.microsoft.com/office/drawing/2014/chart" uri="{C3380CC4-5D6E-409C-BE32-E72D297353CC}">
              <c16:uniqueId val="{00000000-F58F-4CA6-BB91-E2DF01971554}"/>
            </c:ext>
          </c:extLst>
        </c:ser>
        <c:ser>
          <c:idx val="1"/>
          <c:order val="1"/>
          <c:tx>
            <c:strRef>
              <c:f>Processing!$I$10</c:f>
              <c:strCache>
                <c:ptCount val="1"/>
                <c:pt idx="0">
                  <c:v>Cursor1</c:v>
                </c:pt>
              </c:strCache>
            </c:strRef>
          </c:tx>
          <c:spPr>
            <a:solidFill>
              <a:schemeClr val="accent2"/>
            </a:solidFill>
            <a:ln w="88900">
              <a:gradFill>
                <a:gsLst>
                  <a:gs pos="0">
                    <a:srgbClr val="33CCCC"/>
                  </a:gs>
                  <a:gs pos="100000">
                    <a:srgbClr val="006699"/>
                  </a:gs>
                </a:gsLst>
                <a:lin ang="5400000" scaled="1"/>
              </a:grad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8CBF"/>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Processing!$I$11:$I$22</c:f>
              <c:numCache>
                <c:formatCode>General</c:formatCode>
                <c:ptCount val="12"/>
                <c:pt idx="0">
                  <c:v>#N/A</c:v>
                </c:pt>
                <c:pt idx="1">
                  <c:v>#N/A</c:v>
                </c:pt>
                <c:pt idx="2">
                  <c:v>#N/A</c:v>
                </c:pt>
                <c:pt idx="3">
                  <c:v>#N/A</c:v>
                </c:pt>
                <c:pt idx="4">
                  <c:v>#N/A</c:v>
                </c:pt>
                <c:pt idx="5">
                  <c:v>#N/A</c:v>
                </c:pt>
                <c:pt idx="6">
                  <c:v>2017</c:v>
                </c:pt>
                <c:pt idx="7">
                  <c:v>1868</c:v>
                </c:pt>
                <c:pt idx="8">
                  <c:v>1888</c:v>
                </c:pt>
                <c:pt idx="9">
                  <c:v>2407</c:v>
                </c:pt>
                <c:pt idx="10">
                  <c:v>2652</c:v>
                </c:pt>
                <c:pt idx="11">
                  <c:v>#N/A</c:v>
                </c:pt>
              </c:numCache>
            </c:numRef>
          </c:val>
          <c:extLst>
            <c:ext xmlns:c16="http://schemas.microsoft.com/office/drawing/2014/chart" uri="{C3380CC4-5D6E-409C-BE32-E72D297353CC}">
              <c16:uniqueId val="{00000001-F58F-4CA6-BB91-E2DF01971554}"/>
            </c:ext>
          </c:extLst>
        </c:ser>
        <c:dLbls>
          <c:showLegendKey val="0"/>
          <c:showVal val="0"/>
          <c:showCatName val="0"/>
          <c:showSerName val="0"/>
          <c:showPercent val="0"/>
          <c:showBubbleSize val="0"/>
        </c:dLbls>
        <c:gapWidth val="150"/>
        <c:overlap val="100"/>
        <c:axId val="742766783"/>
        <c:axId val="837830687"/>
      </c:barChart>
      <c:lineChart>
        <c:grouping val="standard"/>
        <c:varyColors val="0"/>
        <c:ser>
          <c:idx val="2"/>
          <c:order val="2"/>
          <c:tx>
            <c:strRef>
              <c:f>Processing!$J$10</c:f>
              <c:strCache>
                <c:ptCount val="1"/>
                <c:pt idx="0">
                  <c:v>Goals Accumulation</c:v>
                </c:pt>
              </c:strCache>
            </c:strRef>
          </c:tx>
          <c:spPr>
            <a:ln w="25400" cap="rnd">
              <a:solidFill>
                <a:srgbClr val="5AA6FD"/>
              </a:solidFill>
              <a:round/>
            </a:ln>
            <a:effectLst/>
          </c:spPr>
          <c:marker>
            <c:symbol val="none"/>
          </c:marker>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Processing!$J$11:$J$22</c:f>
              <c:numCache>
                <c:formatCode>General</c:formatCode>
                <c:ptCount val="12"/>
                <c:pt idx="0">
                  <c:v>405.00000000000006</c:v>
                </c:pt>
                <c:pt idx="1">
                  <c:v>240.00000000000003</c:v>
                </c:pt>
                <c:pt idx="2">
                  <c:v>57.000000000000007</c:v>
                </c:pt>
                <c:pt idx="3">
                  <c:v>12.000000000000002</c:v>
                </c:pt>
                <c:pt idx="4">
                  <c:v>183.00000000000003</c:v>
                </c:pt>
                <c:pt idx="5">
                  <c:v>414.00000000000006</c:v>
                </c:pt>
                <c:pt idx="6">
                  <c:v>549.00000000000011</c:v>
                </c:pt>
                <c:pt idx="7">
                  <c:v>546.00000000000011</c:v>
                </c:pt>
                <c:pt idx="8">
                  <c:v>549.00000000000011</c:v>
                </c:pt>
                <c:pt idx="9">
                  <c:v>744.00000000000011</c:v>
                </c:pt>
                <c:pt idx="10">
                  <c:v>957.00000000000011</c:v>
                </c:pt>
                <c:pt idx="11">
                  <c:v>1032.0000000000002</c:v>
                </c:pt>
              </c:numCache>
            </c:numRef>
          </c:val>
          <c:smooth val="1"/>
          <c:extLst>
            <c:ext xmlns:c16="http://schemas.microsoft.com/office/drawing/2014/chart" uri="{C3380CC4-5D6E-409C-BE32-E72D297353CC}">
              <c16:uniqueId val="{00000002-F58F-4CA6-BB91-E2DF01971554}"/>
            </c:ext>
          </c:extLst>
        </c:ser>
        <c:dLbls>
          <c:showLegendKey val="0"/>
          <c:showVal val="0"/>
          <c:showCatName val="0"/>
          <c:showSerName val="0"/>
          <c:showPercent val="0"/>
          <c:showBubbleSize val="0"/>
        </c:dLbls>
        <c:marker val="1"/>
        <c:smooth val="0"/>
        <c:axId val="742766783"/>
        <c:axId val="837830687"/>
      </c:lineChart>
      <c:scatterChart>
        <c:scatterStyle val="lineMarker"/>
        <c:varyColors val="0"/>
        <c:ser>
          <c:idx val="3"/>
          <c:order val="3"/>
          <c:tx>
            <c:strRef>
              <c:f>Processing!$K$10</c:f>
              <c:strCache>
                <c:ptCount val="1"/>
                <c:pt idx="0">
                  <c:v>Cursor2</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33CCCC"/>
                </a:solidFill>
              </a:ln>
              <a:effectLst>
                <a:outerShdw blurRad="50800" dist="38100" dir="5400000" algn="t" rotWithShape="0">
                  <a:prstClr val="black">
                    <a:alpha val="40000"/>
                  </a:prstClr>
                </a:outerShdw>
              </a:effectLst>
            </c:spPr>
          </c:marker>
          <c:xVal>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Processing!$K$11:$K$22</c:f>
              <c:numCache>
                <c:formatCode>General</c:formatCode>
                <c:ptCount val="12"/>
                <c:pt idx="0">
                  <c:v>#N/A</c:v>
                </c:pt>
                <c:pt idx="1">
                  <c:v>#N/A</c:v>
                </c:pt>
                <c:pt idx="2">
                  <c:v>#N/A</c:v>
                </c:pt>
                <c:pt idx="3">
                  <c:v>#N/A</c:v>
                </c:pt>
                <c:pt idx="4">
                  <c:v>#N/A</c:v>
                </c:pt>
                <c:pt idx="5">
                  <c:v>#N/A</c:v>
                </c:pt>
                <c:pt idx="6">
                  <c:v>549.00000000000011</c:v>
                </c:pt>
                <c:pt idx="7">
                  <c:v>546.00000000000011</c:v>
                </c:pt>
                <c:pt idx="8">
                  <c:v>549.00000000000011</c:v>
                </c:pt>
                <c:pt idx="9">
                  <c:v>744.00000000000011</c:v>
                </c:pt>
                <c:pt idx="10">
                  <c:v>957.00000000000011</c:v>
                </c:pt>
                <c:pt idx="11">
                  <c:v>#N/A</c:v>
                </c:pt>
              </c:numCache>
            </c:numRef>
          </c:yVal>
          <c:smooth val="0"/>
          <c:extLst>
            <c:ext xmlns:c16="http://schemas.microsoft.com/office/drawing/2014/chart" uri="{C3380CC4-5D6E-409C-BE32-E72D297353CC}">
              <c16:uniqueId val="{00000003-F58F-4CA6-BB91-E2DF01971554}"/>
            </c:ext>
          </c:extLst>
        </c:ser>
        <c:dLbls>
          <c:showLegendKey val="0"/>
          <c:showVal val="0"/>
          <c:showCatName val="0"/>
          <c:showSerName val="0"/>
          <c:showPercent val="0"/>
          <c:showBubbleSize val="0"/>
        </c:dLbls>
        <c:axId val="742766783"/>
        <c:axId val="837830687"/>
      </c:scatterChart>
      <c:catAx>
        <c:axId val="742766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598CBF"/>
                </a:solidFill>
                <a:latin typeface="+mn-lt"/>
                <a:ea typeface="+mn-ea"/>
                <a:cs typeface="+mn-cs"/>
              </a:defRPr>
            </a:pPr>
            <a:endParaRPr lang="ru-RU"/>
          </a:p>
        </c:txPr>
        <c:crossAx val="837830687"/>
        <c:crosses val="autoZero"/>
        <c:auto val="1"/>
        <c:lblAlgn val="ctr"/>
        <c:lblOffset val="100"/>
        <c:noMultiLvlLbl val="0"/>
      </c:catAx>
      <c:valAx>
        <c:axId val="837830687"/>
        <c:scaling>
          <c:orientation val="minMax"/>
        </c:scaling>
        <c:delete val="0"/>
        <c:axPos val="l"/>
        <c:majorGridlines>
          <c:spPr>
            <a:ln w="9525" cap="flat" cmpd="sng" algn="ctr">
              <a:solidFill>
                <a:srgbClr val="598CBF">
                  <a:alpha val="1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8CBF"/>
                </a:solidFill>
                <a:latin typeface="+mn-lt"/>
                <a:ea typeface="+mn-ea"/>
                <a:cs typeface="+mn-cs"/>
              </a:defRPr>
            </a:pPr>
            <a:endParaRPr lang="ru-RU"/>
          </a:p>
        </c:txPr>
        <c:crossAx val="74276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1"/>
          <c:order val="1"/>
          <c:tx>
            <c:strRef>
              <c:f>Processing!$F$1</c:f>
              <c:strCache>
                <c:ptCount val="1"/>
                <c:pt idx="0">
                  <c:v>Sources</c:v>
                </c:pt>
              </c:strCache>
            </c:strRef>
          </c:tx>
          <c:spPr>
            <a:gradFill flip="none" rotWithShape="1">
              <a:gsLst>
                <a:gs pos="0">
                  <a:srgbClr val="5AA6FD">
                    <a:alpha val="50000"/>
                  </a:srgbClr>
                </a:gs>
                <a:gs pos="100000">
                  <a:srgbClr val="5AA6FD">
                    <a:alpha val="0"/>
                  </a:srgbClr>
                </a:gs>
              </a:gsLst>
              <a:lin ang="5400000" scaled="0"/>
              <a:tileRect/>
            </a:gradFill>
            <a:ln>
              <a:noFill/>
            </a:ln>
            <a:effectLst/>
          </c:spPr>
          <c:cat>
            <c:strRef>
              <c:f>[0]!labels</c:f>
              <c:strCache>
                <c:ptCount val="5"/>
                <c:pt idx="0">
                  <c:v>Checking</c:v>
                </c:pt>
                <c:pt idx="1">
                  <c:v>Saving</c:v>
                </c:pt>
                <c:pt idx="2">
                  <c:v>Investments</c:v>
                </c:pt>
                <c:pt idx="3">
                  <c:v>Digital Craft</c:v>
                </c:pt>
                <c:pt idx="4">
                  <c:v>Rewards</c:v>
                </c:pt>
              </c:strCache>
            </c:strRef>
          </c:cat>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0-4856-4AE9-90C4-1A75FFF5693C}"/>
            </c:ext>
          </c:extLst>
        </c:ser>
        <c:dLbls>
          <c:showLegendKey val="0"/>
          <c:showVal val="0"/>
          <c:showCatName val="0"/>
          <c:showSerName val="0"/>
          <c:showPercent val="0"/>
          <c:showBubbleSize val="0"/>
        </c:dLbls>
        <c:axId val="852542095"/>
        <c:axId val="837866207"/>
      </c:radarChart>
      <c:radarChart>
        <c:radarStyle val="marker"/>
        <c:varyColors val="0"/>
        <c:ser>
          <c:idx val="0"/>
          <c:order val="0"/>
          <c:tx>
            <c:v>fill</c:v>
          </c:tx>
          <c:spPr>
            <a:ln w="12700" cap="rnd">
              <a:solidFill>
                <a:srgbClr val="197CFB">
                  <a:alpha val="96000"/>
                </a:srgbClr>
              </a:solidFill>
              <a:round/>
            </a:ln>
            <a:effectLst/>
          </c:spPr>
          <c:marker>
            <c:symbol val="circle"/>
            <c:size val="6"/>
            <c:spPr>
              <a:solidFill>
                <a:schemeClr val="bg1"/>
              </a:solidFill>
              <a:ln w="9525">
                <a:solidFill>
                  <a:srgbClr val="197CFB"/>
                </a:solidFill>
              </a:ln>
              <a:effectLst/>
            </c:spPr>
          </c:marker>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1-4856-4AE9-90C4-1A75FFF5693C}"/>
            </c:ext>
          </c:extLst>
        </c:ser>
        <c:dLbls>
          <c:showLegendKey val="0"/>
          <c:showVal val="0"/>
          <c:showCatName val="0"/>
          <c:showSerName val="0"/>
          <c:showPercent val="0"/>
          <c:showBubbleSize val="0"/>
        </c:dLbls>
        <c:axId val="852542095"/>
        <c:axId val="837866207"/>
      </c:radarChart>
      <c:catAx>
        <c:axId val="85254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98CBF"/>
                </a:solidFill>
                <a:latin typeface="+mn-lt"/>
                <a:ea typeface="+mn-ea"/>
                <a:cs typeface="+mn-cs"/>
              </a:defRPr>
            </a:pPr>
            <a:endParaRPr lang="ru-RU"/>
          </a:p>
        </c:txPr>
        <c:crossAx val="837866207"/>
        <c:crosses val="autoZero"/>
        <c:auto val="1"/>
        <c:lblAlgn val="ctr"/>
        <c:lblOffset val="100"/>
        <c:noMultiLvlLbl val="0"/>
      </c:catAx>
      <c:valAx>
        <c:axId val="837866207"/>
        <c:scaling>
          <c:orientation val="minMax"/>
        </c:scaling>
        <c:delete val="1"/>
        <c:axPos val="l"/>
        <c:majorGridlines>
          <c:spPr>
            <a:ln w="9525" cap="flat" cmpd="sng" algn="ctr">
              <a:solidFill>
                <a:srgbClr val="598CBF">
                  <a:alpha val="30000"/>
                </a:srgbClr>
              </a:solidFill>
              <a:round/>
            </a:ln>
            <a:effectLst/>
          </c:spPr>
        </c:majorGridlines>
        <c:numFmt formatCode="0%" sourceLinked="1"/>
        <c:majorTickMark val="none"/>
        <c:minorTickMark val="none"/>
        <c:tickLblPos val="nextTo"/>
        <c:crossAx val="85254209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a:solidFill>
                <a:schemeClr val="bg1"/>
              </a:solidFill>
            </a:ln>
          </c:spPr>
          <c:dPt>
            <c:idx val="0"/>
            <c:bubble3D val="0"/>
            <c:spPr>
              <a:gradFill>
                <a:gsLst>
                  <a:gs pos="100000">
                    <a:srgbClr val="0054B4"/>
                  </a:gs>
                  <a:gs pos="0">
                    <a:srgbClr val="34D399"/>
                  </a:gs>
                </a:gsLst>
                <a:lin ang="2700000" scaled="0"/>
              </a:gradFill>
              <a:ln w="19050">
                <a:solidFill>
                  <a:schemeClr val="bg1"/>
                </a:solidFill>
              </a:ln>
              <a:effectLst/>
            </c:spPr>
            <c:extLst>
              <c:ext xmlns:c16="http://schemas.microsoft.com/office/drawing/2014/chart" uri="{C3380CC4-5D6E-409C-BE32-E72D297353CC}">
                <c16:uniqueId val="{00000001-3BA0-49F6-A588-51E20196BCE9}"/>
              </c:ext>
            </c:extLst>
          </c:dPt>
          <c:dPt>
            <c:idx val="1"/>
            <c:bubble3D val="0"/>
            <c:spPr>
              <a:gradFill>
                <a:gsLst>
                  <a:gs pos="100000">
                    <a:srgbClr val="1E63E8"/>
                  </a:gs>
                  <a:gs pos="29000">
                    <a:srgbClr val="6CB7FF"/>
                  </a:gs>
                </a:gsLst>
                <a:lin ang="2700000" scaled="0"/>
              </a:gradFill>
              <a:ln w="19050">
                <a:solidFill>
                  <a:schemeClr val="bg1"/>
                </a:solidFill>
              </a:ln>
              <a:effectLst/>
            </c:spPr>
            <c:extLst>
              <c:ext xmlns:c16="http://schemas.microsoft.com/office/drawing/2014/chart" uri="{C3380CC4-5D6E-409C-BE32-E72D297353CC}">
                <c16:uniqueId val="{00000003-3BA0-49F6-A588-51E20196BCE9}"/>
              </c:ext>
            </c:extLst>
          </c:dPt>
          <c:dPt>
            <c:idx val="2"/>
            <c:bubble3D val="0"/>
            <c:spPr>
              <a:gradFill>
                <a:gsLst>
                  <a:gs pos="100000">
                    <a:srgbClr val="1CE16C"/>
                  </a:gs>
                  <a:gs pos="0">
                    <a:srgbClr val="F9EAB7"/>
                  </a:gs>
                </a:gsLst>
                <a:lin ang="5400000" scaled="0"/>
              </a:gradFill>
              <a:ln w="19050">
                <a:solidFill>
                  <a:schemeClr val="bg1"/>
                </a:solidFill>
              </a:ln>
              <a:effectLst/>
            </c:spPr>
            <c:extLst>
              <c:ext xmlns:c16="http://schemas.microsoft.com/office/drawing/2014/chart" uri="{C3380CC4-5D6E-409C-BE32-E72D297353CC}">
                <c16:uniqueId val="{00000005-3BA0-49F6-A588-51E20196BCE9}"/>
              </c:ext>
            </c:extLst>
          </c:dPt>
          <c:dPt>
            <c:idx val="3"/>
            <c:bubble3D val="0"/>
            <c:spPr>
              <a:gradFill>
                <a:gsLst>
                  <a:gs pos="89000">
                    <a:srgbClr val="FFFF00"/>
                  </a:gs>
                  <a:gs pos="5000">
                    <a:srgbClr val="F2207B"/>
                  </a:gs>
                </a:gsLst>
                <a:lin ang="7800000" scaled="0"/>
              </a:gradFill>
              <a:ln w="19050">
                <a:solidFill>
                  <a:schemeClr val="bg1"/>
                </a:solidFill>
              </a:ln>
              <a:effectLst/>
            </c:spPr>
            <c:extLst>
              <c:ext xmlns:c16="http://schemas.microsoft.com/office/drawing/2014/chart" uri="{C3380CC4-5D6E-409C-BE32-E72D297353CC}">
                <c16:uniqueId val="{00000007-3BA0-49F6-A588-51E20196BCE9}"/>
              </c:ext>
            </c:extLst>
          </c:dPt>
          <c:dPt>
            <c:idx val="4"/>
            <c:bubble3D val="0"/>
            <c:spPr>
              <a:gradFill>
                <a:gsLst>
                  <a:gs pos="100000">
                    <a:srgbClr val="70AD18"/>
                  </a:gs>
                  <a:gs pos="0">
                    <a:srgbClr val="ADE354"/>
                  </a:gs>
                </a:gsLst>
                <a:lin ang="5400000" scaled="0"/>
              </a:gradFill>
              <a:ln w="19050">
                <a:solidFill>
                  <a:schemeClr val="bg1"/>
                </a:solidFill>
              </a:ln>
              <a:effectLst/>
            </c:spPr>
            <c:extLst>
              <c:ext xmlns:c16="http://schemas.microsoft.com/office/drawing/2014/chart" uri="{C3380CC4-5D6E-409C-BE32-E72D297353CC}">
                <c16:uniqueId val="{00000009-3BA0-49F6-A588-51E20196BCE9}"/>
              </c:ext>
            </c:extLst>
          </c:dPt>
          <c:cat>
            <c:strRef>
              <c:f>Processing!$J$2:$J$6</c:f>
              <c:strCache>
                <c:ptCount val="5"/>
                <c:pt idx="0">
                  <c:v>Checking</c:v>
                </c:pt>
                <c:pt idx="1">
                  <c:v>Saving</c:v>
                </c:pt>
                <c:pt idx="2">
                  <c:v>Investments</c:v>
                </c:pt>
                <c:pt idx="3">
                  <c:v>Digital Craft</c:v>
                </c:pt>
                <c:pt idx="4">
                  <c:v>Rewards</c:v>
                </c:pt>
              </c:strCache>
            </c:strRef>
          </c:cat>
          <c:val>
            <c:numRef>
              <c:f>Processing!$K$2:$K$6</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A-3BA0-49F6-A588-51E20196BCE9}"/>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0">
                  <a:srgbClr val="5AA6FD"/>
                </a:gs>
                <a:gs pos="100000">
                  <a:srgbClr val="5AA6FD">
                    <a:alpha val="0"/>
                  </a:srgbClr>
                </a:gs>
              </a:gsLst>
              <a:lin ang="5400000" scaled="0"/>
              <a:tileRect/>
            </a:gradFill>
            <a:ln w="25400">
              <a:noFill/>
            </a:ln>
            <a:effectLst/>
          </c:spPr>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extLst>
            <c:ext xmlns:c16="http://schemas.microsoft.com/office/drawing/2014/chart" uri="{C3380CC4-5D6E-409C-BE32-E72D297353CC}">
              <c16:uniqueId val="{00000000-1C11-4E2F-B37C-7FA4C60845D0}"/>
            </c:ext>
          </c:extLst>
        </c:ser>
        <c:dLbls>
          <c:showLegendKey val="0"/>
          <c:showVal val="0"/>
          <c:showCatName val="0"/>
          <c:showSerName val="0"/>
          <c:showPercent val="0"/>
          <c:showBubbleSize val="0"/>
        </c:dLbls>
        <c:axId val="852638607"/>
        <c:axId val="837895967"/>
      </c:areaChart>
      <c:lineChart>
        <c:grouping val="standard"/>
        <c:varyColors val="0"/>
        <c:ser>
          <c:idx val="0"/>
          <c:order val="0"/>
          <c:tx>
            <c:strRef>
              <c:f>Processing!$N$10</c:f>
              <c:strCache>
                <c:ptCount val="1"/>
                <c:pt idx="0">
                  <c:v>Value</c:v>
                </c:pt>
              </c:strCache>
            </c:strRef>
          </c:tx>
          <c:spPr>
            <a:ln w="19050" cap="rnd">
              <a:solidFill>
                <a:srgbClr val="5AA6FD"/>
              </a:solidFill>
              <a:round/>
            </a:ln>
            <a:effectLst/>
          </c:spPr>
          <c:marker>
            <c:symbol val="none"/>
          </c:marker>
          <c:cat>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smooth val="1"/>
          <c:extLst>
            <c:ext xmlns:c16="http://schemas.microsoft.com/office/drawing/2014/chart" uri="{C3380CC4-5D6E-409C-BE32-E72D297353CC}">
              <c16:uniqueId val="{00000001-1C11-4E2F-B37C-7FA4C60845D0}"/>
            </c:ext>
          </c:extLst>
        </c:ser>
        <c:dLbls>
          <c:showLegendKey val="0"/>
          <c:showVal val="0"/>
          <c:showCatName val="0"/>
          <c:showSerName val="0"/>
          <c:showPercent val="0"/>
          <c:showBubbleSize val="0"/>
        </c:dLbls>
        <c:marker val="1"/>
        <c:smooth val="0"/>
        <c:axId val="852638607"/>
        <c:axId val="837895967"/>
      </c:lineChart>
      <c:scatterChart>
        <c:scatterStyle val="lineMarker"/>
        <c:varyColors val="0"/>
        <c:ser>
          <c:idx val="1"/>
          <c:order val="1"/>
          <c:tx>
            <c:strRef>
              <c:f>Processing!$O$10</c:f>
              <c:strCache>
                <c:ptCount val="1"/>
                <c:pt idx="0">
                  <c:v>Cursor</c:v>
                </c:pt>
              </c:strCache>
            </c:strRef>
          </c:tx>
          <c:spPr>
            <a:ln w="25400" cap="rnd">
              <a:noFill/>
              <a:round/>
            </a:ln>
            <a:effectLst/>
          </c:spPr>
          <c:marker>
            <c:symbol val="circle"/>
            <c:size val="5"/>
            <c:spPr>
              <a:solidFill>
                <a:schemeClr val="accent2"/>
              </a:solidFill>
              <a:ln w="9525">
                <a:solidFill>
                  <a:schemeClr val="accent2"/>
                </a:solidFill>
              </a:ln>
              <a:effectLst/>
            </c:spPr>
          </c:marker>
          <c:xVal>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2-1C11-4E2F-B37C-7FA4C60845D0}"/>
            </c:ext>
          </c:extLst>
        </c:ser>
        <c:ser>
          <c:idx val="3"/>
          <c:order val="3"/>
          <c:tx>
            <c:strRef>
              <c:f>Processing!$O$10</c:f>
              <c:strCache>
                <c:ptCount val="1"/>
                <c:pt idx="0">
                  <c:v>Cursor</c:v>
                </c:pt>
              </c:strCache>
            </c:strRef>
          </c:tx>
          <c:spPr>
            <a:ln w="25400" cap="rnd">
              <a:noFill/>
              <a:round/>
            </a:ln>
            <a:effectLst/>
          </c:spPr>
          <c:marker>
            <c:symbol val="circle"/>
            <c:size val="5"/>
            <c:spPr>
              <a:solidFill>
                <a:schemeClr val="bg1"/>
              </a:solidFill>
              <a:ln w="9525">
                <a:solidFill>
                  <a:srgbClr val="0273FC"/>
                </a:solidFill>
              </a:ln>
              <a:effectLst/>
            </c:spPr>
          </c:marker>
          <c:errBars>
            <c:errDir val="y"/>
            <c:errBarType val="minus"/>
            <c:errValType val="cust"/>
            <c:noEndCap val="1"/>
            <c:plus>
              <c:numLit>
                <c:formatCode>General</c:formatCode>
                <c:ptCount val="1"/>
                <c:pt idx="0">
                  <c:v>1</c:v>
                </c:pt>
              </c:numLit>
            </c:plus>
            <c:minus>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3-1C11-4E2F-B37C-7FA4C60845D0}"/>
            </c:ext>
          </c:extLst>
        </c:ser>
        <c:dLbls>
          <c:showLegendKey val="0"/>
          <c:showVal val="0"/>
          <c:showCatName val="0"/>
          <c:showSerName val="0"/>
          <c:showPercent val="0"/>
          <c:showBubbleSize val="0"/>
        </c:dLbls>
        <c:axId val="852638607"/>
        <c:axId val="837895967"/>
      </c:scatterChart>
      <c:catAx>
        <c:axId val="852638607"/>
        <c:scaling>
          <c:orientation val="minMax"/>
        </c:scaling>
        <c:delete val="1"/>
        <c:axPos val="b"/>
        <c:numFmt formatCode="General" sourceLinked="1"/>
        <c:majorTickMark val="none"/>
        <c:minorTickMark val="none"/>
        <c:tickLblPos val="nextTo"/>
        <c:crossAx val="837895967"/>
        <c:crosses val="autoZero"/>
        <c:auto val="1"/>
        <c:lblAlgn val="ctr"/>
        <c:lblOffset val="100"/>
        <c:noMultiLvlLbl val="0"/>
      </c:catAx>
      <c:valAx>
        <c:axId val="837895967"/>
        <c:scaling>
          <c:orientation val="minMax"/>
        </c:scaling>
        <c:delete val="1"/>
        <c:axPos val="l"/>
        <c:numFmt formatCode="General" sourceLinked="1"/>
        <c:majorTickMark val="none"/>
        <c:minorTickMark val="none"/>
        <c:tickLblPos val="nextTo"/>
        <c:crossAx val="85263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blipFill>
              <a:blip xmlns:r="http://schemas.openxmlformats.org/officeDocument/2006/relationships" r:embed="rId3"/>
              <a:stretch>
                <a:fillRect/>
              </a:stretch>
            </a:blipFill>
            <a:ln>
              <a:noFill/>
            </a:ln>
            <a:effectLst/>
          </c:spPr>
          <c:invertIfNegative val="0"/>
          <c:cat>
            <c:strRef>
              <c:f>Processing!$H$8</c:f>
              <c:strCache>
                <c:ptCount val="1"/>
                <c:pt idx="0">
                  <c:v>Goals Accumulation</c:v>
                </c:pt>
              </c:strCache>
            </c:strRef>
          </c:cat>
          <c:val>
            <c:numRef>
              <c:f>Processing!$I$8</c:f>
              <c:numCache>
                <c:formatCode>0%</c:formatCode>
                <c:ptCount val="1"/>
                <c:pt idx="0">
                  <c:v>0.41268000000000005</c:v>
                </c:pt>
              </c:numCache>
            </c:numRef>
          </c:val>
          <c:extLst>
            <c:ext xmlns:c16="http://schemas.microsoft.com/office/drawing/2014/chart" uri="{C3380CC4-5D6E-409C-BE32-E72D297353CC}">
              <c16:uniqueId val="{00000000-2FF7-4C66-BB60-D0D530AC50C3}"/>
            </c:ext>
          </c:extLst>
        </c:ser>
        <c:ser>
          <c:idx val="1"/>
          <c:order val="1"/>
          <c:spPr>
            <a:blipFill>
              <a:blip xmlns:r="http://schemas.openxmlformats.org/officeDocument/2006/relationships" r:embed="rId4"/>
              <a:stretch>
                <a:fillRect/>
              </a:stretch>
            </a:blipFill>
            <a:ln>
              <a:noFill/>
            </a:ln>
            <a:effectLst>
              <a:outerShdw blurRad="63500" sx="102000" sy="102000" algn="ctr" rotWithShape="0">
                <a:prstClr val="black">
                  <a:alpha val="40000"/>
                </a:prstClr>
              </a:outerShdw>
            </a:effectLst>
          </c:spPr>
          <c:invertIfNegative val="0"/>
          <c:cat>
            <c:strRef>
              <c:f>Processing!$H$8</c:f>
              <c:strCache>
                <c:ptCount val="1"/>
                <c:pt idx="0">
                  <c:v>Goals Accumulation</c:v>
                </c:pt>
              </c:strCache>
            </c:strRef>
          </c:cat>
          <c:val>
            <c:numRef>
              <c:f>Processing!$J$8</c:f>
              <c:numCache>
                <c:formatCode>0%</c:formatCode>
                <c:ptCount val="1"/>
                <c:pt idx="0">
                  <c:v>3.5000000000000003E-2</c:v>
                </c:pt>
              </c:numCache>
            </c:numRef>
          </c:val>
          <c:extLst>
            <c:ext xmlns:c16="http://schemas.microsoft.com/office/drawing/2014/chart" uri="{C3380CC4-5D6E-409C-BE32-E72D297353CC}">
              <c16:uniqueId val="{00000001-2FF7-4C66-BB60-D0D530AC50C3}"/>
            </c:ext>
          </c:extLst>
        </c:ser>
        <c:ser>
          <c:idx val="2"/>
          <c:order val="2"/>
          <c:spPr>
            <a:blipFill>
              <a:blip xmlns:r="http://schemas.openxmlformats.org/officeDocument/2006/relationships" r:embed="rId5"/>
              <a:stretch>
                <a:fillRect/>
              </a:stretch>
            </a:blipFill>
            <a:ln>
              <a:noFill/>
            </a:ln>
            <a:effectLst/>
          </c:spPr>
          <c:invertIfNegative val="0"/>
          <c:cat>
            <c:strRef>
              <c:f>Processing!$H$8</c:f>
              <c:strCache>
                <c:ptCount val="1"/>
                <c:pt idx="0">
                  <c:v>Goals Accumulation</c:v>
                </c:pt>
              </c:strCache>
            </c:strRef>
          </c:cat>
          <c:val>
            <c:numRef>
              <c:f>Processing!$K$8</c:f>
              <c:numCache>
                <c:formatCode>0%</c:formatCode>
                <c:ptCount val="1"/>
                <c:pt idx="0">
                  <c:v>0.58731999999999984</c:v>
                </c:pt>
              </c:numCache>
            </c:numRef>
          </c:val>
          <c:extLst>
            <c:ext xmlns:c16="http://schemas.microsoft.com/office/drawing/2014/chart" uri="{C3380CC4-5D6E-409C-BE32-E72D297353CC}">
              <c16:uniqueId val="{00000002-2FF7-4C66-BB60-D0D530AC50C3}"/>
            </c:ext>
          </c:extLst>
        </c:ser>
        <c:dLbls>
          <c:showLegendKey val="0"/>
          <c:showVal val="0"/>
          <c:showCatName val="0"/>
          <c:showSerName val="0"/>
          <c:showPercent val="0"/>
          <c:showBubbleSize val="0"/>
        </c:dLbls>
        <c:gapWidth val="500"/>
        <c:overlap val="100"/>
        <c:axId val="852614015"/>
        <c:axId val="538874271"/>
      </c:barChart>
      <c:catAx>
        <c:axId val="852614015"/>
        <c:scaling>
          <c:orientation val="minMax"/>
        </c:scaling>
        <c:delete val="1"/>
        <c:axPos val="l"/>
        <c:numFmt formatCode="General" sourceLinked="1"/>
        <c:majorTickMark val="out"/>
        <c:minorTickMark val="none"/>
        <c:tickLblPos val="nextTo"/>
        <c:crossAx val="538874271"/>
        <c:crosses val="autoZero"/>
        <c:auto val="1"/>
        <c:lblAlgn val="ctr"/>
        <c:lblOffset val="100"/>
        <c:noMultiLvlLbl val="0"/>
      </c:catAx>
      <c:valAx>
        <c:axId val="538874271"/>
        <c:scaling>
          <c:orientation val="minMax"/>
          <c:max val="1"/>
          <c:min val="0"/>
        </c:scaling>
        <c:delete val="1"/>
        <c:axPos val="b"/>
        <c:numFmt formatCode="0%" sourceLinked="1"/>
        <c:majorTickMark val="out"/>
        <c:minorTickMark val="none"/>
        <c:tickLblPos val="nextTo"/>
        <c:crossAx val="8526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197CFB"/>
            </a:solidFill>
            <a:ln>
              <a:noFill/>
            </a:ln>
            <a:effectLst/>
          </c:spPr>
          <c:invertIfNegative val="0"/>
          <c:cat>
            <c:strRef>
              <c:f>Processing!$M$2:$M$5</c:f>
              <c:strCache>
                <c:ptCount val="4"/>
                <c:pt idx="0">
                  <c:v>Home</c:v>
                </c:pt>
                <c:pt idx="1">
                  <c:v>Hobby</c:v>
                </c:pt>
                <c:pt idx="2">
                  <c:v>Drive</c:v>
                </c:pt>
                <c:pt idx="3">
                  <c:v>Travel</c:v>
                </c:pt>
              </c:strCache>
            </c:strRef>
          </c:cat>
          <c:val>
            <c:numRef>
              <c:f>Processing!$N$2:$N$5</c:f>
              <c:numCache>
                <c:formatCode>0%</c:formatCode>
                <c:ptCount val="4"/>
                <c:pt idx="0">
                  <c:v>0.70520000000000016</c:v>
                </c:pt>
                <c:pt idx="1">
                  <c:v>0.35680000000000006</c:v>
                </c:pt>
                <c:pt idx="2">
                  <c:v>0.29472000000000004</c:v>
                </c:pt>
                <c:pt idx="3">
                  <c:v>0.29400000000000004</c:v>
                </c:pt>
              </c:numCache>
            </c:numRef>
          </c:val>
          <c:extLst>
            <c:ext xmlns:c16="http://schemas.microsoft.com/office/drawing/2014/chart" uri="{C3380CC4-5D6E-409C-BE32-E72D297353CC}">
              <c16:uniqueId val="{00000000-6379-461B-B15F-0400EDE6CB46}"/>
            </c:ext>
          </c:extLst>
        </c:ser>
        <c:ser>
          <c:idx val="1"/>
          <c:order val="1"/>
          <c:spPr>
            <a:solidFill>
              <a:srgbClr val="CFDEED"/>
            </a:solidFill>
            <a:ln>
              <a:noFill/>
            </a:ln>
            <a:effectLst/>
          </c:spPr>
          <c:invertIfNegative val="0"/>
          <c:cat>
            <c:strRef>
              <c:f>Processing!$M$2:$M$5</c:f>
              <c:strCache>
                <c:ptCount val="4"/>
                <c:pt idx="0">
                  <c:v>Home</c:v>
                </c:pt>
                <c:pt idx="1">
                  <c:v>Hobby</c:v>
                </c:pt>
                <c:pt idx="2">
                  <c:v>Drive</c:v>
                </c:pt>
                <c:pt idx="3">
                  <c:v>Travel</c:v>
                </c:pt>
              </c:strCache>
            </c:strRef>
          </c:cat>
          <c:val>
            <c:numRef>
              <c:f>Processing!$O$2:$O$5</c:f>
              <c:numCache>
                <c:formatCode>0%</c:formatCode>
                <c:ptCount val="4"/>
                <c:pt idx="0">
                  <c:v>0.29479999999999984</c:v>
                </c:pt>
                <c:pt idx="1">
                  <c:v>0.64319999999999999</c:v>
                </c:pt>
                <c:pt idx="2">
                  <c:v>0.70527999999999991</c:v>
                </c:pt>
                <c:pt idx="3">
                  <c:v>0.70599999999999996</c:v>
                </c:pt>
              </c:numCache>
            </c:numRef>
          </c:val>
          <c:extLst>
            <c:ext xmlns:c16="http://schemas.microsoft.com/office/drawing/2014/chart" uri="{C3380CC4-5D6E-409C-BE32-E72D297353CC}">
              <c16:uniqueId val="{00000001-6379-461B-B15F-0400EDE6CB46}"/>
            </c:ext>
          </c:extLst>
        </c:ser>
        <c:ser>
          <c:idx val="2"/>
          <c:order val="2"/>
          <c:spPr>
            <a:solidFill>
              <a:srgbClr val="00FFFF"/>
            </a:solidFill>
            <a:ln>
              <a:noFill/>
            </a:ln>
            <a:effectLst/>
          </c:spPr>
          <c:invertIfNegative val="0"/>
          <c:cat>
            <c:strRef>
              <c:f>Processing!$M$2:$M$5</c:f>
              <c:strCache>
                <c:ptCount val="4"/>
                <c:pt idx="0">
                  <c:v>Home</c:v>
                </c:pt>
                <c:pt idx="1">
                  <c:v>Hobby</c:v>
                </c:pt>
                <c:pt idx="2">
                  <c:v>Drive</c:v>
                </c:pt>
                <c:pt idx="3">
                  <c:v>Travel</c:v>
                </c:pt>
              </c:strCache>
            </c:strRef>
          </c:cat>
          <c:val>
            <c:numRef>
              <c:f>Processing!$P$2:$P$5</c:f>
              <c:numCache>
                <c:formatCode>0%</c:formatCode>
                <c:ptCount val="4"/>
                <c:pt idx="0">
                  <c:v>0</c:v>
                </c:pt>
                <c:pt idx="1">
                  <c:v>0</c:v>
                </c:pt>
                <c:pt idx="2">
                  <c:v>0</c:v>
                </c:pt>
                <c:pt idx="3">
                  <c:v>0</c:v>
                </c:pt>
              </c:numCache>
            </c:numRef>
          </c:val>
          <c:extLst>
            <c:ext xmlns:c16="http://schemas.microsoft.com/office/drawing/2014/chart" uri="{C3380CC4-5D6E-409C-BE32-E72D297353CC}">
              <c16:uniqueId val="{00000002-6379-461B-B15F-0400EDE6CB46}"/>
            </c:ext>
          </c:extLst>
        </c:ser>
        <c:dLbls>
          <c:showLegendKey val="0"/>
          <c:showVal val="0"/>
          <c:showCatName val="0"/>
          <c:showSerName val="0"/>
          <c:showPercent val="0"/>
          <c:showBubbleSize val="0"/>
        </c:dLbls>
        <c:gapWidth val="500"/>
        <c:overlap val="100"/>
        <c:axId val="852665983"/>
        <c:axId val="837828767"/>
      </c:barChart>
      <c:catAx>
        <c:axId val="852665983"/>
        <c:scaling>
          <c:orientation val="maxMin"/>
        </c:scaling>
        <c:delete val="1"/>
        <c:axPos val="l"/>
        <c:numFmt formatCode="General" sourceLinked="1"/>
        <c:majorTickMark val="out"/>
        <c:minorTickMark val="none"/>
        <c:tickLblPos val="nextTo"/>
        <c:crossAx val="837828767"/>
        <c:crosses val="autoZero"/>
        <c:auto val="1"/>
        <c:lblAlgn val="ctr"/>
        <c:lblOffset val="100"/>
        <c:noMultiLvlLbl val="0"/>
      </c:catAx>
      <c:valAx>
        <c:axId val="837828767"/>
        <c:scaling>
          <c:orientation val="minMax"/>
          <c:max val="1"/>
          <c:min val="0"/>
        </c:scaling>
        <c:delete val="1"/>
        <c:axPos val="t"/>
        <c:numFmt formatCode="0%" sourceLinked="1"/>
        <c:majorTickMark val="out"/>
        <c:minorTickMark val="none"/>
        <c:tickLblPos val="nextTo"/>
        <c:crossAx val="85266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B7FF"/>
            </a:solidFill>
            <a:ln w="31750">
              <a:solidFill>
                <a:srgbClr val="EFF7F7"/>
              </a:solidFill>
            </a:ln>
            <a:effectLst/>
          </c:spPr>
          <c:invertIfNegative val="0"/>
          <c:cat>
            <c:strRef>
              <c:f>Processing!$Q$21:$Q$24</c:f>
              <c:strCache>
                <c:ptCount val="4"/>
                <c:pt idx="0">
                  <c:v>Investments</c:v>
                </c:pt>
                <c:pt idx="1">
                  <c:v>Checking</c:v>
                </c:pt>
                <c:pt idx="2">
                  <c:v>Saving</c:v>
                </c:pt>
                <c:pt idx="3">
                  <c:v>Credit Cards</c:v>
                </c:pt>
              </c:strCache>
            </c:strRef>
          </c:cat>
          <c:val>
            <c:numRef>
              <c:f>Processing!$R$21:$R$24</c:f>
              <c:numCache>
                <c:formatCode>"$"###\ ###</c:formatCode>
                <c:ptCount val="4"/>
                <c:pt idx="0">
                  <c:v>2709.0000000000005</c:v>
                </c:pt>
                <c:pt idx="1">
                  <c:v>1977.0000000000002</c:v>
                </c:pt>
                <c:pt idx="2">
                  <c:v>1915.8000000000002</c:v>
                </c:pt>
                <c:pt idx="3">
                  <c:v>1711.8000000000002</c:v>
                </c:pt>
              </c:numCache>
            </c:numRef>
          </c:val>
          <c:extLst>
            <c:ext xmlns:c16="http://schemas.microsoft.com/office/drawing/2014/chart" uri="{C3380CC4-5D6E-409C-BE32-E72D297353CC}">
              <c16:uniqueId val="{00000000-6D25-45D4-8630-E5367E771F54}"/>
            </c:ext>
          </c:extLst>
        </c:ser>
        <c:dLbls>
          <c:showLegendKey val="0"/>
          <c:showVal val="0"/>
          <c:showCatName val="0"/>
          <c:showSerName val="0"/>
          <c:showPercent val="0"/>
          <c:showBubbleSize val="0"/>
        </c:dLbls>
        <c:gapWidth val="500"/>
        <c:axId val="900569663"/>
        <c:axId val="762145535"/>
      </c:barChart>
      <c:catAx>
        <c:axId val="900569663"/>
        <c:scaling>
          <c:orientation val="maxMin"/>
        </c:scaling>
        <c:delete val="1"/>
        <c:axPos val="l"/>
        <c:numFmt formatCode="General" sourceLinked="1"/>
        <c:majorTickMark val="none"/>
        <c:minorTickMark val="none"/>
        <c:tickLblPos val="nextTo"/>
        <c:crossAx val="762145535"/>
        <c:crosses val="autoZero"/>
        <c:auto val="1"/>
        <c:lblAlgn val="ctr"/>
        <c:lblOffset val="100"/>
        <c:noMultiLvlLbl val="0"/>
      </c:catAx>
      <c:valAx>
        <c:axId val="762145535"/>
        <c:scaling>
          <c:orientation val="minMax"/>
        </c:scaling>
        <c:delete val="1"/>
        <c:axPos val="t"/>
        <c:numFmt formatCode="&quot;$&quot;###\ ###" sourceLinked="1"/>
        <c:majorTickMark val="none"/>
        <c:minorTickMark val="none"/>
        <c:tickLblPos val="nextTo"/>
        <c:crossAx val="90056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Processing!$F$10</c:f>
              <c:strCache>
                <c:ptCount val="1"/>
                <c:pt idx="0">
                  <c:v>Tumbler</c:v>
                </c:pt>
              </c:strCache>
            </c:strRef>
          </c:cat>
          <c:val>
            <c:numRef>
              <c:f>Processing!$F$11</c:f>
              <c:numCache>
                <c:formatCode>General</c:formatCode>
                <c:ptCount val="1"/>
                <c:pt idx="0">
                  <c:v>10</c:v>
                </c:pt>
              </c:numCache>
            </c:numRef>
          </c:val>
          <c:extLst>
            <c:ext xmlns:c16="http://schemas.microsoft.com/office/drawing/2014/chart" uri="{C3380CC4-5D6E-409C-BE32-E72D297353CC}">
              <c16:uniqueId val="{00000000-2B10-4C85-96D3-EF66AD52AB5A}"/>
            </c:ext>
          </c:extLst>
        </c:ser>
        <c:ser>
          <c:idx val="1"/>
          <c:order val="1"/>
          <c:spPr>
            <a:blipFill>
              <a:blip xmlns:r="http://schemas.openxmlformats.org/officeDocument/2006/relationships" r:embed="rId4"/>
              <a:stretch>
                <a:fillRect/>
              </a:stretch>
            </a:blipFill>
            <a:ln>
              <a:noFill/>
            </a:ln>
            <a:effectLst/>
          </c:spPr>
          <c:invertIfNegative val="0"/>
          <c:cat>
            <c:strRef>
              <c:f>Processing!$F$10</c:f>
              <c:strCache>
                <c:ptCount val="1"/>
                <c:pt idx="0">
                  <c:v>Tumbler</c:v>
                </c:pt>
              </c:strCache>
            </c:strRef>
          </c:cat>
          <c:val>
            <c:numRef>
              <c:f>Processing!$F$12</c:f>
              <c:numCache>
                <c:formatCode>General</c:formatCode>
                <c:ptCount val="1"/>
                <c:pt idx="0">
                  <c:v>0</c:v>
                </c:pt>
              </c:numCache>
            </c:numRef>
          </c:val>
          <c:extLst>
            <c:ext xmlns:c16="http://schemas.microsoft.com/office/drawing/2014/chart" uri="{C3380CC4-5D6E-409C-BE32-E72D297353CC}">
              <c16:uniqueId val="{00000001-2B10-4C85-96D3-EF66AD52AB5A}"/>
            </c:ext>
          </c:extLst>
        </c:ser>
        <c:dLbls>
          <c:showLegendKey val="0"/>
          <c:showVal val="0"/>
          <c:showCatName val="0"/>
          <c:showSerName val="0"/>
          <c:showPercent val="0"/>
          <c:showBubbleSize val="0"/>
        </c:dLbls>
        <c:gapWidth val="0"/>
        <c:overlap val="100"/>
        <c:axId val="742742191"/>
        <c:axId val="971615967"/>
      </c:barChart>
      <c:catAx>
        <c:axId val="742742191"/>
        <c:scaling>
          <c:orientation val="minMax"/>
        </c:scaling>
        <c:delete val="1"/>
        <c:axPos val="b"/>
        <c:numFmt formatCode="General" sourceLinked="1"/>
        <c:majorTickMark val="none"/>
        <c:minorTickMark val="none"/>
        <c:tickLblPos val="nextTo"/>
        <c:crossAx val="971615967"/>
        <c:crosses val="autoZero"/>
        <c:auto val="1"/>
        <c:lblAlgn val="ctr"/>
        <c:lblOffset val="100"/>
        <c:noMultiLvlLbl val="0"/>
      </c:catAx>
      <c:valAx>
        <c:axId val="971615967"/>
        <c:scaling>
          <c:orientation val="minMax"/>
          <c:max val="10"/>
          <c:min val="0"/>
        </c:scaling>
        <c:delete val="1"/>
        <c:axPos val="l"/>
        <c:numFmt formatCode="General" sourceLinked="1"/>
        <c:majorTickMark val="none"/>
        <c:minorTickMark val="none"/>
        <c:tickLblPos val="nextTo"/>
        <c:crossAx val="74274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Processing!$L$10</c:f>
              <c:strCache>
                <c:ptCount val="1"/>
                <c:pt idx="0">
                  <c:v>Tumbler</c:v>
                </c:pt>
              </c:strCache>
            </c:strRef>
          </c:cat>
          <c:val>
            <c:numRef>
              <c:f>Processing!$L$11</c:f>
              <c:numCache>
                <c:formatCode>General</c:formatCode>
                <c:ptCount val="1"/>
                <c:pt idx="0">
                  <c:v>10</c:v>
                </c:pt>
              </c:numCache>
            </c:numRef>
          </c:val>
          <c:extLst>
            <c:ext xmlns:c16="http://schemas.microsoft.com/office/drawing/2014/chart" uri="{C3380CC4-5D6E-409C-BE32-E72D297353CC}">
              <c16:uniqueId val="{00000000-97EA-46D8-937A-92877D0CA483}"/>
            </c:ext>
          </c:extLst>
        </c:ser>
        <c:ser>
          <c:idx val="1"/>
          <c:order val="1"/>
          <c:spPr>
            <a:blipFill>
              <a:blip xmlns:r="http://schemas.openxmlformats.org/officeDocument/2006/relationships" r:embed="rId4"/>
              <a:stretch>
                <a:fillRect/>
              </a:stretch>
            </a:blipFill>
            <a:ln>
              <a:noFill/>
            </a:ln>
            <a:effectLst/>
          </c:spPr>
          <c:invertIfNegative val="0"/>
          <c:cat>
            <c:strRef>
              <c:f>Processing!$L$10</c:f>
              <c:strCache>
                <c:ptCount val="1"/>
                <c:pt idx="0">
                  <c:v>Tumbler</c:v>
                </c:pt>
              </c:strCache>
            </c:strRef>
          </c:cat>
          <c:val>
            <c:numRef>
              <c:f>Processing!$L$12</c:f>
              <c:numCache>
                <c:formatCode>General</c:formatCode>
                <c:ptCount val="1"/>
                <c:pt idx="0">
                  <c:v>0</c:v>
                </c:pt>
              </c:numCache>
            </c:numRef>
          </c:val>
          <c:extLst>
            <c:ext xmlns:c16="http://schemas.microsoft.com/office/drawing/2014/chart" uri="{C3380CC4-5D6E-409C-BE32-E72D297353CC}">
              <c16:uniqueId val="{00000001-97EA-46D8-937A-92877D0CA483}"/>
            </c:ext>
          </c:extLst>
        </c:ser>
        <c:dLbls>
          <c:showLegendKey val="0"/>
          <c:showVal val="0"/>
          <c:showCatName val="0"/>
          <c:showSerName val="0"/>
          <c:showPercent val="0"/>
          <c:showBubbleSize val="0"/>
        </c:dLbls>
        <c:gapWidth val="0"/>
        <c:overlap val="100"/>
        <c:axId val="942387663"/>
        <c:axId val="971647167"/>
      </c:barChart>
      <c:catAx>
        <c:axId val="942387663"/>
        <c:scaling>
          <c:orientation val="minMax"/>
        </c:scaling>
        <c:delete val="1"/>
        <c:axPos val="b"/>
        <c:numFmt formatCode="General" sourceLinked="1"/>
        <c:majorTickMark val="none"/>
        <c:minorTickMark val="none"/>
        <c:tickLblPos val="nextTo"/>
        <c:crossAx val="971647167"/>
        <c:crosses val="autoZero"/>
        <c:auto val="1"/>
        <c:lblAlgn val="ctr"/>
        <c:lblOffset val="100"/>
        <c:noMultiLvlLbl val="0"/>
      </c:catAx>
      <c:valAx>
        <c:axId val="971647167"/>
        <c:scaling>
          <c:orientation val="minMax"/>
          <c:max val="10"/>
          <c:min val="0"/>
        </c:scaling>
        <c:delete val="1"/>
        <c:axPos val="l"/>
        <c:numFmt formatCode="General" sourceLinked="1"/>
        <c:majorTickMark val="none"/>
        <c:minorTickMark val="none"/>
        <c:tickLblPos val="nextTo"/>
        <c:crossAx val="94238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Processing!$W$11:$W$14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0-147B-43EF-A338-C5EBBCBB28D9}"/>
            </c:ext>
          </c:extLst>
        </c:ser>
        <c:ser>
          <c:idx val="1"/>
          <c:order val="1"/>
          <c:spPr>
            <a:blipFill>
              <a:blip xmlns:r="http://schemas.openxmlformats.org/officeDocument/2006/relationships" r:embed="rId4"/>
              <a:stretch>
                <a:fillRect/>
              </a:stretch>
            </a:blipFill>
            <a:ln>
              <a:noFill/>
            </a:ln>
            <a:effectLst/>
          </c:spPr>
          <c:invertIfNegative val="0"/>
          <c:val>
            <c:numRef>
              <c:f>Processing!$X$11:$X$14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1-147B-43EF-A338-C5EBBCBB28D9}"/>
            </c:ext>
          </c:extLst>
        </c:ser>
        <c:ser>
          <c:idx val="2"/>
          <c:order val="2"/>
          <c:spPr>
            <a:blipFill>
              <a:blip xmlns:r="http://schemas.openxmlformats.org/officeDocument/2006/relationships" r:embed="rId5"/>
              <a:stretch>
                <a:fillRect/>
              </a:stretch>
            </a:blipFill>
            <a:ln>
              <a:noFill/>
            </a:ln>
            <a:effectLst/>
          </c:spPr>
          <c:invertIfNegative val="0"/>
          <c:val>
            <c:numRef>
              <c:f>Processing!$Y$11:$Y$14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2-147B-43EF-A338-C5EBBCBB28D9}"/>
            </c:ext>
          </c:extLst>
        </c:ser>
        <c:ser>
          <c:idx val="3"/>
          <c:order val="3"/>
          <c:spPr>
            <a:blipFill>
              <a:blip xmlns:r="http://schemas.openxmlformats.org/officeDocument/2006/relationships" r:embed="rId6"/>
              <a:stretch>
                <a:fillRect/>
              </a:stretch>
            </a:blipFill>
            <a:ln>
              <a:noFill/>
            </a:ln>
            <a:effectLst/>
          </c:spPr>
          <c:invertIfNegative val="0"/>
          <c:val>
            <c:numRef>
              <c:f>Processing!$Z$11:$Z$14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3-147B-43EF-A338-C5EBBCBB28D9}"/>
            </c:ext>
          </c:extLst>
        </c:ser>
        <c:dLbls>
          <c:showLegendKey val="0"/>
          <c:showVal val="0"/>
          <c:showCatName val="0"/>
          <c:showSerName val="0"/>
          <c:showPercent val="0"/>
          <c:showBubbleSize val="0"/>
        </c:dLbls>
        <c:gapWidth val="25"/>
        <c:overlap val="100"/>
        <c:axId val="1083986911"/>
        <c:axId val="1703725599"/>
      </c:barChart>
      <c:catAx>
        <c:axId val="1083986911"/>
        <c:scaling>
          <c:orientation val="maxMin"/>
        </c:scaling>
        <c:delete val="1"/>
        <c:axPos val="l"/>
        <c:majorTickMark val="out"/>
        <c:minorTickMark val="none"/>
        <c:tickLblPos val="nextTo"/>
        <c:crossAx val="1703725599"/>
        <c:crosses val="autoZero"/>
        <c:auto val="1"/>
        <c:lblAlgn val="ctr"/>
        <c:lblOffset val="100"/>
        <c:noMultiLvlLbl val="0"/>
      </c:catAx>
      <c:valAx>
        <c:axId val="1703725599"/>
        <c:scaling>
          <c:orientation val="minMax"/>
          <c:max val="10"/>
          <c:min val="0"/>
        </c:scaling>
        <c:delete val="1"/>
        <c:axPos val="t"/>
        <c:numFmt formatCode="General" sourceLinked="1"/>
        <c:majorTickMark val="out"/>
        <c:minorTickMark val="none"/>
        <c:tickLblPos val="nextTo"/>
        <c:crossAx val="108398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Processing!$W$21:$W$24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0-F50B-40F7-AE2A-2140A999CC5D}"/>
            </c:ext>
          </c:extLst>
        </c:ser>
        <c:ser>
          <c:idx val="1"/>
          <c:order val="1"/>
          <c:spPr>
            <a:blipFill>
              <a:blip xmlns:r="http://schemas.openxmlformats.org/officeDocument/2006/relationships" r:embed="rId4"/>
              <a:stretch>
                <a:fillRect/>
              </a:stretch>
            </a:blipFill>
            <a:ln>
              <a:noFill/>
            </a:ln>
            <a:effectLst/>
          </c:spPr>
          <c:invertIfNegative val="0"/>
          <c:val>
            <c:numRef>
              <c:f>Processing!$X$21:$X$24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1-F50B-40F7-AE2A-2140A999CC5D}"/>
            </c:ext>
          </c:extLst>
        </c:ser>
        <c:ser>
          <c:idx val="2"/>
          <c:order val="2"/>
          <c:spPr>
            <a:blipFill>
              <a:blip xmlns:r="http://schemas.openxmlformats.org/officeDocument/2006/relationships" r:embed="rId5"/>
              <a:stretch>
                <a:fillRect/>
              </a:stretch>
            </a:blipFill>
            <a:ln>
              <a:noFill/>
            </a:ln>
            <a:effectLst/>
          </c:spPr>
          <c:invertIfNegative val="0"/>
          <c:val>
            <c:numRef>
              <c:f>Processing!$Y$21:$Y$24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2-F50B-40F7-AE2A-2140A999CC5D}"/>
            </c:ext>
          </c:extLst>
        </c:ser>
        <c:ser>
          <c:idx val="3"/>
          <c:order val="3"/>
          <c:spPr>
            <a:blipFill>
              <a:blip xmlns:r="http://schemas.openxmlformats.org/officeDocument/2006/relationships" r:embed="rId6"/>
              <a:stretch>
                <a:fillRect/>
              </a:stretch>
            </a:blipFill>
            <a:ln>
              <a:noFill/>
            </a:ln>
            <a:effectLst/>
          </c:spPr>
          <c:invertIfNegative val="0"/>
          <c:val>
            <c:numRef>
              <c:f>Processing!$Z$21:$Z$24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3-F50B-40F7-AE2A-2140A999CC5D}"/>
            </c:ext>
          </c:extLst>
        </c:ser>
        <c:dLbls>
          <c:showLegendKey val="0"/>
          <c:showVal val="0"/>
          <c:showCatName val="0"/>
          <c:showSerName val="0"/>
          <c:showPercent val="0"/>
          <c:showBubbleSize val="0"/>
        </c:dLbls>
        <c:gapWidth val="100"/>
        <c:overlap val="100"/>
        <c:axId val="1052554191"/>
        <c:axId val="762142175"/>
      </c:barChart>
      <c:catAx>
        <c:axId val="1052554191"/>
        <c:scaling>
          <c:orientation val="maxMin"/>
        </c:scaling>
        <c:delete val="1"/>
        <c:axPos val="l"/>
        <c:majorTickMark val="out"/>
        <c:minorTickMark val="none"/>
        <c:tickLblPos val="nextTo"/>
        <c:crossAx val="762142175"/>
        <c:crosses val="autoZero"/>
        <c:auto val="1"/>
        <c:lblAlgn val="ctr"/>
        <c:lblOffset val="100"/>
        <c:noMultiLvlLbl val="0"/>
      </c:catAx>
      <c:valAx>
        <c:axId val="762142175"/>
        <c:scaling>
          <c:orientation val="minMax"/>
          <c:max val="10"/>
          <c:min val="0"/>
        </c:scaling>
        <c:delete val="1"/>
        <c:axPos val="t"/>
        <c:numFmt formatCode="General" sourceLinked="1"/>
        <c:majorTickMark val="out"/>
        <c:minorTickMark val="none"/>
        <c:tickLblPos val="nextTo"/>
        <c:crossAx val="105255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BFE9-4761-8FA5-57DB0619BAB8}"/>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BFE9-4761-8FA5-57DB0619BAB8}"/>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BFE9-4761-8FA5-57DB0619BAB8}"/>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BFE9-4761-8FA5-57DB0619BAB8}"/>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BFE9-4761-8FA5-57DB0619BAB8}"/>
              </c:ext>
            </c:extLst>
          </c:dPt>
          <c:val>
            <c:numRef>
              <c:f>Processing!$K$26:$O$26</c:f>
              <c:numCache>
                <c:formatCode>General</c:formatCode>
                <c:ptCount val="5"/>
                <c:pt idx="0">
                  <c:v>0</c:v>
                </c:pt>
                <c:pt idx="1">
                  <c:v>0</c:v>
                </c:pt>
                <c:pt idx="2">
                  <c:v>1</c:v>
                </c:pt>
                <c:pt idx="3">
                  <c:v>1</c:v>
                </c:pt>
                <c:pt idx="4">
                  <c:v>1</c:v>
                </c:pt>
              </c:numCache>
            </c:numRef>
          </c:val>
          <c:extLst>
            <c:ext xmlns:c16="http://schemas.microsoft.com/office/drawing/2014/chart" uri="{C3380CC4-5D6E-409C-BE32-E72D297353CC}">
              <c16:uniqueId val="{0000000A-BFE9-4761-8FA5-57DB0619BAB8}"/>
            </c:ext>
          </c:extLst>
        </c:ser>
        <c:dLbls>
          <c:showLegendKey val="0"/>
          <c:showVal val="0"/>
          <c:showCatName val="0"/>
          <c:showSerName val="0"/>
          <c:showPercent val="0"/>
          <c:showBubbleSize val="0"/>
        </c:dLbls>
        <c:gapWidth val="15"/>
        <c:axId val="1179269407"/>
        <c:axId val="971588607"/>
      </c:barChart>
      <c:catAx>
        <c:axId val="1179269407"/>
        <c:scaling>
          <c:orientation val="maxMin"/>
        </c:scaling>
        <c:delete val="1"/>
        <c:axPos val="l"/>
        <c:majorTickMark val="none"/>
        <c:minorTickMark val="none"/>
        <c:tickLblPos val="nextTo"/>
        <c:crossAx val="971588607"/>
        <c:crosses val="autoZero"/>
        <c:auto val="1"/>
        <c:lblAlgn val="ctr"/>
        <c:lblOffset val="100"/>
        <c:noMultiLvlLbl val="0"/>
      </c:catAx>
      <c:valAx>
        <c:axId val="971588607"/>
        <c:scaling>
          <c:orientation val="minMax"/>
          <c:max val="1"/>
          <c:min val="0"/>
        </c:scaling>
        <c:delete val="1"/>
        <c:axPos val="t"/>
        <c:numFmt formatCode="General" sourceLinked="1"/>
        <c:majorTickMark val="none"/>
        <c:minorTickMark val="none"/>
        <c:tickLblPos val="nextTo"/>
        <c:crossAx val="117926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1152D">
                <a:alpha val="88000"/>
              </a:srgbClr>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77EF-4357-A940-DB65C3EE7B18}"/>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77EF-4357-A940-DB65C3EE7B18}"/>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77EF-4357-A940-DB65C3EE7B18}"/>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77EF-4357-A940-DB65C3EE7B18}"/>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77EF-4357-A940-DB65C3EE7B18}"/>
              </c:ext>
            </c:extLst>
          </c:dPt>
          <c:dPt>
            <c:idx val="5"/>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B-77EF-4357-A940-DB65C3EE7B18}"/>
              </c:ext>
            </c:extLst>
          </c:dPt>
          <c:val>
            <c:numRef>
              <c:f>Processing!$B$26:$G$26</c:f>
              <c:numCache>
                <c:formatCode>General</c:formatCode>
                <c:ptCount val="6"/>
                <c:pt idx="0">
                  <c:v>1</c:v>
                </c:pt>
                <c:pt idx="1">
                  <c:v>0</c:v>
                </c:pt>
                <c:pt idx="2">
                  <c:v>0</c:v>
                </c:pt>
                <c:pt idx="3">
                  <c:v>0</c:v>
                </c:pt>
                <c:pt idx="4">
                  <c:v>1</c:v>
                </c:pt>
                <c:pt idx="5">
                  <c:v>1</c:v>
                </c:pt>
              </c:numCache>
            </c:numRef>
          </c:val>
          <c:extLst>
            <c:ext xmlns:c16="http://schemas.microsoft.com/office/drawing/2014/chart" uri="{C3380CC4-5D6E-409C-BE32-E72D297353CC}">
              <c16:uniqueId val="{0000000C-77EF-4357-A940-DB65C3EE7B18}"/>
            </c:ext>
          </c:extLst>
        </c:ser>
        <c:dLbls>
          <c:showLegendKey val="0"/>
          <c:showVal val="0"/>
          <c:showCatName val="0"/>
          <c:showSerName val="0"/>
          <c:showPercent val="0"/>
          <c:showBubbleSize val="0"/>
        </c:dLbls>
        <c:gapWidth val="15"/>
        <c:axId val="1179233215"/>
        <c:axId val="971660607"/>
      </c:barChart>
      <c:catAx>
        <c:axId val="1179233215"/>
        <c:scaling>
          <c:orientation val="maxMin"/>
        </c:scaling>
        <c:delete val="1"/>
        <c:axPos val="l"/>
        <c:majorTickMark val="none"/>
        <c:minorTickMark val="none"/>
        <c:tickLblPos val="nextTo"/>
        <c:crossAx val="971660607"/>
        <c:crosses val="autoZero"/>
        <c:auto val="1"/>
        <c:lblAlgn val="ctr"/>
        <c:lblOffset val="100"/>
        <c:noMultiLvlLbl val="0"/>
      </c:catAx>
      <c:valAx>
        <c:axId val="971660607"/>
        <c:scaling>
          <c:orientation val="minMax"/>
          <c:max val="1"/>
          <c:min val="0"/>
        </c:scaling>
        <c:delete val="1"/>
        <c:axPos val="t"/>
        <c:numFmt formatCode="General" sourceLinked="1"/>
        <c:majorTickMark val="none"/>
        <c:minorTickMark val="none"/>
        <c:tickLblPos val="nextTo"/>
        <c:crossAx val="117923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Processing!$H$10</c:f>
              <c:strCache>
                <c:ptCount val="1"/>
                <c:pt idx="0">
                  <c:v>Income Dynamics</c:v>
                </c:pt>
              </c:strCache>
            </c:strRef>
          </c:tx>
          <c:spPr>
            <a:solidFill>
              <a:schemeClr val="accent1"/>
            </a:solidFill>
            <a:ln w="114300">
              <a:gradFill>
                <a:gsLst>
                  <a:gs pos="0">
                    <a:srgbClr val="62DBD8"/>
                  </a:gs>
                  <a:gs pos="100000">
                    <a:srgbClr val="985DF9"/>
                  </a:gs>
                </a:gsLst>
                <a:lin ang="5400000" scaled="1"/>
              </a:gradFill>
            </a:ln>
            <a:effectLst/>
          </c:spPr>
          <c:invertIfNegative val="0"/>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Processing!$H$11:$H$22</c:f>
              <c:numCache>
                <c:formatCode>General</c:formatCode>
                <c:ptCount val="12"/>
                <c:pt idx="0">
                  <c:v>1048</c:v>
                </c:pt>
                <c:pt idx="1">
                  <c:v>1191</c:v>
                </c:pt>
                <c:pt idx="2">
                  <c:v>838</c:v>
                </c:pt>
                <c:pt idx="3">
                  <c:v>979</c:v>
                </c:pt>
                <c:pt idx="4">
                  <c:v>1480</c:v>
                </c:pt>
                <c:pt idx="5">
                  <c:v>1903</c:v>
                </c:pt>
                <c:pt idx="6">
                  <c:v>2017</c:v>
                </c:pt>
                <c:pt idx="7">
                  <c:v>1868</c:v>
                </c:pt>
                <c:pt idx="8">
                  <c:v>1888</c:v>
                </c:pt>
                <c:pt idx="9">
                  <c:v>2407</c:v>
                </c:pt>
                <c:pt idx="10">
                  <c:v>2652</c:v>
                </c:pt>
                <c:pt idx="11">
                  <c:v>1935</c:v>
                </c:pt>
              </c:numCache>
            </c:numRef>
          </c:val>
          <c:extLst>
            <c:ext xmlns:c16="http://schemas.microsoft.com/office/drawing/2014/chart" uri="{C3380CC4-5D6E-409C-BE32-E72D297353CC}">
              <c16:uniqueId val="{00000000-EE68-434A-8916-1668BD33C3E3}"/>
            </c:ext>
          </c:extLst>
        </c:ser>
        <c:ser>
          <c:idx val="1"/>
          <c:order val="1"/>
          <c:tx>
            <c:strRef>
              <c:f>Processing!$I$10</c:f>
              <c:strCache>
                <c:ptCount val="1"/>
                <c:pt idx="0">
                  <c:v>Cursor1</c:v>
                </c:pt>
              </c:strCache>
            </c:strRef>
          </c:tx>
          <c:spPr>
            <a:solidFill>
              <a:schemeClr val="accent2"/>
            </a:solidFill>
            <a:ln w="114300">
              <a:gradFill>
                <a:gsLst>
                  <a:gs pos="0">
                    <a:srgbClr val="33CCCC"/>
                  </a:gs>
                  <a:gs pos="100000">
                    <a:srgbClr val="006699"/>
                  </a:gs>
                </a:gsLst>
                <a:lin ang="5400000" scaled="1"/>
              </a:grad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98CBF"/>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Processing!$I$11:$I$22</c:f>
              <c:numCache>
                <c:formatCode>General</c:formatCode>
                <c:ptCount val="12"/>
                <c:pt idx="0">
                  <c:v>#N/A</c:v>
                </c:pt>
                <c:pt idx="1">
                  <c:v>#N/A</c:v>
                </c:pt>
                <c:pt idx="2">
                  <c:v>#N/A</c:v>
                </c:pt>
                <c:pt idx="3">
                  <c:v>#N/A</c:v>
                </c:pt>
                <c:pt idx="4">
                  <c:v>#N/A</c:v>
                </c:pt>
                <c:pt idx="5">
                  <c:v>#N/A</c:v>
                </c:pt>
                <c:pt idx="6">
                  <c:v>2017</c:v>
                </c:pt>
                <c:pt idx="7">
                  <c:v>1868</c:v>
                </c:pt>
                <c:pt idx="8">
                  <c:v>1888</c:v>
                </c:pt>
                <c:pt idx="9">
                  <c:v>2407</c:v>
                </c:pt>
                <c:pt idx="10">
                  <c:v>2652</c:v>
                </c:pt>
                <c:pt idx="11">
                  <c:v>#N/A</c:v>
                </c:pt>
              </c:numCache>
            </c:numRef>
          </c:val>
          <c:extLst>
            <c:ext xmlns:c16="http://schemas.microsoft.com/office/drawing/2014/chart" uri="{C3380CC4-5D6E-409C-BE32-E72D297353CC}">
              <c16:uniqueId val="{00000001-EE68-434A-8916-1668BD33C3E3}"/>
            </c:ext>
          </c:extLst>
        </c:ser>
        <c:dLbls>
          <c:showLegendKey val="0"/>
          <c:showVal val="0"/>
          <c:showCatName val="0"/>
          <c:showSerName val="0"/>
          <c:showPercent val="0"/>
          <c:showBubbleSize val="0"/>
        </c:dLbls>
        <c:gapWidth val="300"/>
        <c:overlap val="100"/>
        <c:axId val="742766783"/>
        <c:axId val="837830687"/>
      </c:barChart>
      <c:lineChart>
        <c:grouping val="standard"/>
        <c:varyColors val="0"/>
        <c:ser>
          <c:idx val="2"/>
          <c:order val="2"/>
          <c:tx>
            <c:strRef>
              <c:f>Processing!$J$10</c:f>
              <c:strCache>
                <c:ptCount val="1"/>
                <c:pt idx="0">
                  <c:v>Goals Accumulation</c:v>
                </c:pt>
              </c:strCache>
            </c:strRef>
          </c:tx>
          <c:spPr>
            <a:ln w="25400" cap="rnd">
              <a:solidFill>
                <a:srgbClr val="5AA6FD"/>
              </a:solidFill>
              <a:round/>
            </a:ln>
            <a:effectLst/>
          </c:spPr>
          <c:marker>
            <c:symbol val="none"/>
          </c:marker>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Processing!$J$11:$J$22</c:f>
              <c:numCache>
                <c:formatCode>General</c:formatCode>
                <c:ptCount val="12"/>
                <c:pt idx="0">
                  <c:v>405.00000000000006</c:v>
                </c:pt>
                <c:pt idx="1">
                  <c:v>240.00000000000003</c:v>
                </c:pt>
                <c:pt idx="2">
                  <c:v>57.000000000000007</c:v>
                </c:pt>
                <c:pt idx="3">
                  <c:v>12.000000000000002</c:v>
                </c:pt>
                <c:pt idx="4">
                  <c:v>183.00000000000003</c:v>
                </c:pt>
                <c:pt idx="5">
                  <c:v>414.00000000000006</c:v>
                </c:pt>
                <c:pt idx="6">
                  <c:v>549.00000000000011</c:v>
                </c:pt>
                <c:pt idx="7">
                  <c:v>546.00000000000011</c:v>
                </c:pt>
                <c:pt idx="8">
                  <c:v>549.00000000000011</c:v>
                </c:pt>
                <c:pt idx="9">
                  <c:v>744.00000000000011</c:v>
                </c:pt>
                <c:pt idx="10">
                  <c:v>957.00000000000011</c:v>
                </c:pt>
                <c:pt idx="11">
                  <c:v>1032.0000000000002</c:v>
                </c:pt>
              </c:numCache>
            </c:numRef>
          </c:val>
          <c:smooth val="1"/>
          <c:extLst>
            <c:ext xmlns:c16="http://schemas.microsoft.com/office/drawing/2014/chart" uri="{C3380CC4-5D6E-409C-BE32-E72D297353CC}">
              <c16:uniqueId val="{00000002-EE68-434A-8916-1668BD33C3E3}"/>
            </c:ext>
          </c:extLst>
        </c:ser>
        <c:dLbls>
          <c:showLegendKey val="0"/>
          <c:showVal val="0"/>
          <c:showCatName val="0"/>
          <c:showSerName val="0"/>
          <c:showPercent val="0"/>
          <c:showBubbleSize val="0"/>
        </c:dLbls>
        <c:marker val="1"/>
        <c:smooth val="0"/>
        <c:axId val="742766783"/>
        <c:axId val="837830687"/>
      </c:lineChart>
      <c:scatterChart>
        <c:scatterStyle val="lineMarker"/>
        <c:varyColors val="0"/>
        <c:ser>
          <c:idx val="3"/>
          <c:order val="3"/>
          <c:tx>
            <c:strRef>
              <c:f>Processing!$K$10</c:f>
              <c:strCache>
                <c:ptCount val="1"/>
                <c:pt idx="0">
                  <c:v>Cursor2</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33CCCC"/>
                </a:solidFill>
              </a:ln>
              <a:effectLst>
                <a:outerShdw blurRad="50800" dist="38100" dir="5400000" algn="t" rotWithShape="0">
                  <a:prstClr val="black">
                    <a:alpha val="40000"/>
                  </a:prstClr>
                </a:outerShdw>
              </a:effectLst>
            </c:spPr>
          </c:marker>
          <c:xVal>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Processing!$K$11:$K$22</c:f>
              <c:numCache>
                <c:formatCode>General</c:formatCode>
                <c:ptCount val="12"/>
                <c:pt idx="0">
                  <c:v>#N/A</c:v>
                </c:pt>
                <c:pt idx="1">
                  <c:v>#N/A</c:v>
                </c:pt>
                <c:pt idx="2">
                  <c:v>#N/A</c:v>
                </c:pt>
                <c:pt idx="3">
                  <c:v>#N/A</c:v>
                </c:pt>
                <c:pt idx="4">
                  <c:v>#N/A</c:v>
                </c:pt>
                <c:pt idx="5">
                  <c:v>#N/A</c:v>
                </c:pt>
                <c:pt idx="6">
                  <c:v>549.00000000000011</c:v>
                </c:pt>
                <c:pt idx="7">
                  <c:v>546.00000000000011</c:v>
                </c:pt>
                <c:pt idx="8">
                  <c:v>549.00000000000011</c:v>
                </c:pt>
                <c:pt idx="9">
                  <c:v>744.00000000000011</c:v>
                </c:pt>
                <c:pt idx="10">
                  <c:v>957.00000000000011</c:v>
                </c:pt>
                <c:pt idx="11">
                  <c:v>#N/A</c:v>
                </c:pt>
              </c:numCache>
            </c:numRef>
          </c:yVal>
          <c:smooth val="0"/>
          <c:extLst>
            <c:ext xmlns:c16="http://schemas.microsoft.com/office/drawing/2014/chart" uri="{C3380CC4-5D6E-409C-BE32-E72D297353CC}">
              <c16:uniqueId val="{00000003-EE68-434A-8916-1668BD33C3E3}"/>
            </c:ext>
          </c:extLst>
        </c:ser>
        <c:dLbls>
          <c:showLegendKey val="0"/>
          <c:showVal val="0"/>
          <c:showCatName val="0"/>
          <c:showSerName val="0"/>
          <c:showPercent val="0"/>
          <c:showBubbleSize val="0"/>
        </c:dLbls>
        <c:axId val="742766783"/>
        <c:axId val="837830687"/>
      </c:scatterChart>
      <c:catAx>
        <c:axId val="742766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598CBF"/>
                </a:solidFill>
                <a:latin typeface="+mn-lt"/>
                <a:ea typeface="+mn-ea"/>
                <a:cs typeface="+mn-cs"/>
              </a:defRPr>
            </a:pPr>
            <a:endParaRPr lang="ru-RU"/>
          </a:p>
        </c:txPr>
        <c:crossAx val="837830687"/>
        <c:crosses val="autoZero"/>
        <c:auto val="1"/>
        <c:lblAlgn val="ctr"/>
        <c:lblOffset val="100"/>
        <c:noMultiLvlLbl val="0"/>
      </c:catAx>
      <c:valAx>
        <c:axId val="837830687"/>
        <c:scaling>
          <c:orientation val="minMax"/>
        </c:scaling>
        <c:delete val="0"/>
        <c:axPos val="l"/>
        <c:majorGridlines>
          <c:spPr>
            <a:ln w="9525" cap="flat" cmpd="sng" algn="ctr">
              <a:solidFill>
                <a:srgbClr val="598CBF">
                  <a:alpha val="1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8CBF"/>
                </a:solidFill>
                <a:latin typeface="+mn-lt"/>
                <a:ea typeface="+mn-ea"/>
                <a:cs typeface="+mn-cs"/>
              </a:defRPr>
            </a:pPr>
            <a:endParaRPr lang="ru-RU"/>
          </a:p>
        </c:txPr>
        <c:crossAx val="74276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1"/>
          <c:order val="1"/>
          <c:tx>
            <c:strRef>
              <c:f>Processing!$F$1</c:f>
              <c:strCache>
                <c:ptCount val="1"/>
                <c:pt idx="0">
                  <c:v>Sources</c:v>
                </c:pt>
              </c:strCache>
            </c:strRef>
          </c:tx>
          <c:spPr>
            <a:gradFill flip="none" rotWithShape="1">
              <a:gsLst>
                <a:gs pos="0">
                  <a:srgbClr val="5AA6FD">
                    <a:alpha val="50000"/>
                  </a:srgbClr>
                </a:gs>
                <a:gs pos="100000">
                  <a:srgbClr val="5AA6FD">
                    <a:alpha val="0"/>
                  </a:srgbClr>
                </a:gs>
              </a:gsLst>
              <a:lin ang="5400000" scaled="0"/>
              <a:tileRect/>
            </a:gradFill>
            <a:ln>
              <a:noFill/>
            </a:ln>
            <a:effectLst/>
          </c:spPr>
          <c:cat>
            <c:strRef>
              <c:f>[0]!labels</c:f>
              <c:strCache>
                <c:ptCount val="5"/>
                <c:pt idx="0">
                  <c:v>Checking</c:v>
                </c:pt>
                <c:pt idx="1">
                  <c:v>Saving</c:v>
                </c:pt>
                <c:pt idx="2">
                  <c:v>Investments</c:v>
                </c:pt>
                <c:pt idx="3">
                  <c:v>Digital Craft</c:v>
                </c:pt>
                <c:pt idx="4">
                  <c:v>Rewards</c:v>
                </c:pt>
              </c:strCache>
            </c:strRef>
          </c:cat>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0-4CBF-45BB-92EB-C1136539AE3C}"/>
            </c:ext>
          </c:extLst>
        </c:ser>
        <c:dLbls>
          <c:showLegendKey val="0"/>
          <c:showVal val="0"/>
          <c:showCatName val="0"/>
          <c:showSerName val="0"/>
          <c:showPercent val="0"/>
          <c:showBubbleSize val="0"/>
        </c:dLbls>
        <c:axId val="852542095"/>
        <c:axId val="837866207"/>
      </c:radarChart>
      <c:radarChart>
        <c:radarStyle val="marker"/>
        <c:varyColors val="0"/>
        <c:ser>
          <c:idx val="0"/>
          <c:order val="0"/>
          <c:tx>
            <c:v>fill</c:v>
          </c:tx>
          <c:spPr>
            <a:ln w="12700" cap="rnd">
              <a:solidFill>
                <a:srgbClr val="197CFB">
                  <a:alpha val="96000"/>
                </a:srgbClr>
              </a:solidFill>
              <a:round/>
            </a:ln>
            <a:effectLst/>
          </c:spPr>
          <c:marker>
            <c:symbol val="circle"/>
            <c:size val="6"/>
            <c:spPr>
              <a:solidFill>
                <a:schemeClr val="bg1"/>
              </a:solidFill>
              <a:ln w="9525">
                <a:solidFill>
                  <a:srgbClr val="197CFB"/>
                </a:solidFill>
              </a:ln>
              <a:effectLst/>
            </c:spPr>
          </c:marker>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1-4CBF-45BB-92EB-C1136539AE3C}"/>
            </c:ext>
          </c:extLst>
        </c:ser>
        <c:dLbls>
          <c:showLegendKey val="0"/>
          <c:showVal val="0"/>
          <c:showCatName val="0"/>
          <c:showSerName val="0"/>
          <c:showPercent val="0"/>
          <c:showBubbleSize val="0"/>
        </c:dLbls>
        <c:axId val="852542095"/>
        <c:axId val="837866207"/>
      </c:radarChart>
      <c:catAx>
        <c:axId val="85254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085"/>
                </a:solidFill>
                <a:latin typeface="+mn-lt"/>
                <a:ea typeface="+mn-ea"/>
                <a:cs typeface="+mn-cs"/>
              </a:defRPr>
            </a:pPr>
            <a:endParaRPr lang="ru-RU"/>
          </a:p>
        </c:txPr>
        <c:crossAx val="837866207"/>
        <c:crosses val="autoZero"/>
        <c:auto val="1"/>
        <c:lblAlgn val="ctr"/>
        <c:lblOffset val="100"/>
        <c:noMultiLvlLbl val="0"/>
      </c:catAx>
      <c:valAx>
        <c:axId val="837866207"/>
        <c:scaling>
          <c:orientation val="minMax"/>
        </c:scaling>
        <c:delete val="1"/>
        <c:axPos val="l"/>
        <c:majorGridlines>
          <c:spPr>
            <a:ln w="9525" cap="flat" cmpd="sng" algn="ctr">
              <a:solidFill>
                <a:srgbClr val="598CBF">
                  <a:alpha val="30000"/>
                </a:srgbClr>
              </a:solidFill>
              <a:round/>
            </a:ln>
            <a:effectLst/>
          </c:spPr>
        </c:majorGridlines>
        <c:numFmt formatCode="0%" sourceLinked="1"/>
        <c:majorTickMark val="none"/>
        <c:minorTickMark val="none"/>
        <c:tickLblPos val="nextTo"/>
        <c:crossAx val="85254209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a:solidFill>
                <a:schemeClr val="bg1"/>
              </a:solidFill>
            </a:ln>
          </c:spPr>
          <c:dPt>
            <c:idx val="0"/>
            <c:bubble3D val="0"/>
            <c:spPr>
              <a:gradFill>
                <a:gsLst>
                  <a:gs pos="100000">
                    <a:srgbClr val="0054B4"/>
                  </a:gs>
                  <a:gs pos="0">
                    <a:srgbClr val="34D399"/>
                  </a:gs>
                </a:gsLst>
                <a:lin ang="2700000" scaled="0"/>
              </a:gradFill>
              <a:ln w="19050">
                <a:solidFill>
                  <a:schemeClr val="bg1"/>
                </a:solidFill>
              </a:ln>
              <a:effectLst/>
            </c:spPr>
            <c:extLst>
              <c:ext xmlns:c16="http://schemas.microsoft.com/office/drawing/2014/chart" uri="{C3380CC4-5D6E-409C-BE32-E72D297353CC}">
                <c16:uniqueId val="{00000001-E3B6-40ED-BDD5-75C04D1E2A1E}"/>
              </c:ext>
            </c:extLst>
          </c:dPt>
          <c:dPt>
            <c:idx val="1"/>
            <c:bubble3D val="0"/>
            <c:spPr>
              <a:gradFill>
                <a:gsLst>
                  <a:gs pos="100000">
                    <a:srgbClr val="1E63E8"/>
                  </a:gs>
                  <a:gs pos="29000">
                    <a:srgbClr val="6CB7FF"/>
                  </a:gs>
                </a:gsLst>
                <a:lin ang="2700000" scaled="0"/>
              </a:gradFill>
              <a:ln w="19050">
                <a:solidFill>
                  <a:schemeClr val="bg1"/>
                </a:solidFill>
              </a:ln>
              <a:effectLst/>
            </c:spPr>
            <c:extLst>
              <c:ext xmlns:c16="http://schemas.microsoft.com/office/drawing/2014/chart" uri="{C3380CC4-5D6E-409C-BE32-E72D297353CC}">
                <c16:uniqueId val="{00000003-E3B6-40ED-BDD5-75C04D1E2A1E}"/>
              </c:ext>
            </c:extLst>
          </c:dPt>
          <c:dPt>
            <c:idx val="2"/>
            <c:bubble3D val="0"/>
            <c:spPr>
              <a:gradFill>
                <a:gsLst>
                  <a:gs pos="100000">
                    <a:srgbClr val="1CE16C"/>
                  </a:gs>
                  <a:gs pos="0">
                    <a:srgbClr val="F9EAB7"/>
                  </a:gs>
                </a:gsLst>
                <a:lin ang="5400000" scaled="0"/>
              </a:gradFill>
              <a:ln w="19050">
                <a:solidFill>
                  <a:schemeClr val="bg1"/>
                </a:solidFill>
              </a:ln>
              <a:effectLst/>
            </c:spPr>
            <c:extLst>
              <c:ext xmlns:c16="http://schemas.microsoft.com/office/drawing/2014/chart" uri="{C3380CC4-5D6E-409C-BE32-E72D297353CC}">
                <c16:uniqueId val="{00000005-E3B6-40ED-BDD5-75C04D1E2A1E}"/>
              </c:ext>
            </c:extLst>
          </c:dPt>
          <c:dPt>
            <c:idx val="3"/>
            <c:bubble3D val="0"/>
            <c:spPr>
              <a:gradFill>
                <a:gsLst>
                  <a:gs pos="89000">
                    <a:srgbClr val="FFFF00"/>
                  </a:gs>
                  <a:gs pos="5000">
                    <a:srgbClr val="F2207B"/>
                  </a:gs>
                </a:gsLst>
                <a:lin ang="7800000" scaled="0"/>
              </a:gradFill>
              <a:ln w="19050">
                <a:solidFill>
                  <a:schemeClr val="bg1"/>
                </a:solidFill>
              </a:ln>
              <a:effectLst/>
            </c:spPr>
            <c:extLst>
              <c:ext xmlns:c16="http://schemas.microsoft.com/office/drawing/2014/chart" uri="{C3380CC4-5D6E-409C-BE32-E72D297353CC}">
                <c16:uniqueId val="{00000007-E3B6-40ED-BDD5-75C04D1E2A1E}"/>
              </c:ext>
            </c:extLst>
          </c:dPt>
          <c:dPt>
            <c:idx val="4"/>
            <c:bubble3D val="0"/>
            <c:spPr>
              <a:gradFill>
                <a:gsLst>
                  <a:gs pos="100000">
                    <a:srgbClr val="70AD18"/>
                  </a:gs>
                  <a:gs pos="0">
                    <a:srgbClr val="ADE354"/>
                  </a:gs>
                </a:gsLst>
                <a:lin ang="5400000" scaled="0"/>
              </a:gradFill>
              <a:ln w="19050">
                <a:solidFill>
                  <a:schemeClr val="bg1"/>
                </a:solidFill>
              </a:ln>
              <a:effectLst/>
            </c:spPr>
            <c:extLst>
              <c:ext xmlns:c16="http://schemas.microsoft.com/office/drawing/2014/chart" uri="{C3380CC4-5D6E-409C-BE32-E72D297353CC}">
                <c16:uniqueId val="{00000009-E3B6-40ED-BDD5-75C04D1E2A1E}"/>
              </c:ext>
            </c:extLst>
          </c:dPt>
          <c:cat>
            <c:strRef>
              <c:f>Processing!$J$2:$J$6</c:f>
              <c:strCache>
                <c:ptCount val="5"/>
                <c:pt idx="0">
                  <c:v>Checking</c:v>
                </c:pt>
                <c:pt idx="1">
                  <c:v>Saving</c:v>
                </c:pt>
                <c:pt idx="2">
                  <c:v>Investments</c:v>
                </c:pt>
                <c:pt idx="3">
                  <c:v>Digital Craft</c:v>
                </c:pt>
                <c:pt idx="4">
                  <c:v>Rewards</c:v>
                </c:pt>
              </c:strCache>
            </c:strRef>
          </c:cat>
          <c:val>
            <c:numRef>
              <c:f>Processing!$K$2:$K$6</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A-E3B6-40ED-BDD5-75C04D1E2A1E}"/>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b"/>
      <c:layout>
        <c:manualLayout>
          <c:xMode val="edge"/>
          <c:yMode val="edge"/>
          <c:x val="7.1157771945173452E-3"/>
          <c:y val="0.88030227471566058"/>
          <c:w val="0.99238220222472184"/>
          <c:h val="0.1030310586176728"/>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598CBF"/>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0">
                  <a:srgbClr val="5AA6FD"/>
                </a:gs>
                <a:gs pos="100000">
                  <a:srgbClr val="5AA6FD">
                    <a:alpha val="0"/>
                  </a:srgbClr>
                </a:gs>
              </a:gsLst>
              <a:lin ang="5400000" scaled="0"/>
              <a:tileRect/>
            </a:gradFill>
            <a:ln w="25400">
              <a:noFill/>
            </a:ln>
            <a:effectLst/>
          </c:spPr>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extLst>
            <c:ext xmlns:c16="http://schemas.microsoft.com/office/drawing/2014/chart" uri="{C3380CC4-5D6E-409C-BE32-E72D297353CC}">
              <c16:uniqueId val="{00000000-D35A-4573-89E6-F06735E0852E}"/>
            </c:ext>
          </c:extLst>
        </c:ser>
        <c:dLbls>
          <c:showLegendKey val="0"/>
          <c:showVal val="0"/>
          <c:showCatName val="0"/>
          <c:showSerName val="0"/>
          <c:showPercent val="0"/>
          <c:showBubbleSize val="0"/>
        </c:dLbls>
        <c:axId val="852638607"/>
        <c:axId val="837895967"/>
      </c:areaChart>
      <c:lineChart>
        <c:grouping val="standard"/>
        <c:varyColors val="0"/>
        <c:ser>
          <c:idx val="0"/>
          <c:order val="0"/>
          <c:tx>
            <c:strRef>
              <c:f>Processing!$N$10</c:f>
              <c:strCache>
                <c:ptCount val="1"/>
                <c:pt idx="0">
                  <c:v>Value</c:v>
                </c:pt>
              </c:strCache>
            </c:strRef>
          </c:tx>
          <c:spPr>
            <a:ln w="19050" cap="rnd">
              <a:solidFill>
                <a:srgbClr val="5AA6FD"/>
              </a:solidFill>
              <a:round/>
            </a:ln>
            <a:effectLst/>
          </c:spPr>
          <c:marker>
            <c:symbol val="none"/>
          </c:marker>
          <c:cat>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smooth val="1"/>
          <c:extLst>
            <c:ext xmlns:c16="http://schemas.microsoft.com/office/drawing/2014/chart" uri="{C3380CC4-5D6E-409C-BE32-E72D297353CC}">
              <c16:uniqueId val="{00000001-D35A-4573-89E6-F06735E0852E}"/>
            </c:ext>
          </c:extLst>
        </c:ser>
        <c:dLbls>
          <c:showLegendKey val="0"/>
          <c:showVal val="0"/>
          <c:showCatName val="0"/>
          <c:showSerName val="0"/>
          <c:showPercent val="0"/>
          <c:showBubbleSize val="0"/>
        </c:dLbls>
        <c:marker val="1"/>
        <c:smooth val="0"/>
        <c:axId val="852638607"/>
        <c:axId val="837895967"/>
      </c:lineChart>
      <c:scatterChart>
        <c:scatterStyle val="lineMarker"/>
        <c:varyColors val="0"/>
        <c:ser>
          <c:idx val="1"/>
          <c:order val="1"/>
          <c:tx>
            <c:strRef>
              <c:f>Processing!$O$10</c:f>
              <c:strCache>
                <c:ptCount val="1"/>
                <c:pt idx="0">
                  <c:v>Cursor</c:v>
                </c:pt>
              </c:strCache>
            </c:strRef>
          </c:tx>
          <c:spPr>
            <a:ln w="25400" cap="rnd">
              <a:noFill/>
              <a:round/>
            </a:ln>
            <a:effectLst/>
          </c:spPr>
          <c:marker>
            <c:symbol val="circle"/>
            <c:size val="5"/>
            <c:spPr>
              <a:solidFill>
                <a:schemeClr val="accent2"/>
              </a:solidFill>
              <a:ln w="9525">
                <a:solidFill>
                  <a:schemeClr val="accent2"/>
                </a:solidFill>
              </a:ln>
              <a:effectLst/>
            </c:spPr>
          </c:marker>
          <c:xVal>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2-D35A-4573-89E6-F06735E0852E}"/>
            </c:ext>
          </c:extLst>
        </c:ser>
        <c:ser>
          <c:idx val="3"/>
          <c:order val="3"/>
          <c:tx>
            <c:strRef>
              <c:f>Processing!$O$10</c:f>
              <c:strCache>
                <c:ptCount val="1"/>
                <c:pt idx="0">
                  <c:v>Cursor</c:v>
                </c:pt>
              </c:strCache>
            </c:strRef>
          </c:tx>
          <c:spPr>
            <a:ln w="25400" cap="rnd">
              <a:noFill/>
              <a:round/>
            </a:ln>
            <a:effectLst/>
          </c:spPr>
          <c:marker>
            <c:symbol val="circle"/>
            <c:size val="5"/>
            <c:spPr>
              <a:solidFill>
                <a:schemeClr val="bg1"/>
              </a:solidFill>
              <a:ln w="9525">
                <a:solidFill>
                  <a:srgbClr val="0273FC"/>
                </a:solidFill>
              </a:ln>
              <a:effectLst/>
            </c:spPr>
          </c:marker>
          <c:errBars>
            <c:errDir val="y"/>
            <c:errBarType val="minus"/>
            <c:errValType val="cust"/>
            <c:noEndCap val="1"/>
            <c:plus>
              <c:numLit>
                <c:formatCode>General</c:formatCode>
                <c:ptCount val="1"/>
                <c:pt idx="0">
                  <c:v>1</c:v>
                </c:pt>
              </c:numLit>
            </c:plus>
            <c:minus>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3-D35A-4573-89E6-F06735E0852E}"/>
            </c:ext>
          </c:extLst>
        </c:ser>
        <c:dLbls>
          <c:showLegendKey val="0"/>
          <c:showVal val="0"/>
          <c:showCatName val="0"/>
          <c:showSerName val="0"/>
          <c:showPercent val="0"/>
          <c:showBubbleSize val="0"/>
        </c:dLbls>
        <c:axId val="852638607"/>
        <c:axId val="837895967"/>
      </c:scatterChart>
      <c:catAx>
        <c:axId val="852638607"/>
        <c:scaling>
          <c:orientation val="minMax"/>
        </c:scaling>
        <c:delete val="1"/>
        <c:axPos val="b"/>
        <c:numFmt formatCode="General" sourceLinked="1"/>
        <c:majorTickMark val="none"/>
        <c:minorTickMark val="none"/>
        <c:tickLblPos val="nextTo"/>
        <c:crossAx val="837895967"/>
        <c:crosses val="autoZero"/>
        <c:auto val="1"/>
        <c:lblAlgn val="ctr"/>
        <c:lblOffset val="100"/>
        <c:noMultiLvlLbl val="0"/>
      </c:catAx>
      <c:valAx>
        <c:axId val="837895967"/>
        <c:scaling>
          <c:orientation val="minMax"/>
        </c:scaling>
        <c:delete val="1"/>
        <c:axPos val="l"/>
        <c:numFmt formatCode="General" sourceLinked="1"/>
        <c:majorTickMark val="none"/>
        <c:minorTickMark val="none"/>
        <c:tickLblPos val="nextTo"/>
        <c:crossAx val="85263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blipFill>
              <a:blip xmlns:r="http://schemas.openxmlformats.org/officeDocument/2006/relationships" r:embed="rId3"/>
              <a:stretch>
                <a:fillRect/>
              </a:stretch>
            </a:blipFill>
            <a:ln>
              <a:noFill/>
            </a:ln>
            <a:effectLst/>
          </c:spPr>
          <c:invertIfNegative val="0"/>
          <c:cat>
            <c:strRef>
              <c:f>Processing!$H$8</c:f>
              <c:strCache>
                <c:ptCount val="1"/>
                <c:pt idx="0">
                  <c:v>Goals Accumulation</c:v>
                </c:pt>
              </c:strCache>
            </c:strRef>
          </c:cat>
          <c:val>
            <c:numRef>
              <c:f>Processing!$I$8</c:f>
              <c:numCache>
                <c:formatCode>0%</c:formatCode>
                <c:ptCount val="1"/>
                <c:pt idx="0">
                  <c:v>0.41268000000000005</c:v>
                </c:pt>
              </c:numCache>
            </c:numRef>
          </c:val>
          <c:extLst>
            <c:ext xmlns:c16="http://schemas.microsoft.com/office/drawing/2014/chart" uri="{C3380CC4-5D6E-409C-BE32-E72D297353CC}">
              <c16:uniqueId val="{00000000-3BD7-4495-A243-8DC7A658645F}"/>
            </c:ext>
          </c:extLst>
        </c:ser>
        <c:ser>
          <c:idx val="1"/>
          <c:order val="1"/>
          <c:spPr>
            <a:blipFill>
              <a:blip xmlns:r="http://schemas.openxmlformats.org/officeDocument/2006/relationships" r:embed="rId4"/>
              <a:stretch>
                <a:fillRect/>
              </a:stretch>
            </a:blipFill>
            <a:ln>
              <a:noFill/>
            </a:ln>
            <a:effectLst>
              <a:outerShdw blurRad="63500" sx="102000" sy="102000" algn="ctr" rotWithShape="0">
                <a:prstClr val="black">
                  <a:alpha val="40000"/>
                </a:prstClr>
              </a:outerShdw>
            </a:effectLst>
          </c:spPr>
          <c:invertIfNegative val="0"/>
          <c:cat>
            <c:strRef>
              <c:f>Processing!$H$8</c:f>
              <c:strCache>
                <c:ptCount val="1"/>
                <c:pt idx="0">
                  <c:v>Goals Accumulation</c:v>
                </c:pt>
              </c:strCache>
            </c:strRef>
          </c:cat>
          <c:val>
            <c:numRef>
              <c:f>Processing!$J$8</c:f>
              <c:numCache>
                <c:formatCode>0%</c:formatCode>
                <c:ptCount val="1"/>
                <c:pt idx="0">
                  <c:v>3.5000000000000003E-2</c:v>
                </c:pt>
              </c:numCache>
            </c:numRef>
          </c:val>
          <c:extLst>
            <c:ext xmlns:c16="http://schemas.microsoft.com/office/drawing/2014/chart" uri="{C3380CC4-5D6E-409C-BE32-E72D297353CC}">
              <c16:uniqueId val="{00000001-3BD7-4495-A243-8DC7A658645F}"/>
            </c:ext>
          </c:extLst>
        </c:ser>
        <c:ser>
          <c:idx val="2"/>
          <c:order val="2"/>
          <c:spPr>
            <a:blipFill>
              <a:blip xmlns:r="http://schemas.openxmlformats.org/officeDocument/2006/relationships" r:embed="rId5"/>
              <a:stretch>
                <a:fillRect/>
              </a:stretch>
            </a:blipFill>
            <a:ln>
              <a:noFill/>
            </a:ln>
            <a:effectLst/>
          </c:spPr>
          <c:invertIfNegative val="0"/>
          <c:cat>
            <c:strRef>
              <c:f>Processing!$H$8</c:f>
              <c:strCache>
                <c:ptCount val="1"/>
                <c:pt idx="0">
                  <c:v>Goals Accumulation</c:v>
                </c:pt>
              </c:strCache>
            </c:strRef>
          </c:cat>
          <c:val>
            <c:numRef>
              <c:f>Processing!$K$8</c:f>
              <c:numCache>
                <c:formatCode>0%</c:formatCode>
                <c:ptCount val="1"/>
                <c:pt idx="0">
                  <c:v>0.58731999999999984</c:v>
                </c:pt>
              </c:numCache>
            </c:numRef>
          </c:val>
          <c:extLst>
            <c:ext xmlns:c16="http://schemas.microsoft.com/office/drawing/2014/chart" uri="{C3380CC4-5D6E-409C-BE32-E72D297353CC}">
              <c16:uniqueId val="{00000002-3BD7-4495-A243-8DC7A658645F}"/>
            </c:ext>
          </c:extLst>
        </c:ser>
        <c:dLbls>
          <c:showLegendKey val="0"/>
          <c:showVal val="0"/>
          <c:showCatName val="0"/>
          <c:showSerName val="0"/>
          <c:showPercent val="0"/>
          <c:showBubbleSize val="0"/>
        </c:dLbls>
        <c:gapWidth val="500"/>
        <c:overlap val="100"/>
        <c:axId val="852614015"/>
        <c:axId val="538874271"/>
      </c:barChart>
      <c:catAx>
        <c:axId val="852614015"/>
        <c:scaling>
          <c:orientation val="minMax"/>
        </c:scaling>
        <c:delete val="1"/>
        <c:axPos val="l"/>
        <c:numFmt formatCode="General" sourceLinked="1"/>
        <c:majorTickMark val="out"/>
        <c:minorTickMark val="none"/>
        <c:tickLblPos val="nextTo"/>
        <c:crossAx val="538874271"/>
        <c:crosses val="autoZero"/>
        <c:auto val="1"/>
        <c:lblAlgn val="ctr"/>
        <c:lblOffset val="100"/>
        <c:noMultiLvlLbl val="0"/>
      </c:catAx>
      <c:valAx>
        <c:axId val="538874271"/>
        <c:scaling>
          <c:orientation val="minMax"/>
          <c:max val="1"/>
          <c:min val="0"/>
        </c:scaling>
        <c:delete val="1"/>
        <c:axPos val="b"/>
        <c:numFmt formatCode="0%" sourceLinked="1"/>
        <c:majorTickMark val="out"/>
        <c:minorTickMark val="none"/>
        <c:tickLblPos val="nextTo"/>
        <c:crossAx val="8526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197CFB"/>
            </a:solidFill>
            <a:ln>
              <a:noFill/>
            </a:ln>
            <a:effectLst/>
          </c:spPr>
          <c:invertIfNegative val="0"/>
          <c:cat>
            <c:strRef>
              <c:f>Processing!$M$2:$M$5</c:f>
              <c:strCache>
                <c:ptCount val="4"/>
                <c:pt idx="0">
                  <c:v>Home</c:v>
                </c:pt>
                <c:pt idx="1">
                  <c:v>Hobby</c:v>
                </c:pt>
                <c:pt idx="2">
                  <c:v>Drive</c:v>
                </c:pt>
                <c:pt idx="3">
                  <c:v>Travel</c:v>
                </c:pt>
              </c:strCache>
            </c:strRef>
          </c:cat>
          <c:val>
            <c:numRef>
              <c:f>Processing!$N$2:$N$5</c:f>
              <c:numCache>
                <c:formatCode>0%</c:formatCode>
                <c:ptCount val="4"/>
                <c:pt idx="0">
                  <c:v>0.70520000000000016</c:v>
                </c:pt>
                <c:pt idx="1">
                  <c:v>0.35680000000000006</c:v>
                </c:pt>
                <c:pt idx="2">
                  <c:v>0.29472000000000004</c:v>
                </c:pt>
                <c:pt idx="3">
                  <c:v>0.29400000000000004</c:v>
                </c:pt>
              </c:numCache>
            </c:numRef>
          </c:val>
          <c:extLst>
            <c:ext xmlns:c16="http://schemas.microsoft.com/office/drawing/2014/chart" uri="{C3380CC4-5D6E-409C-BE32-E72D297353CC}">
              <c16:uniqueId val="{00000000-10BB-40B5-86CD-FC25BD4CB67B}"/>
            </c:ext>
          </c:extLst>
        </c:ser>
        <c:ser>
          <c:idx val="1"/>
          <c:order val="1"/>
          <c:spPr>
            <a:solidFill>
              <a:srgbClr val="CFDEED"/>
            </a:solidFill>
            <a:ln>
              <a:noFill/>
            </a:ln>
            <a:effectLst/>
          </c:spPr>
          <c:invertIfNegative val="0"/>
          <c:cat>
            <c:strRef>
              <c:f>Processing!$M$2:$M$5</c:f>
              <c:strCache>
                <c:ptCount val="4"/>
                <c:pt idx="0">
                  <c:v>Home</c:v>
                </c:pt>
                <c:pt idx="1">
                  <c:v>Hobby</c:v>
                </c:pt>
                <c:pt idx="2">
                  <c:v>Drive</c:v>
                </c:pt>
                <c:pt idx="3">
                  <c:v>Travel</c:v>
                </c:pt>
              </c:strCache>
            </c:strRef>
          </c:cat>
          <c:val>
            <c:numRef>
              <c:f>Processing!$O$2:$O$5</c:f>
              <c:numCache>
                <c:formatCode>0%</c:formatCode>
                <c:ptCount val="4"/>
                <c:pt idx="0">
                  <c:v>0.29479999999999984</c:v>
                </c:pt>
                <c:pt idx="1">
                  <c:v>0.64319999999999999</c:v>
                </c:pt>
                <c:pt idx="2">
                  <c:v>0.70527999999999991</c:v>
                </c:pt>
                <c:pt idx="3">
                  <c:v>0.70599999999999996</c:v>
                </c:pt>
              </c:numCache>
            </c:numRef>
          </c:val>
          <c:extLst>
            <c:ext xmlns:c16="http://schemas.microsoft.com/office/drawing/2014/chart" uri="{C3380CC4-5D6E-409C-BE32-E72D297353CC}">
              <c16:uniqueId val="{00000001-10BB-40B5-86CD-FC25BD4CB67B}"/>
            </c:ext>
          </c:extLst>
        </c:ser>
        <c:ser>
          <c:idx val="2"/>
          <c:order val="2"/>
          <c:spPr>
            <a:solidFill>
              <a:srgbClr val="00FFFF"/>
            </a:solidFill>
            <a:ln>
              <a:noFill/>
            </a:ln>
            <a:effectLst/>
          </c:spPr>
          <c:invertIfNegative val="0"/>
          <c:cat>
            <c:strRef>
              <c:f>Processing!$M$2:$M$5</c:f>
              <c:strCache>
                <c:ptCount val="4"/>
                <c:pt idx="0">
                  <c:v>Home</c:v>
                </c:pt>
                <c:pt idx="1">
                  <c:v>Hobby</c:v>
                </c:pt>
                <c:pt idx="2">
                  <c:v>Drive</c:v>
                </c:pt>
                <c:pt idx="3">
                  <c:v>Travel</c:v>
                </c:pt>
              </c:strCache>
            </c:strRef>
          </c:cat>
          <c:val>
            <c:numRef>
              <c:f>Processing!$P$2:$P$5</c:f>
              <c:numCache>
                <c:formatCode>0%</c:formatCode>
                <c:ptCount val="4"/>
                <c:pt idx="0">
                  <c:v>0</c:v>
                </c:pt>
                <c:pt idx="1">
                  <c:v>0</c:v>
                </c:pt>
                <c:pt idx="2">
                  <c:v>0</c:v>
                </c:pt>
                <c:pt idx="3">
                  <c:v>0</c:v>
                </c:pt>
              </c:numCache>
            </c:numRef>
          </c:val>
          <c:extLst>
            <c:ext xmlns:c16="http://schemas.microsoft.com/office/drawing/2014/chart" uri="{C3380CC4-5D6E-409C-BE32-E72D297353CC}">
              <c16:uniqueId val="{00000002-10BB-40B5-86CD-FC25BD4CB67B}"/>
            </c:ext>
          </c:extLst>
        </c:ser>
        <c:dLbls>
          <c:showLegendKey val="0"/>
          <c:showVal val="0"/>
          <c:showCatName val="0"/>
          <c:showSerName val="0"/>
          <c:showPercent val="0"/>
          <c:showBubbleSize val="0"/>
        </c:dLbls>
        <c:gapWidth val="500"/>
        <c:overlap val="100"/>
        <c:axId val="852665983"/>
        <c:axId val="837828767"/>
      </c:barChart>
      <c:catAx>
        <c:axId val="852665983"/>
        <c:scaling>
          <c:orientation val="maxMin"/>
        </c:scaling>
        <c:delete val="1"/>
        <c:axPos val="l"/>
        <c:numFmt formatCode="General" sourceLinked="1"/>
        <c:majorTickMark val="out"/>
        <c:minorTickMark val="none"/>
        <c:tickLblPos val="nextTo"/>
        <c:crossAx val="837828767"/>
        <c:crosses val="autoZero"/>
        <c:auto val="1"/>
        <c:lblAlgn val="ctr"/>
        <c:lblOffset val="100"/>
        <c:noMultiLvlLbl val="0"/>
      </c:catAx>
      <c:valAx>
        <c:axId val="837828767"/>
        <c:scaling>
          <c:orientation val="minMax"/>
          <c:max val="1"/>
          <c:min val="0"/>
        </c:scaling>
        <c:delete val="1"/>
        <c:axPos val="t"/>
        <c:numFmt formatCode="0%" sourceLinked="1"/>
        <c:majorTickMark val="out"/>
        <c:minorTickMark val="none"/>
        <c:tickLblPos val="nextTo"/>
        <c:crossAx val="85266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B7FF"/>
            </a:solidFill>
            <a:ln w="31750">
              <a:solidFill>
                <a:srgbClr val="EFF7F7"/>
              </a:solidFill>
            </a:ln>
            <a:effectLst/>
          </c:spPr>
          <c:invertIfNegative val="0"/>
          <c:cat>
            <c:strRef>
              <c:f>Processing!$Q$21:$Q$24</c:f>
              <c:strCache>
                <c:ptCount val="4"/>
                <c:pt idx="0">
                  <c:v>Investments</c:v>
                </c:pt>
                <c:pt idx="1">
                  <c:v>Checking</c:v>
                </c:pt>
                <c:pt idx="2">
                  <c:v>Saving</c:v>
                </c:pt>
                <c:pt idx="3">
                  <c:v>Credit Cards</c:v>
                </c:pt>
              </c:strCache>
            </c:strRef>
          </c:cat>
          <c:val>
            <c:numRef>
              <c:f>Processing!$R$21:$R$24</c:f>
              <c:numCache>
                <c:formatCode>"$"###\ ###</c:formatCode>
                <c:ptCount val="4"/>
                <c:pt idx="0">
                  <c:v>2709.0000000000005</c:v>
                </c:pt>
                <c:pt idx="1">
                  <c:v>1977.0000000000002</c:v>
                </c:pt>
                <c:pt idx="2">
                  <c:v>1915.8000000000002</c:v>
                </c:pt>
                <c:pt idx="3">
                  <c:v>1711.8000000000002</c:v>
                </c:pt>
              </c:numCache>
            </c:numRef>
          </c:val>
          <c:extLst>
            <c:ext xmlns:c16="http://schemas.microsoft.com/office/drawing/2014/chart" uri="{C3380CC4-5D6E-409C-BE32-E72D297353CC}">
              <c16:uniqueId val="{00000000-AD90-4CF5-BA1A-B673CE4DF759}"/>
            </c:ext>
          </c:extLst>
        </c:ser>
        <c:dLbls>
          <c:showLegendKey val="0"/>
          <c:showVal val="0"/>
          <c:showCatName val="0"/>
          <c:showSerName val="0"/>
          <c:showPercent val="0"/>
          <c:showBubbleSize val="0"/>
        </c:dLbls>
        <c:gapWidth val="500"/>
        <c:axId val="900569663"/>
        <c:axId val="762145535"/>
      </c:barChart>
      <c:catAx>
        <c:axId val="900569663"/>
        <c:scaling>
          <c:orientation val="maxMin"/>
        </c:scaling>
        <c:delete val="1"/>
        <c:axPos val="l"/>
        <c:numFmt formatCode="General" sourceLinked="1"/>
        <c:majorTickMark val="none"/>
        <c:minorTickMark val="none"/>
        <c:tickLblPos val="nextTo"/>
        <c:crossAx val="762145535"/>
        <c:crosses val="autoZero"/>
        <c:auto val="1"/>
        <c:lblAlgn val="ctr"/>
        <c:lblOffset val="100"/>
        <c:noMultiLvlLbl val="0"/>
      </c:catAx>
      <c:valAx>
        <c:axId val="762145535"/>
        <c:scaling>
          <c:orientation val="minMax"/>
        </c:scaling>
        <c:delete val="1"/>
        <c:axPos val="t"/>
        <c:numFmt formatCode="&quot;$&quot;###\ ###" sourceLinked="1"/>
        <c:majorTickMark val="none"/>
        <c:minorTickMark val="none"/>
        <c:tickLblPos val="nextTo"/>
        <c:crossAx val="90056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Processing!$L$10</c:f>
              <c:strCache>
                <c:ptCount val="1"/>
                <c:pt idx="0">
                  <c:v>Tumbler</c:v>
                </c:pt>
              </c:strCache>
            </c:strRef>
          </c:cat>
          <c:val>
            <c:numRef>
              <c:f>Processing!$L$11</c:f>
              <c:numCache>
                <c:formatCode>General</c:formatCode>
                <c:ptCount val="1"/>
                <c:pt idx="0">
                  <c:v>10</c:v>
                </c:pt>
              </c:numCache>
            </c:numRef>
          </c:val>
          <c:extLst>
            <c:ext xmlns:c16="http://schemas.microsoft.com/office/drawing/2014/chart" uri="{C3380CC4-5D6E-409C-BE32-E72D297353CC}">
              <c16:uniqueId val="{00000000-2EC5-48B5-AACF-AA08D4A289DA}"/>
            </c:ext>
          </c:extLst>
        </c:ser>
        <c:ser>
          <c:idx val="1"/>
          <c:order val="1"/>
          <c:spPr>
            <a:blipFill>
              <a:blip xmlns:r="http://schemas.openxmlformats.org/officeDocument/2006/relationships" r:embed="rId4"/>
              <a:stretch>
                <a:fillRect/>
              </a:stretch>
            </a:blipFill>
            <a:ln>
              <a:noFill/>
            </a:ln>
            <a:effectLst/>
          </c:spPr>
          <c:invertIfNegative val="0"/>
          <c:cat>
            <c:strRef>
              <c:f>Processing!$L$10</c:f>
              <c:strCache>
                <c:ptCount val="1"/>
                <c:pt idx="0">
                  <c:v>Tumbler</c:v>
                </c:pt>
              </c:strCache>
            </c:strRef>
          </c:cat>
          <c:val>
            <c:numRef>
              <c:f>Processing!$L$12</c:f>
              <c:numCache>
                <c:formatCode>General</c:formatCode>
                <c:ptCount val="1"/>
                <c:pt idx="0">
                  <c:v>0</c:v>
                </c:pt>
              </c:numCache>
            </c:numRef>
          </c:val>
          <c:extLst>
            <c:ext xmlns:c16="http://schemas.microsoft.com/office/drawing/2014/chart" uri="{C3380CC4-5D6E-409C-BE32-E72D297353CC}">
              <c16:uniqueId val="{00000001-2EC5-48B5-AACF-AA08D4A289DA}"/>
            </c:ext>
          </c:extLst>
        </c:ser>
        <c:dLbls>
          <c:showLegendKey val="0"/>
          <c:showVal val="0"/>
          <c:showCatName val="0"/>
          <c:showSerName val="0"/>
          <c:showPercent val="0"/>
          <c:showBubbleSize val="0"/>
        </c:dLbls>
        <c:gapWidth val="0"/>
        <c:overlap val="100"/>
        <c:axId val="942387663"/>
        <c:axId val="971647167"/>
      </c:barChart>
      <c:catAx>
        <c:axId val="942387663"/>
        <c:scaling>
          <c:orientation val="minMax"/>
        </c:scaling>
        <c:delete val="1"/>
        <c:axPos val="b"/>
        <c:numFmt formatCode="General" sourceLinked="1"/>
        <c:majorTickMark val="none"/>
        <c:minorTickMark val="none"/>
        <c:tickLblPos val="nextTo"/>
        <c:crossAx val="971647167"/>
        <c:crosses val="autoZero"/>
        <c:auto val="1"/>
        <c:lblAlgn val="ctr"/>
        <c:lblOffset val="100"/>
        <c:noMultiLvlLbl val="0"/>
      </c:catAx>
      <c:valAx>
        <c:axId val="971647167"/>
        <c:scaling>
          <c:orientation val="minMax"/>
          <c:max val="10"/>
          <c:min val="0"/>
        </c:scaling>
        <c:delete val="1"/>
        <c:axPos val="l"/>
        <c:numFmt formatCode="General" sourceLinked="1"/>
        <c:majorTickMark val="none"/>
        <c:minorTickMark val="none"/>
        <c:tickLblPos val="nextTo"/>
        <c:crossAx val="94238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Processing!$W$11:$W$14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0-4D04-482A-8B48-394E3B0FA742}"/>
            </c:ext>
          </c:extLst>
        </c:ser>
        <c:ser>
          <c:idx val="1"/>
          <c:order val="1"/>
          <c:spPr>
            <a:blipFill>
              <a:blip xmlns:r="http://schemas.openxmlformats.org/officeDocument/2006/relationships" r:embed="rId4"/>
              <a:stretch>
                <a:fillRect/>
              </a:stretch>
            </a:blipFill>
            <a:ln>
              <a:noFill/>
            </a:ln>
            <a:effectLst/>
          </c:spPr>
          <c:invertIfNegative val="0"/>
          <c:val>
            <c:numRef>
              <c:f>Processing!$X$11:$X$14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1-4D04-482A-8B48-394E3B0FA742}"/>
            </c:ext>
          </c:extLst>
        </c:ser>
        <c:ser>
          <c:idx val="2"/>
          <c:order val="2"/>
          <c:spPr>
            <a:blipFill>
              <a:blip xmlns:r="http://schemas.openxmlformats.org/officeDocument/2006/relationships" r:embed="rId5"/>
              <a:stretch>
                <a:fillRect/>
              </a:stretch>
            </a:blipFill>
            <a:ln>
              <a:noFill/>
            </a:ln>
            <a:effectLst/>
          </c:spPr>
          <c:invertIfNegative val="0"/>
          <c:val>
            <c:numRef>
              <c:f>Processing!$Y$11:$Y$14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2-4D04-482A-8B48-394E3B0FA742}"/>
            </c:ext>
          </c:extLst>
        </c:ser>
        <c:ser>
          <c:idx val="3"/>
          <c:order val="3"/>
          <c:spPr>
            <a:blipFill>
              <a:blip xmlns:r="http://schemas.openxmlformats.org/officeDocument/2006/relationships" r:embed="rId6"/>
              <a:stretch>
                <a:fillRect/>
              </a:stretch>
            </a:blipFill>
            <a:ln>
              <a:noFill/>
            </a:ln>
            <a:effectLst/>
          </c:spPr>
          <c:invertIfNegative val="0"/>
          <c:val>
            <c:numRef>
              <c:f>Processing!$Z$11:$Z$14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3-4D04-482A-8B48-394E3B0FA742}"/>
            </c:ext>
          </c:extLst>
        </c:ser>
        <c:dLbls>
          <c:showLegendKey val="0"/>
          <c:showVal val="0"/>
          <c:showCatName val="0"/>
          <c:showSerName val="0"/>
          <c:showPercent val="0"/>
          <c:showBubbleSize val="0"/>
        </c:dLbls>
        <c:gapWidth val="25"/>
        <c:overlap val="100"/>
        <c:axId val="1083986911"/>
        <c:axId val="1703725599"/>
      </c:barChart>
      <c:catAx>
        <c:axId val="1083986911"/>
        <c:scaling>
          <c:orientation val="maxMin"/>
        </c:scaling>
        <c:delete val="1"/>
        <c:axPos val="l"/>
        <c:majorTickMark val="out"/>
        <c:minorTickMark val="none"/>
        <c:tickLblPos val="nextTo"/>
        <c:crossAx val="1703725599"/>
        <c:crosses val="autoZero"/>
        <c:auto val="1"/>
        <c:lblAlgn val="ctr"/>
        <c:lblOffset val="100"/>
        <c:noMultiLvlLbl val="0"/>
      </c:catAx>
      <c:valAx>
        <c:axId val="1703725599"/>
        <c:scaling>
          <c:orientation val="minMax"/>
          <c:max val="10"/>
          <c:min val="0"/>
        </c:scaling>
        <c:delete val="1"/>
        <c:axPos val="t"/>
        <c:numFmt formatCode="General" sourceLinked="1"/>
        <c:majorTickMark val="out"/>
        <c:minorTickMark val="none"/>
        <c:tickLblPos val="nextTo"/>
        <c:crossAx val="108398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Processing!$W$21:$W$24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0-27DF-4B01-8D56-6395DA893362}"/>
            </c:ext>
          </c:extLst>
        </c:ser>
        <c:ser>
          <c:idx val="1"/>
          <c:order val="1"/>
          <c:spPr>
            <a:blipFill>
              <a:blip xmlns:r="http://schemas.openxmlformats.org/officeDocument/2006/relationships" r:embed="rId4"/>
              <a:stretch>
                <a:fillRect/>
              </a:stretch>
            </a:blipFill>
            <a:ln>
              <a:noFill/>
            </a:ln>
            <a:effectLst/>
          </c:spPr>
          <c:invertIfNegative val="0"/>
          <c:val>
            <c:numRef>
              <c:f>Processing!$X$21:$X$24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1-27DF-4B01-8D56-6395DA893362}"/>
            </c:ext>
          </c:extLst>
        </c:ser>
        <c:ser>
          <c:idx val="2"/>
          <c:order val="2"/>
          <c:spPr>
            <a:blipFill>
              <a:blip xmlns:r="http://schemas.openxmlformats.org/officeDocument/2006/relationships" r:embed="rId5"/>
              <a:stretch>
                <a:fillRect/>
              </a:stretch>
            </a:blipFill>
            <a:ln>
              <a:noFill/>
            </a:ln>
            <a:effectLst/>
          </c:spPr>
          <c:invertIfNegative val="0"/>
          <c:val>
            <c:numRef>
              <c:f>Processing!$Y$21:$Y$24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2-27DF-4B01-8D56-6395DA893362}"/>
            </c:ext>
          </c:extLst>
        </c:ser>
        <c:ser>
          <c:idx val="3"/>
          <c:order val="3"/>
          <c:spPr>
            <a:blipFill>
              <a:blip xmlns:r="http://schemas.openxmlformats.org/officeDocument/2006/relationships" r:embed="rId6"/>
              <a:stretch>
                <a:fillRect/>
              </a:stretch>
            </a:blipFill>
            <a:ln>
              <a:noFill/>
            </a:ln>
            <a:effectLst/>
          </c:spPr>
          <c:invertIfNegative val="0"/>
          <c:val>
            <c:numRef>
              <c:f>Processing!$Z$21:$Z$24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3-27DF-4B01-8D56-6395DA893362}"/>
            </c:ext>
          </c:extLst>
        </c:ser>
        <c:dLbls>
          <c:showLegendKey val="0"/>
          <c:showVal val="0"/>
          <c:showCatName val="0"/>
          <c:showSerName val="0"/>
          <c:showPercent val="0"/>
          <c:showBubbleSize val="0"/>
        </c:dLbls>
        <c:gapWidth val="100"/>
        <c:overlap val="100"/>
        <c:axId val="1052554191"/>
        <c:axId val="762142175"/>
      </c:barChart>
      <c:catAx>
        <c:axId val="1052554191"/>
        <c:scaling>
          <c:orientation val="maxMin"/>
        </c:scaling>
        <c:delete val="1"/>
        <c:axPos val="l"/>
        <c:majorTickMark val="out"/>
        <c:minorTickMark val="none"/>
        <c:tickLblPos val="nextTo"/>
        <c:crossAx val="762142175"/>
        <c:crosses val="autoZero"/>
        <c:auto val="1"/>
        <c:lblAlgn val="ctr"/>
        <c:lblOffset val="100"/>
        <c:noMultiLvlLbl val="0"/>
      </c:catAx>
      <c:valAx>
        <c:axId val="762142175"/>
        <c:scaling>
          <c:orientation val="minMax"/>
          <c:max val="10"/>
          <c:min val="0"/>
        </c:scaling>
        <c:delete val="1"/>
        <c:axPos val="t"/>
        <c:numFmt formatCode="General" sourceLinked="1"/>
        <c:majorTickMark val="out"/>
        <c:minorTickMark val="none"/>
        <c:tickLblPos val="nextTo"/>
        <c:crossAx val="105255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B878-4E93-8AA3-4F6996EFA900}"/>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B878-4E93-8AA3-4F6996EFA900}"/>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B878-4E93-8AA3-4F6996EFA900}"/>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B878-4E93-8AA3-4F6996EFA900}"/>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B878-4E93-8AA3-4F6996EFA900}"/>
              </c:ext>
            </c:extLst>
          </c:dPt>
          <c:val>
            <c:numRef>
              <c:f>Processing!$K$26:$O$26</c:f>
              <c:numCache>
                <c:formatCode>General</c:formatCode>
                <c:ptCount val="5"/>
                <c:pt idx="0">
                  <c:v>0</c:v>
                </c:pt>
                <c:pt idx="1">
                  <c:v>0</c:v>
                </c:pt>
                <c:pt idx="2">
                  <c:v>1</c:v>
                </c:pt>
                <c:pt idx="3">
                  <c:v>1</c:v>
                </c:pt>
                <c:pt idx="4">
                  <c:v>1</c:v>
                </c:pt>
              </c:numCache>
            </c:numRef>
          </c:val>
          <c:extLst>
            <c:ext xmlns:c16="http://schemas.microsoft.com/office/drawing/2014/chart" uri="{C3380CC4-5D6E-409C-BE32-E72D297353CC}">
              <c16:uniqueId val="{0000000A-B878-4E93-8AA3-4F6996EFA900}"/>
            </c:ext>
          </c:extLst>
        </c:ser>
        <c:dLbls>
          <c:showLegendKey val="0"/>
          <c:showVal val="0"/>
          <c:showCatName val="0"/>
          <c:showSerName val="0"/>
          <c:showPercent val="0"/>
          <c:showBubbleSize val="0"/>
        </c:dLbls>
        <c:gapWidth val="15"/>
        <c:axId val="1179269407"/>
        <c:axId val="971588607"/>
      </c:barChart>
      <c:catAx>
        <c:axId val="1179269407"/>
        <c:scaling>
          <c:orientation val="maxMin"/>
        </c:scaling>
        <c:delete val="1"/>
        <c:axPos val="l"/>
        <c:majorTickMark val="none"/>
        <c:minorTickMark val="none"/>
        <c:tickLblPos val="nextTo"/>
        <c:crossAx val="971588607"/>
        <c:crosses val="autoZero"/>
        <c:auto val="1"/>
        <c:lblAlgn val="ctr"/>
        <c:lblOffset val="100"/>
        <c:noMultiLvlLbl val="0"/>
      </c:catAx>
      <c:valAx>
        <c:axId val="971588607"/>
        <c:scaling>
          <c:orientation val="minMax"/>
          <c:max val="1"/>
          <c:min val="0"/>
        </c:scaling>
        <c:delete val="1"/>
        <c:axPos val="t"/>
        <c:numFmt formatCode="General" sourceLinked="1"/>
        <c:majorTickMark val="none"/>
        <c:minorTickMark val="none"/>
        <c:tickLblPos val="nextTo"/>
        <c:crossAx val="117926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1152D">
                <a:alpha val="88000"/>
              </a:srgbClr>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682E-4666-8081-B3D41CD08388}"/>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682E-4666-8081-B3D41CD08388}"/>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682E-4666-8081-B3D41CD08388}"/>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682E-4666-8081-B3D41CD08388}"/>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682E-4666-8081-B3D41CD08388}"/>
              </c:ext>
            </c:extLst>
          </c:dPt>
          <c:dPt>
            <c:idx val="5"/>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B-682E-4666-8081-B3D41CD08388}"/>
              </c:ext>
            </c:extLst>
          </c:dPt>
          <c:val>
            <c:numRef>
              <c:f>Processing!$B$26:$G$26</c:f>
              <c:numCache>
                <c:formatCode>General</c:formatCode>
                <c:ptCount val="6"/>
                <c:pt idx="0">
                  <c:v>1</c:v>
                </c:pt>
                <c:pt idx="1">
                  <c:v>0</c:v>
                </c:pt>
                <c:pt idx="2">
                  <c:v>0</c:v>
                </c:pt>
                <c:pt idx="3">
                  <c:v>0</c:v>
                </c:pt>
                <c:pt idx="4">
                  <c:v>1</c:v>
                </c:pt>
                <c:pt idx="5">
                  <c:v>1</c:v>
                </c:pt>
              </c:numCache>
            </c:numRef>
          </c:val>
          <c:extLst>
            <c:ext xmlns:c16="http://schemas.microsoft.com/office/drawing/2014/chart" uri="{C3380CC4-5D6E-409C-BE32-E72D297353CC}">
              <c16:uniqueId val="{0000000C-682E-4666-8081-B3D41CD08388}"/>
            </c:ext>
          </c:extLst>
        </c:ser>
        <c:dLbls>
          <c:showLegendKey val="0"/>
          <c:showVal val="0"/>
          <c:showCatName val="0"/>
          <c:showSerName val="0"/>
          <c:showPercent val="0"/>
          <c:showBubbleSize val="0"/>
        </c:dLbls>
        <c:gapWidth val="15"/>
        <c:axId val="1179233215"/>
        <c:axId val="971660607"/>
      </c:barChart>
      <c:catAx>
        <c:axId val="1179233215"/>
        <c:scaling>
          <c:orientation val="maxMin"/>
        </c:scaling>
        <c:delete val="1"/>
        <c:axPos val="l"/>
        <c:majorTickMark val="none"/>
        <c:minorTickMark val="none"/>
        <c:tickLblPos val="nextTo"/>
        <c:crossAx val="971660607"/>
        <c:crosses val="autoZero"/>
        <c:auto val="1"/>
        <c:lblAlgn val="ctr"/>
        <c:lblOffset val="100"/>
        <c:noMultiLvlLbl val="0"/>
      </c:catAx>
      <c:valAx>
        <c:axId val="971660607"/>
        <c:scaling>
          <c:orientation val="minMax"/>
          <c:max val="1"/>
          <c:min val="0"/>
        </c:scaling>
        <c:delete val="1"/>
        <c:axPos val="t"/>
        <c:numFmt formatCode="General" sourceLinked="1"/>
        <c:majorTickMark val="none"/>
        <c:minorTickMark val="none"/>
        <c:tickLblPos val="nextTo"/>
        <c:crossAx val="117923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1"/>
          <c:order val="1"/>
          <c:tx>
            <c:strRef>
              <c:f>Processing!$F$1</c:f>
              <c:strCache>
                <c:ptCount val="1"/>
                <c:pt idx="0">
                  <c:v>Sources</c:v>
                </c:pt>
              </c:strCache>
            </c:strRef>
          </c:tx>
          <c:spPr>
            <a:gradFill flip="none" rotWithShape="1">
              <a:gsLst>
                <a:gs pos="0">
                  <a:srgbClr val="5AA6FD">
                    <a:alpha val="50000"/>
                  </a:srgbClr>
                </a:gs>
                <a:gs pos="100000">
                  <a:srgbClr val="5AA6FD">
                    <a:alpha val="0"/>
                  </a:srgbClr>
                </a:gs>
              </a:gsLst>
              <a:lin ang="5400000" scaled="0"/>
              <a:tileRect/>
            </a:gradFill>
            <a:ln>
              <a:noFill/>
            </a:ln>
            <a:effectLst/>
          </c:spPr>
          <c:cat>
            <c:strRef>
              <c:f>[0]!labels</c:f>
              <c:strCache>
                <c:ptCount val="5"/>
                <c:pt idx="0">
                  <c:v>Checking</c:v>
                </c:pt>
                <c:pt idx="1">
                  <c:v>Saving</c:v>
                </c:pt>
                <c:pt idx="2">
                  <c:v>Investments</c:v>
                </c:pt>
                <c:pt idx="3">
                  <c:v>Digital Craft</c:v>
                </c:pt>
                <c:pt idx="4">
                  <c:v>Rewards</c:v>
                </c:pt>
              </c:strCache>
            </c:strRef>
          </c:cat>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0-CF10-420A-A4D3-5CD0DE3438BB}"/>
            </c:ext>
          </c:extLst>
        </c:ser>
        <c:dLbls>
          <c:showLegendKey val="0"/>
          <c:showVal val="0"/>
          <c:showCatName val="0"/>
          <c:showSerName val="0"/>
          <c:showPercent val="0"/>
          <c:showBubbleSize val="0"/>
        </c:dLbls>
        <c:axId val="852542095"/>
        <c:axId val="837866207"/>
      </c:radarChart>
      <c:radarChart>
        <c:radarStyle val="marker"/>
        <c:varyColors val="0"/>
        <c:ser>
          <c:idx val="0"/>
          <c:order val="0"/>
          <c:tx>
            <c:v>fill</c:v>
          </c:tx>
          <c:spPr>
            <a:ln w="12700" cap="rnd">
              <a:solidFill>
                <a:srgbClr val="197CFB">
                  <a:alpha val="96000"/>
                </a:srgbClr>
              </a:solidFill>
              <a:round/>
            </a:ln>
            <a:effectLst/>
          </c:spPr>
          <c:marker>
            <c:symbol val="circle"/>
            <c:size val="6"/>
            <c:spPr>
              <a:solidFill>
                <a:schemeClr val="bg1"/>
              </a:solidFill>
              <a:ln w="9525">
                <a:solidFill>
                  <a:srgbClr val="197CFB"/>
                </a:solidFill>
              </a:ln>
              <a:effectLst/>
            </c:spPr>
          </c:marker>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1-CF10-420A-A4D3-5CD0DE3438BB}"/>
            </c:ext>
          </c:extLst>
        </c:ser>
        <c:dLbls>
          <c:showLegendKey val="0"/>
          <c:showVal val="0"/>
          <c:showCatName val="0"/>
          <c:showSerName val="0"/>
          <c:showPercent val="0"/>
          <c:showBubbleSize val="0"/>
        </c:dLbls>
        <c:axId val="852542095"/>
        <c:axId val="837866207"/>
      </c:radarChart>
      <c:catAx>
        <c:axId val="85254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085"/>
                </a:solidFill>
                <a:latin typeface="+mn-lt"/>
                <a:ea typeface="+mn-ea"/>
                <a:cs typeface="+mn-cs"/>
              </a:defRPr>
            </a:pPr>
            <a:endParaRPr lang="ru-RU"/>
          </a:p>
        </c:txPr>
        <c:crossAx val="837866207"/>
        <c:crosses val="autoZero"/>
        <c:auto val="1"/>
        <c:lblAlgn val="ctr"/>
        <c:lblOffset val="100"/>
        <c:noMultiLvlLbl val="0"/>
      </c:catAx>
      <c:valAx>
        <c:axId val="837866207"/>
        <c:scaling>
          <c:orientation val="minMax"/>
        </c:scaling>
        <c:delete val="1"/>
        <c:axPos val="l"/>
        <c:majorGridlines>
          <c:spPr>
            <a:ln w="9525" cap="flat" cmpd="sng" algn="ctr">
              <a:solidFill>
                <a:srgbClr val="598CBF">
                  <a:alpha val="30000"/>
                </a:srgbClr>
              </a:solidFill>
              <a:round/>
            </a:ln>
            <a:effectLst/>
          </c:spPr>
        </c:majorGridlines>
        <c:numFmt formatCode="0%" sourceLinked="1"/>
        <c:majorTickMark val="none"/>
        <c:minorTickMark val="none"/>
        <c:tickLblPos val="nextTo"/>
        <c:crossAx val="85254209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0">
                  <a:srgbClr val="5AA6FD"/>
                </a:gs>
                <a:gs pos="100000">
                  <a:srgbClr val="5AA6FD">
                    <a:alpha val="0"/>
                  </a:srgbClr>
                </a:gs>
              </a:gsLst>
              <a:lin ang="5400000" scaled="0"/>
              <a:tileRect/>
            </a:gradFill>
            <a:ln w="25400">
              <a:noFill/>
            </a:ln>
            <a:effectLst/>
          </c:spPr>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extLst>
            <c:ext xmlns:c16="http://schemas.microsoft.com/office/drawing/2014/chart" uri="{C3380CC4-5D6E-409C-BE32-E72D297353CC}">
              <c16:uniqueId val="{00000000-8AAE-4403-9D01-21601D69A758}"/>
            </c:ext>
          </c:extLst>
        </c:ser>
        <c:dLbls>
          <c:showLegendKey val="0"/>
          <c:showVal val="0"/>
          <c:showCatName val="0"/>
          <c:showSerName val="0"/>
          <c:showPercent val="0"/>
          <c:showBubbleSize val="0"/>
        </c:dLbls>
        <c:axId val="852638607"/>
        <c:axId val="837895967"/>
      </c:areaChart>
      <c:lineChart>
        <c:grouping val="standard"/>
        <c:varyColors val="0"/>
        <c:ser>
          <c:idx val="0"/>
          <c:order val="0"/>
          <c:tx>
            <c:strRef>
              <c:f>Processing!$N$10</c:f>
              <c:strCache>
                <c:ptCount val="1"/>
                <c:pt idx="0">
                  <c:v>Value</c:v>
                </c:pt>
              </c:strCache>
            </c:strRef>
          </c:tx>
          <c:spPr>
            <a:ln w="19050" cap="rnd">
              <a:solidFill>
                <a:srgbClr val="5AA6FD"/>
              </a:solidFill>
              <a:round/>
            </a:ln>
            <a:effectLst/>
          </c:spPr>
          <c:marker>
            <c:symbol val="none"/>
          </c:marker>
          <c:cat>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smooth val="1"/>
          <c:extLst>
            <c:ext xmlns:c16="http://schemas.microsoft.com/office/drawing/2014/chart" uri="{C3380CC4-5D6E-409C-BE32-E72D297353CC}">
              <c16:uniqueId val="{00000001-8AAE-4403-9D01-21601D69A758}"/>
            </c:ext>
          </c:extLst>
        </c:ser>
        <c:dLbls>
          <c:showLegendKey val="0"/>
          <c:showVal val="0"/>
          <c:showCatName val="0"/>
          <c:showSerName val="0"/>
          <c:showPercent val="0"/>
          <c:showBubbleSize val="0"/>
        </c:dLbls>
        <c:marker val="1"/>
        <c:smooth val="0"/>
        <c:axId val="852638607"/>
        <c:axId val="837895967"/>
      </c:lineChart>
      <c:scatterChart>
        <c:scatterStyle val="lineMarker"/>
        <c:varyColors val="0"/>
        <c:ser>
          <c:idx val="1"/>
          <c:order val="1"/>
          <c:tx>
            <c:strRef>
              <c:f>Processing!$O$10</c:f>
              <c:strCache>
                <c:ptCount val="1"/>
                <c:pt idx="0">
                  <c:v>Cursor</c:v>
                </c:pt>
              </c:strCache>
            </c:strRef>
          </c:tx>
          <c:spPr>
            <a:ln w="25400" cap="rnd">
              <a:noFill/>
              <a:round/>
            </a:ln>
            <a:effectLst/>
          </c:spPr>
          <c:marker>
            <c:symbol val="circle"/>
            <c:size val="5"/>
            <c:spPr>
              <a:solidFill>
                <a:schemeClr val="accent2"/>
              </a:solidFill>
              <a:ln w="9525">
                <a:solidFill>
                  <a:schemeClr val="accent2"/>
                </a:solidFill>
              </a:ln>
              <a:effectLst/>
            </c:spPr>
          </c:marker>
          <c:xVal>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2-8AAE-4403-9D01-21601D69A758}"/>
            </c:ext>
          </c:extLst>
        </c:ser>
        <c:ser>
          <c:idx val="3"/>
          <c:order val="3"/>
          <c:tx>
            <c:strRef>
              <c:f>Processing!$O$10</c:f>
              <c:strCache>
                <c:ptCount val="1"/>
                <c:pt idx="0">
                  <c:v>Cursor</c:v>
                </c:pt>
              </c:strCache>
            </c:strRef>
          </c:tx>
          <c:spPr>
            <a:ln w="25400" cap="rnd">
              <a:noFill/>
              <a:round/>
            </a:ln>
            <a:effectLst/>
          </c:spPr>
          <c:marker>
            <c:symbol val="circle"/>
            <c:size val="5"/>
            <c:spPr>
              <a:solidFill>
                <a:schemeClr val="bg1"/>
              </a:solidFill>
              <a:ln w="9525">
                <a:solidFill>
                  <a:srgbClr val="0273FC"/>
                </a:solidFill>
              </a:ln>
              <a:effectLst/>
            </c:spPr>
          </c:marker>
          <c:errBars>
            <c:errDir val="y"/>
            <c:errBarType val="minus"/>
            <c:errValType val="cust"/>
            <c:noEndCap val="1"/>
            <c:plus>
              <c:numLit>
                <c:formatCode>General</c:formatCode>
                <c:ptCount val="1"/>
                <c:pt idx="0">
                  <c:v>1</c:v>
                </c:pt>
              </c:numLit>
            </c:plus>
            <c:minus>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3-8AAE-4403-9D01-21601D69A758}"/>
            </c:ext>
          </c:extLst>
        </c:ser>
        <c:dLbls>
          <c:showLegendKey val="0"/>
          <c:showVal val="0"/>
          <c:showCatName val="0"/>
          <c:showSerName val="0"/>
          <c:showPercent val="0"/>
          <c:showBubbleSize val="0"/>
        </c:dLbls>
        <c:axId val="852638607"/>
        <c:axId val="837895967"/>
      </c:scatterChart>
      <c:catAx>
        <c:axId val="852638607"/>
        <c:scaling>
          <c:orientation val="minMax"/>
        </c:scaling>
        <c:delete val="1"/>
        <c:axPos val="b"/>
        <c:numFmt formatCode="General" sourceLinked="1"/>
        <c:majorTickMark val="none"/>
        <c:minorTickMark val="none"/>
        <c:tickLblPos val="nextTo"/>
        <c:crossAx val="837895967"/>
        <c:crosses val="autoZero"/>
        <c:auto val="1"/>
        <c:lblAlgn val="ctr"/>
        <c:lblOffset val="100"/>
        <c:noMultiLvlLbl val="0"/>
      </c:catAx>
      <c:valAx>
        <c:axId val="837895967"/>
        <c:scaling>
          <c:orientation val="minMax"/>
        </c:scaling>
        <c:delete val="1"/>
        <c:axPos val="l"/>
        <c:numFmt formatCode="General" sourceLinked="1"/>
        <c:majorTickMark val="none"/>
        <c:minorTickMark val="none"/>
        <c:tickLblPos val="nextTo"/>
        <c:crossAx val="85263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blipFill>
              <a:blip xmlns:r="http://schemas.openxmlformats.org/officeDocument/2006/relationships" r:embed="rId3"/>
              <a:stretch>
                <a:fillRect/>
              </a:stretch>
            </a:blipFill>
            <a:ln>
              <a:noFill/>
            </a:ln>
            <a:effectLst/>
          </c:spPr>
          <c:invertIfNegative val="0"/>
          <c:cat>
            <c:strRef>
              <c:f>Processing!$H$8</c:f>
              <c:strCache>
                <c:ptCount val="1"/>
                <c:pt idx="0">
                  <c:v>Goals Accumulation</c:v>
                </c:pt>
              </c:strCache>
            </c:strRef>
          </c:cat>
          <c:val>
            <c:numRef>
              <c:f>Processing!$I$8</c:f>
              <c:numCache>
                <c:formatCode>0%</c:formatCode>
                <c:ptCount val="1"/>
                <c:pt idx="0">
                  <c:v>0.41268000000000005</c:v>
                </c:pt>
              </c:numCache>
            </c:numRef>
          </c:val>
          <c:extLst>
            <c:ext xmlns:c16="http://schemas.microsoft.com/office/drawing/2014/chart" uri="{C3380CC4-5D6E-409C-BE32-E72D297353CC}">
              <c16:uniqueId val="{00000000-492A-4DEE-90B9-236DB075C219}"/>
            </c:ext>
          </c:extLst>
        </c:ser>
        <c:ser>
          <c:idx val="1"/>
          <c:order val="1"/>
          <c:spPr>
            <a:blipFill>
              <a:blip xmlns:r="http://schemas.openxmlformats.org/officeDocument/2006/relationships" r:embed="rId4"/>
              <a:stretch>
                <a:fillRect/>
              </a:stretch>
            </a:blipFill>
            <a:ln>
              <a:noFill/>
            </a:ln>
            <a:effectLst>
              <a:outerShdw blurRad="63500" sx="102000" sy="102000" algn="ctr" rotWithShape="0">
                <a:prstClr val="black">
                  <a:alpha val="40000"/>
                </a:prstClr>
              </a:outerShdw>
            </a:effectLst>
          </c:spPr>
          <c:invertIfNegative val="0"/>
          <c:cat>
            <c:strRef>
              <c:f>Processing!$H$8</c:f>
              <c:strCache>
                <c:ptCount val="1"/>
                <c:pt idx="0">
                  <c:v>Goals Accumulation</c:v>
                </c:pt>
              </c:strCache>
            </c:strRef>
          </c:cat>
          <c:val>
            <c:numRef>
              <c:f>Processing!$J$8</c:f>
              <c:numCache>
                <c:formatCode>0%</c:formatCode>
                <c:ptCount val="1"/>
                <c:pt idx="0">
                  <c:v>3.5000000000000003E-2</c:v>
                </c:pt>
              </c:numCache>
            </c:numRef>
          </c:val>
          <c:extLst>
            <c:ext xmlns:c16="http://schemas.microsoft.com/office/drawing/2014/chart" uri="{C3380CC4-5D6E-409C-BE32-E72D297353CC}">
              <c16:uniqueId val="{00000001-492A-4DEE-90B9-236DB075C219}"/>
            </c:ext>
          </c:extLst>
        </c:ser>
        <c:ser>
          <c:idx val="2"/>
          <c:order val="2"/>
          <c:spPr>
            <a:blipFill>
              <a:blip xmlns:r="http://schemas.openxmlformats.org/officeDocument/2006/relationships" r:embed="rId5"/>
              <a:stretch>
                <a:fillRect/>
              </a:stretch>
            </a:blipFill>
            <a:ln>
              <a:noFill/>
            </a:ln>
            <a:effectLst/>
          </c:spPr>
          <c:invertIfNegative val="0"/>
          <c:cat>
            <c:strRef>
              <c:f>Processing!$H$8</c:f>
              <c:strCache>
                <c:ptCount val="1"/>
                <c:pt idx="0">
                  <c:v>Goals Accumulation</c:v>
                </c:pt>
              </c:strCache>
            </c:strRef>
          </c:cat>
          <c:val>
            <c:numRef>
              <c:f>Processing!$K$8</c:f>
              <c:numCache>
                <c:formatCode>0%</c:formatCode>
                <c:ptCount val="1"/>
                <c:pt idx="0">
                  <c:v>0.58731999999999984</c:v>
                </c:pt>
              </c:numCache>
            </c:numRef>
          </c:val>
          <c:extLst>
            <c:ext xmlns:c16="http://schemas.microsoft.com/office/drawing/2014/chart" uri="{C3380CC4-5D6E-409C-BE32-E72D297353CC}">
              <c16:uniqueId val="{00000002-492A-4DEE-90B9-236DB075C219}"/>
            </c:ext>
          </c:extLst>
        </c:ser>
        <c:dLbls>
          <c:showLegendKey val="0"/>
          <c:showVal val="0"/>
          <c:showCatName val="0"/>
          <c:showSerName val="0"/>
          <c:showPercent val="0"/>
          <c:showBubbleSize val="0"/>
        </c:dLbls>
        <c:gapWidth val="500"/>
        <c:overlap val="100"/>
        <c:axId val="852614015"/>
        <c:axId val="538874271"/>
      </c:barChart>
      <c:catAx>
        <c:axId val="852614015"/>
        <c:scaling>
          <c:orientation val="minMax"/>
        </c:scaling>
        <c:delete val="1"/>
        <c:axPos val="l"/>
        <c:numFmt formatCode="General" sourceLinked="1"/>
        <c:majorTickMark val="out"/>
        <c:minorTickMark val="none"/>
        <c:tickLblPos val="nextTo"/>
        <c:crossAx val="538874271"/>
        <c:crosses val="autoZero"/>
        <c:auto val="1"/>
        <c:lblAlgn val="ctr"/>
        <c:lblOffset val="100"/>
        <c:noMultiLvlLbl val="0"/>
      </c:catAx>
      <c:valAx>
        <c:axId val="538874271"/>
        <c:scaling>
          <c:orientation val="minMax"/>
          <c:max val="1"/>
          <c:min val="0"/>
        </c:scaling>
        <c:delete val="1"/>
        <c:axPos val="b"/>
        <c:numFmt formatCode="0%" sourceLinked="1"/>
        <c:majorTickMark val="out"/>
        <c:minorTickMark val="none"/>
        <c:tickLblPos val="nextTo"/>
        <c:crossAx val="8526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197CFB"/>
            </a:solidFill>
            <a:ln>
              <a:noFill/>
            </a:ln>
            <a:effectLst/>
          </c:spPr>
          <c:invertIfNegative val="0"/>
          <c:cat>
            <c:strRef>
              <c:f>Processing!$M$2:$M$5</c:f>
              <c:strCache>
                <c:ptCount val="4"/>
                <c:pt idx="0">
                  <c:v>Home</c:v>
                </c:pt>
                <c:pt idx="1">
                  <c:v>Hobby</c:v>
                </c:pt>
                <c:pt idx="2">
                  <c:v>Drive</c:v>
                </c:pt>
                <c:pt idx="3">
                  <c:v>Travel</c:v>
                </c:pt>
              </c:strCache>
            </c:strRef>
          </c:cat>
          <c:val>
            <c:numRef>
              <c:f>Processing!$N$2:$N$5</c:f>
              <c:numCache>
                <c:formatCode>0%</c:formatCode>
                <c:ptCount val="4"/>
                <c:pt idx="0">
                  <c:v>0.70520000000000016</c:v>
                </c:pt>
                <c:pt idx="1">
                  <c:v>0.35680000000000006</c:v>
                </c:pt>
                <c:pt idx="2">
                  <c:v>0.29472000000000004</c:v>
                </c:pt>
                <c:pt idx="3">
                  <c:v>0.29400000000000004</c:v>
                </c:pt>
              </c:numCache>
            </c:numRef>
          </c:val>
          <c:extLst>
            <c:ext xmlns:c16="http://schemas.microsoft.com/office/drawing/2014/chart" uri="{C3380CC4-5D6E-409C-BE32-E72D297353CC}">
              <c16:uniqueId val="{00000000-A755-4B15-82DC-27F91A1BB76B}"/>
            </c:ext>
          </c:extLst>
        </c:ser>
        <c:ser>
          <c:idx val="1"/>
          <c:order val="1"/>
          <c:spPr>
            <a:solidFill>
              <a:srgbClr val="CFDEED"/>
            </a:solidFill>
            <a:ln>
              <a:noFill/>
            </a:ln>
            <a:effectLst/>
          </c:spPr>
          <c:invertIfNegative val="0"/>
          <c:cat>
            <c:strRef>
              <c:f>Processing!$M$2:$M$5</c:f>
              <c:strCache>
                <c:ptCount val="4"/>
                <c:pt idx="0">
                  <c:v>Home</c:v>
                </c:pt>
                <c:pt idx="1">
                  <c:v>Hobby</c:v>
                </c:pt>
                <c:pt idx="2">
                  <c:v>Drive</c:v>
                </c:pt>
                <c:pt idx="3">
                  <c:v>Travel</c:v>
                </c:pt>
              </c:strCache>
            </c:strRef>
          </c:cat>
          <c:val>
            <c:numRef>
              <c:f>Processing!$O$2:$O$5</c:f>
              <c:numCache>
                <c:formatCode>0%</c:formatCode>
                <c:ptCount val="4"/>
                <c:pt idx="0">
                  <c:v>0.29479999999999984</c:v>
                </c:pt>
                <c:pt idx="1">
                  <c:v>0.64319999999999999</c:v>
                </c:pt>
                <c:pt idx="2">
                  <c:v>0.70527999999999991</c:v>
                </c:pt>
                <c:pt idx="3">
                  <c:v>0.70599999999999996</c:v>
                </c:pt>
              </c:numCache>
            </c:numRef>
          </c:val>
          <c:extLst>
            <c:ext xmlns:c16="http://schemas.microsoft.com/office/drawing/2014/chart" uri="{C3380CC4-5D6E-409C-BE32-E72D297353CC}">
              <c16:uniqueId val="{00000001-A755-4B15-82DC-27F91A1BB76B}"/>
            </c:ext>
          </c:extLst>
        </c:ser>
        <c:ser>
          <c:idx val="2"/>
          <c:order val="2"/>
          <c:spPr>
            <a:solidFill>
              <a:srgbClr val="00FFFF"/>
            </a:solidFill>
            <a:ln>
              <a:noFill/>
            </a:ln>
            <a:effectLst/>
          </c:spPr>
          <c:invertIfNegative val="0"/>
          <c:cat>
            <c:strRef>
              <c:f>Processing!$M$2:$M$5</c:f>
              <c:strCache>
                <c:ptCount val="4"/>
                <c:pt idx="0">
                  <c:v>Home</c:v>
                </c:pt>
                <c:pt idx="1">
                  <c:v>Hobby</c:v>
                </c:pt>
                <c:pt idx="2">
                  <c:v>Drive</c:v>
                </c:pt>
                <c:pt idx="3">
                  <c:v>Travel</c:v>
                </c:pt>
              </c:strCache>
            </c:strRef>
          </c:cat>
          <c:val>
            <c:numRef>
              <c:f>Processing!$P$2:$P$5</c:f>
              <c:numCache>
                <c:formatCode>0%</c:formatCode>
                <c:ptCount val="4"/>
                <c:pt idx="0">
                  <c:v>0</c:v>
                </c:pt>
                <c:pt idx="1">
                  <c:v>0</c:v>
                </c:pt>
                <c:pt idx="2">
                  <c:v>0</c:v>
                </c:pt>
                <c:pt idx="3">
                  <c:v>0</c:v>
                </c:pt>
              </c:numCache>
            </c:numRef>
          </c:val>
          <c:extLst>
            <c:ext xmlns:c16="http://schemas.microsoft.com/office/drawing/2014/chart" uri="{C3380CC4-5D6E-409C-BE32-E72D297353CC}">
              <c16:uniqueId val="{00000002-A755-4B15-82DC-27F91A1BB76B}"/>
            </c:ext>
          </c:extLst>
        </c:ser>
        <c:dLbls>
          <c:showLegendKey val="0"/>
          <c:showVal val="0"/>
          <c:showCatName val="0"/>
          <c:showSerName val="0"/>
          <c:showPercent val="0"/>
          <c:showBubbleSize val="0"/>
        </c:dLbls>
        <c:gapWidth val="500"/>
        <c:overlap val="100"/>
        <c:axId val="852665983"/>
        <c:axId val="837828767"/>
      </c:barChart>
      <c:catAx>
        <c:axId val="852665983"/>
        <c:scaling>
          <c:orientation val="maxMin"/>
        </c:scaling>
        <c:delete val="1"/>
        <c:axPos val="l"/>
        <c:numFmt formatCode="General" sourceLinked="1"/>
        <c:majorTickMark val="out"/>
        <c:minorTickMark val="none"/>
        <c:tickLblPos val="nextTo"/>
        <c:crossAx val="837828767"/>
        <c:crosses val="autoZero"/>
        <c:auto val="1"/>
        <c:lblAlgn val="ctr"/>
        <c:lblOffset val="100"/>
        <c:noMultiLvlLbl val="0"/>
      </c:catAx>
      <c:valAx>
        <c:axId val="837828767"/>
        <c:scaling>
          <c:orientation val="minMax"/>
          <c:max val="1"/>
          <c:min val="0"/>
        </c:scaling>
        <c:delete val="1"/>
        <c:axPos val="t"/>
        <c:numFmt formatCode="0%" sourceLinked="1"/>
        <c:majorTickMark val="out"/>
        <c:minorTickMark val="none"/>
        <c:tickLblPos val="nextTo"/>
        <c:crossAx val="85266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B7FF"/>
            </a:solidFill>
            <a:ln w="31750">
              <a:solidFill>
                <a:srgbClr val="EFF7F7"/>
              </a:solidFill>
            </a:ln>
            <a:effectLst/>
          </c:spPr>
          <c:invertIfNegative val="0"/>
          <c:cat>
            <c:strRef>
              <c:f>Processing!$Q$21:$Q$24</c:f>
              <c:strCache>
                <c:ptCount val="4"/>
                <c:pt idx="0">
                  <c:v>Investments</c:v>
                </c:pt>
                <c:pt idx="1">
                  <c:v>Checking</c:v>
                </c:pt>
                <c:pt idx="2">
                  <c:v>Saving</c:v>
                </c:pt>
                <c:pt idx="3">
                  <c:v>Credit Cards</c:v>
                </c:pt>
              </c:strCache>
            </c:strRef>
          </c:cat>
          <c:val>
            <c:numRef>
              <c:f>Processing!$R$21:$R$24</c:f>
              <c:numCache>
                <c:formatCode>"$"###\ ###</c:formatCode>
                <c:ptCount val="4"/>
                <c:pt idx="0">
                  <c:v>2709.0000000000005</c:v>
                </c:pt>
                <c:pt idx="1">
                  <c:v>1977.0000000000002</c:v>
                </c:pt>
                <c:pt idx="2">
                  <c:v>1915.8000000000002</c:v>
                </c:pt>
                <c:pt idx="3">
                  <c:v>1711.8000000000002</c:v>
                </c:pt>
              </c:numCache>
            </c:numRef>
          </c:val>
          <c:extLst>
            <c:ext xmlns:c16="http://schemas.microsoft.com/office/drawing/2014/chart" uri="{C3380CC4-5D6E-409C-BE32-E72D297353CC}">
              <c16:uniqueId val="{00000000-FCFD-4FA6-91E0-6FE6A3BFBCE3}"/>
            </c:ext>
          </c:extLst>
        </c:ser>
        <c:dLbls>
          <c:showLegendKey val="0"/>
          <c:showVal val="0"/>
          <c:showCatName val="0"/>
          <c:showSerName val="0"/>
          <c:showPercent val="0"/>
          <c:showBubbleSize val="0"/>
        </c:dLbls>
        <c:gapWidth val="500"/>
        <c:axId val="900569663"/>
        <c:axId val="762145535"/>
      </c:barChart>
      <c:catAx>
        <c:axId val="900569663"/>
        <c:scaling>
          <c:orientation val="maxMin"/>
        </c:scaling>
        <c:delete val="1"/>
        <c:axPos val="l"/>
        <c:numFmt formatCode="General" sourceLinked="1"/>
        <c:majorTickMark val="none"/>
        <c:minorTickMark val="none"/>
        <c:tickLblPos val="nextTo"/>
        <c:crossAx val="762145535"/>
        <c:crosses val="autoZero"/>
        <c:auto val="1"/>
        <c:lblAlgn val="ctr"/>
        <c:lblOffset val="100"/>
        <c:noMultiLvlLbl val="0"/>
      </c:catAx>
      <c:valAx>
        <c:axId val="762145535"/>
        <c:scaling>
          <c:orientation val="minMax"/>
        </c:scaling>
        <c:delete val="1"/>
        <c:axPos val="t"/>
        <c:numFmt formatCode="&quot;$&quot;###\ ###" sourceLinked="1"/>
        <c:majorTickMark val="none"/>
        <c:minorTickMark val="none"/>
        <c:tickLblPos val="nextTo"/>
        <c:crossAx val="90056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Processing!$W$11:$W$14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0-877B-4FC8-9CDB-AACA844C04C1}"/>
            </c:ext>
          </c:extLst>
        </c:ser>
        <c:ser>
          <c:idx val="1"/>
          <c:order val="1"/>
          <c:spPr>
            <a:blipFill>
              <a:blip xmlns:r="http://schemas.openxmlformats.org/officeDocument/2006/relationships" r:embed="rId4"/>
              <a:stretch>
                <a:fillRect/>
              </a:stretch>
            </a:blipFill>
            <a:ln>
              <a:noFill/>
            </a:ln>
            <a:effectLst/>
          </c:spPr>
          <c:invertIfNegative val="0"/>
          <c:val>
            <c:numRef>
              <c:f>Processing!$X$11:$X$14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1-877B-4FC8-9CDB-AACA844C04C1}"/>
            </c:ext>
          </c:extLst>
        </c:ser>
        <c:ser>
          <c:idx val="2"/>
          <c:order val="2"/>
          <c:spPr>
            <a:blipFill>
              <a:blip xmlns:r="http://schemas.openxmlformats.org/officeDocument/2006/relationships" r:embed="rId5"/>
              <a:stretch>
                <a:fillRect/>
              </a:stretch>
            </a:blipFill>
            <a:ln>
              <a:noFill/>
            </a:ln>
            <a:effectLst/>
          </c:spPr>
          <c:invertIfNegative val="0"/>
          <c:val>
            <c:numRef>
              <c:f>Processing!$Y$11:$Y$14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2-877B-4FC8-9CDB-AACA844C04C1}"/>
            </c:ext>
          </c:extLst>
        </c:ser>
        <c:ser>
          <c:idx val="3"/>
          <c:order val="3"/>
          <c:spPr>
            <a:blipFill>
              <a:blip xmlns:r="http://schemas.openxmlformats.org/officeDocument/2006/relationships" r:embed="rId6"/>
              <a:stretch>
                <a:fillRect/>
              </a:stretch>
            </a:blipFill>
            <a:ln>
              <a:noFill/>
            </a:ln>
            <a:effectLst/>
          </c:spPr>
          <c:invertIfNegative val="0"/>
          <c:val>
            <c:numRef>
              <c:f>Processing!$Z$11:$Z$14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3-877B-4FC8-9CDB-AACA844C04C1}"/>
            </c:ext>
          </c:extLst>
        </c:ser>
        <c:dLbls>
          <c:showLegendKey val="0"/>
          <c:showVal val="0"/>
          <c:showCatName val="0"/>
          <c:showSerName val="0"/>
          <c:showPercent val="0"/>
          <c:showBubbleSize val="0"/>
        </c:dLbls>
        <c:gapWidth val="25"/>
        <c:overlap val="100"/>
        <c:axId val="1083986911"/>
        <c:axId val="1703725599"/>
      </c:barChart>
      <c:catAx>
        <c:axId val="1083986911"/>
        <c:scaling>
          <c:orientation val="maxMin"/>
        </c:scaling>
        <c:delete val="1"/>
        <c:axPos val="l"/>
        <c:majorTickMark val="out"/>
        <c:minorTickMark val="none"/>
        <c:tickLblPos val="nextTo"/>
        <c:crossAx val="1703725599"/>
        <c:crosses val="autoZero"/>
        <c:auto val="1"/>
        <c:lblAlgn val="ctr"/>
        <c:lblOffset val="100"/>
        <c:noMultiLvlLbl val="0"/>
      </c:catAx>
      <c:valAx>
        <c:axId val="1703725599"/>
        <c:scaling>
          <c:orientation val="minMax"/>
          <c:max val="10"/>
          <c:min val="0"/>
        </c:scaling>
        <c:delete val="1"/>
        <c:axPos val="t"/>
        <c:numFmt formatCode="General" sourceLinked="1"/>
        <c:majorTickMark val="out"/>
        <c:minorTickMark val="none"/>
        <c:tickLblPos val="nextTo"/>
        <c:crossAx val="108398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Processing!$W$21:$W$24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0-B4C6-4466-BA90-15C66476F252}"/>
            </c:ext>
          </c:extLst>
        </c:ser>
        <c:ser>
          <c:idx val="1"/>
          <c:order val="1"/>
          <c:spPr>
            <a:blipFill>
              <a:blip xmlns:r="http://schemas.openxmlformats.org/officeDocument/2006/relationships" r:embed="rId4"/>
              <a:stretch>
                <a:fillRect/>
              </a:stretch>
            </a:blipFill>
            <a:ln>
              <a:noFill/>
            </a:ln>
            <a:effectLst/>
          </c:spPr>
          <c:invertIfNegative val="0"/>
          <c:val>
            <c:numRef>
              <c:f>Processing!$X$21:$X$24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1-B4C6-4466-BA90-15C66476F252}"/>
            </c:ext>
          </c:extLst>
        </c:ser>
        <c:ser>
          <c:idx val="2"/>
          <c:order val="2"/>
          <c:spPr>
            <a:blipFill>
              <a:blip xmlns:r="http://schemas.openxmlformats.org/officeDocument/2006/relationships" r:embed="rId5"/>
              <a:stretch>
                <a:fillRect/>
              </a:stretch>
            </a:blipFill>
            <a:ln>
              <a:noFill/>
            </a:ln>
            <a:effectLst/>
          </c:spPr>
          <c:invertIfNegative val="0"/>
          <c:val>
            <c:numRef>
              <c:f>Processing!$Y$21:$Y$24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2-B4C6-4466-BA90-15C66476F252}"/>
            </c:ext>
          </c:extLst>
        </c:ser>
        <c:ser>
          <c:idx val="3"/>
          <c:order val="3"/>
          <c:spPr>
            <a:blipFill>
              <a:blip xmlns:r="http://schemas.openxmlformats.org/officeDocument/2006/relationships" r:embed="rId6"/>
              <a:stretch>
                <a:fillRect/>
              </a:stretch>
            </a:blipFill>
            <a:ln>
              <a:noFill/>
            </a:ln>
            <a:effectLst/>
          </c:spPr>
          <c:invertIfNegative val="0"/>
          <c:val>
            <c:numRef>
              <c:f>Processing!$Z$21:$Z$24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3-B4C6-4466-BA90-15C66476F252}"/>
            </c:ext>
          </c:extLst>
        </c:ser>
        <c:dLbls>
          <c:showLegendKey val="0"/>
          <c:showVal val="0"/>
          <c:showCatName val="0"/>
          <c:showSerName val="0"/>
          <c:showPercent val="0"/>
          <c:showBubbleSize val="0"/>
        </c:dLbls>
        <c:gapWidth val="100"/>
        <c:overlap val="100"/>
        <c:axId val="1052554191"/>
        <c:axId val="762142175"/>
      </c:barChart>
      <c:catAx>
        <c:axId val="1052554191"/>
        <c:scaling>
          <c:orientation val="maxMin"/>
        </c:scaling>
        <c:delete val="1"/>
        <c:axPos val="l"/>
        <c:majorTickMark val="out"/>
        <c:minorTickMark val="none"/>
        <c:tickLblPos val="nextTo"/>
        <c:crossAx val="762142175"/>
        <c:crosses val="autoZero"/>
        <c:auto val="1"/>
        <c:lblAlgn val="ctr"/>
        <c:lblOffset val="100"/>
        <c:noMultiLvlLbl val="0"/>
      </c:catAx>
      <c:valAx>
        <c:axId val="762142175"/>
        <c:scaling>
          <c:orientation val="minMax"/>
          <c:max val="10"/>
          <c:min val="0"/>
        </c:scaling>
        <c:delete val="1"/>
        <c:axPos val="t"/>
        <c:numFmt formatCode="General" sourceLinked="1"/>
        <c:majorTickMark val="out"/>
        <c:minorTickMark val="none"/>
        <c:tickLblPos val="nextTo"/>
        <c:crossAx val="105255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C487-46F3-B247-9DCE1E4A11E6}"/>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C487-46F3-B247-9DCE1E4A11E6}"/>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C487-46F3-B247-9DCE1E4A11E6}"/>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C487-46F3-B247-9DCE1E4A11E6}"/>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C487-46F3-B247-9DCE1E4A11E6}"/>
              </c:ext>
            </c:extLst>
          </c:dPt>
          <c:val>
            <c:numRef>
              <c:f>Processing!$K$26:$O$26</c:f>
              <c:numCache>
                <c:formatCode>General</c:formatCode>
                <c:ptCount val="5"/>
                <c:pt idx="0">
                  <c:v>0</c:v>
                </c:pt>
                <c:pt idx="1">
                  <c:v>0</c:v>
                </c:pt>
                <c:pt idx="2">
                  <c:v>1</c:v>
                </c:pt>
                <c:pt idx="3">
                  <c:v>1</c:v>
                </c:pt>
                <c:pt idx="4">
                  <c:v>1</c:v>
                </c:pt>
              </c:numCache>
            </c:numRef>
          </c:val>
          <c:extLst>
            <c:ext xmlns:c16="http://schemas.microsoft.com/office/drawing/2014/chart" uri="{C3380CC4-5D6E-409C-BE32-E72D297353CC}">
              <c16:uniqueId val="{0000000A-C487-46F3-B247-9DCE1E4A11E6}"/>
            </c:ext>
          </c:extLst>
        </c:ser>
        <c:dLbls>
          <c:showLegendKey val="0"/>
          <c:showVal val="0"/>
          <c:showCatName val="0"/>
          <c:showSerName val="0"/>
          <c:showPercent val="0"/>
          <c:showBubbleSize val="0"/>
        </c:dLbls>
        <c:gapWidth val="15"/>
        <c:axId val="1179269407"/>
        <c:axId val="971588607"/>
      </c:barChart>
      <c:catAx>
        <c:axId val="1179269407"/>
        <c:scaling>
          <c:orientation val="maxMin"/>
        </c:scaling>
        <c:delete val="1"/>
        <c:axPos val="l"/>
        <c:majorTickMark val="none"/>
        <c:minorTickMark val="none"/>
        <c:tickLblPos val="nextTo"/>
        <c:crossAx val="971588607"/>
        <c:crosses val="autoZero"/>
        <c:auto val="1"/>
        <c:lblAlgn val="ctr"/>
        <c:lblOffset val="100"/>
        <c:noMultiLvlLbl val="0"/>
      </c:catAx>
      <c:valAx>
        <c:axId val="971588607"/>
        <c:scaling>
          <c:orientation val="minMax"/>
          <c:max val="1"/>
          <c:min val="0"/>
        </c:scaling>
        <c:delete val="1"/>
        <c:axPos val="t"/>
        <c:numFmt formatCode="General" sourceLinked="1"/>
        <c:majorTickMark val="none"/>
        <c:minorTickMark val="none"/>
        <c:tickLblPos val="nextTo"/>
        <c:crossAx val="117926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1152D">
                <a:alpha val="88000"/>
              </a:srgbClr>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E412-48FC-8AAA-B13A7BE5A48E}"/>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E412-48FC-8AAA-B13A7BE5A48E}"/>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E412-48FC-8AAA-B13A7BE5A48E}"/>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E412-48FC-8AAA-B13A7BE5A48E}"/>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E412-48FC-8AAA-B13A7BE5A48E}"/>
              </c:ext>
            </c:extLst>
          </c:dPt>
          <c:dPt>
            <c:idx val="5"/>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B-E412-48FC-8AAA-B13A7BE5A48E}"/>
              </c:ext>
            </c:extLst>
          </c:dPt>
          <c:val>
            <c:numRef>
              <c:f>Processing!$B$26:$G$26</c:f>
              <c:numCache>
                <c:formatCode>General</c:formatCode>
                <c:ptCount val="6"/>
                <c:pt idx="0">
                  <c:v>1</c:v>
                </c:pt>
                <c:pt idx="1">
                  <c:v>0</c:v>
                </c:pt>
                <c:pt idx="2">
                  <c:v>0</c:v>
                </c:pt>
                <c:pt idx="3">
                  <c:v>0</c:v>
                </c:pt>
                <c:pt idx="4">
                  <c:v>1</c:v>
                </c:pt>
                <c:pt idx="5">
                  <c:v>1</c:v>
                </c:pt>
              </c:numCache>
            </c:numRef>
          </c:val>
          <c:extLst>
            <c:ext xmlns:c16="http://schemas.microsoft.com/office/drawing/2014/chart" uri="{C3380CC4-5D6E-409C-BE32-E72D297353CC}">
              <c16:uniqueId val="{0000000C-E412-48FC-8AAA-B13A7BE5A48E}"/>
            </c:ext>
          </c:extLst>
        </c:ser>
        <c:dLbls>
          <c:showLegendKey val="0"/>
          <c:showVal val="0"/>
          <c:showCatName val="0"/>
          <c:showSerName val="0"/>
          <c:showPercent val="0"/>
          <c:showBubbleSize val="0"/>
        </c:dLbls>
        <c:gapWidth val="15"/>
        <c:axId val="1179233215"/>
        <c:axId val="971660607"/>
      </c:barChart>
      <c:catAx>
        <c:axId val="1179233215"/>
        <c:scaling>
          <c:orientation val="maxMin"/>
        </c:scaling>
        <c:delete val="1"/>
        <c:axPos val="l"/>
        <c:majorTickMark val="none"/>
        <c:minorTickMark val="none"/>
        <c:tickLblPos val="nextTo"/>
        <c:crossAx val="971660607"/>
        <c:crosses val="autoZero"/>
        <c:auto val="1"/>
        <c:lblAlgn val="ctr"/>
        <c:lblOffset val="100"/>
        <c:noMultiLvlLbl val="0"/>
      </c:catAx>
      <c:valAx>
        <c:axId val="971660607"/>
        <c:scaling>
          <c:orientation val="minMax"/>
          <c:max val="1"/>
          <c:min val="0"/>
        </c:scaling>
        <c:delete val="1"/>
        <c:axPos val="t"/>
        <c:numFmt formatCode="General" sourceLinked="1"/>
        <c:majorTickMark val="none"/>
        <c:minorTickMark val="none"/>
        <c:tickLblPos val="nextTo"/>
        <c:crossAx val="117923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a:solidFill>
                <a:schemeClr val="bg1"/>
              </a:solidFill>
            </a:ln>
          </c:spPr>
          <c:dPt>
            <c:idx val="0"/>
            <c:bubble3D val="0"/>
            <c:spPr>
              <a:gradFill>
                <a:gsLst>
                  <a:gs pos="32000">
                    <a:srgbClr val="14A1F9"/>
                  </a:gs>
                  <a:gs pos="95000">
                    <a:srgbClr val="0273FC"/>
                  </a:gs>
                </a:gsLst>
                <a:lin ang="2700000" scaled="0"/>
              </a:gradFill>
              <a:ln w="19050">
                <a:solidFill>
                  <a:schemeClr val="bg1"/>
                </a:solidFill>
              </a:ln>
              <a:effectLst/>
            </c:spPr>
            <c:extLst>
              <c:ext xmlns:c16="http://schemas.microsoft.com/office/drawing/2014/chart" uri="{C3380CC4-5D6E-409C-BE32-E72D297353CC}">
                <c16:uniqueId val="{00000001-33AD-45CF-B140-D826CC1ACB1C}"/>
              </c:ext>
            </c:extLst>
          </c:dPt>
          <c:dPt>
            <c:idx val="1"/>
            <c:bubble3D val="0"/>
            <c:spPr>
              <a:gradFill>
                <a:gsLst>
                  <a:gs pos="95000">
                    <a:srgbClr val="985DF9"/>
                  </a:gs>
                  <a:gs pos="0">
                    <a:srgbClr val="621EF4"/>
                  </a:gs>
                </a:gsLst>
                <a:lin ang="5400000" scaled="0"/>
              </a:gradFill>
              <a:ln w="19050">
                <a:solidFill>
                  <a:schemeClr val="bg1"/>
                </a:solidFill>
              </a:ln>
              <a:effectLst/>
            </c:spPr>
            <c:extLst>
              <c:ext xmlns:c16="http://schemas.microsoft.com/office/drawing/2014/chart" uri="{C3380CC4-5D6E-409C-BE32-E72D297353CC}">
                <c16:uniqueId val="{00000003-33AD-45CF-B140-D826CC1ACB1C}"/>
              </c:ext>
            </c:extLst>
          </c:dPt>
          <c:dPt>
            <c:idx val="2"/>
            <c:bubble3D val="0"/>
            <c:spPr>
              <a:gradFill>
                <a:gsLst>
                  <a:gs pos="0">
                    <a:srgbClr val="006699"/>
                  </a:gs>
                  <a:gs pos="80000">
                    <a:srgbClr val="1B64F5"/>
                  </a:gs>
                </a:gsLst>
                <a:lin ang="2400000" scaled="0"/>
              </a:gradFill>
              <a:ln w="19050">
                <a:solidFill>
                  <a:schemeClr val="bg1"/>
                </a:solidFill>
              </a:ln>
              <a:effectLst/>
            </c:spPr>
            <c:extLst>
              <c:ext xmlns:c16="http://schemas.microsoft.com/office/drawing/2014/chart" uri="{C3380CC4-5D6E-409C-BE32-E72D297353CC}">
                <c16:uniqueId val="{00000005-33AD-45CF-B140-D826CC1ACB1C}"/>
              </c:ext>
            </c:extLst>
          </c:dPt>
          <c:dPt>
            <c:idx val="3"/>
            <c:bubble3D val="0"/>
            <c:spPr>
              <a:gradFill>
                <a:gsLst>
                  <a:gs pos="0">
                    <a:srgbClr val="F9A810"/>
                  </a:gs>
                  <a:gs pos="99000">
                    <a:srgbClr val="FF0000"/>
                  </a:gs>
                </a:gsLst>
                <a:lin ang="2700000" scaled="0"/>
              </a:gradFill>
              <a:ln w="19050">
                <a:solidFill>
                  <a:schemeClr val="bg1"/>
                </a:solidFill>
              </a:ln>
              <a:effectLst/>
            </c:spPr>
            <c:extLst>
              <c:ext xmlns:c16="http://schemas.microsoft.com/office/drawing/2014/chart" uri="{C3380CC4-5D6E-409C-BE32-E72D297353CC}">
                <c16:uniqueId val="{00000007-33AD-45CF-B140-D826CC1ACB1C}"/>
              </c:ext>
            </c:extLst>
          </c:dPt>
          <c:dPt>
            <c:idx val="4"/>
            <c:bubble3D val="0"/>
            <c:spPr>
              <a:gradFill>
                <a:gsLst>
                  <a:gs pos="11000">
                    <a:srgbClr val="33CCCC"/>
                  </a:gs>
                  <a:gs pos="95000">
                    <a:srgbClr val="006699"/>
                  </a:gs>
                </a:gsLst>
                <a:lin ang="6000000" scaled="0"/>
              </a:gradFill>
              <a:ln w="19050">
                <a:solidFill>
                  <a:schemeClr val="bg1"/>
                </a:solidFill>
              </a:ln>
              <a:effectLst/>
            </c:spPr>
            <c:extLst>
              <c:ext xmlns:c16="http://schemas.microsoft.com/office/drawing/2014/chart" uri="{C3380CC4-5D6E-409C-BE32-E72D297353CC}">
                <c16:uniqueId val="{00000009-33AD-45CF-B140-D826CC1ACB1C}"/>
              </c:ext>
            </c:extLst>
          </c:dPt>
          <c:dPt>
            <c:idx val="5"/>
            <c:bubble3D val="0"/>
            <c:spPr>
              <a:gradFill>
                <a:gsLst>
                  <a:gs pos="0">
                    <a:srgbClr val="40527A"/>
                  </a:gs>
                  <a:gs pos="100000">
                    <a:srgbClr val="006699"/>
                  </a:gs>
                </a:gsLst>
                <a:lin ang="5400000" scaled="1"/>
              </a:gradFill>
              <a:ln w="19050">
                <a:solidFill>
                  <a:schemeClr val="bg1"/>
                </a:solidFill>
              </a:ln>
              <a:effectLst/>
            </c:spPr>
            <c:extLst>
              <c:ext xmlns:c16="http://schemas.microsoft.com/office/drawing/2014/chart" uri="{C3380CC4-5D6E-409C-BE32-E72D297353CC}">
                <c16:uniqueId val="{0000000B-33AD-45CF-B140-D826CC1ACB1C}"/>
              </c:ext>
            </c:extLst>
          </c:dPt>
          <c:cat>
            <c:strRef>
              <c:f>Processing!$A$2:$A$7</c:f>
              <c:strCache>
                <c:ptCount val="6"/>
                <c:pt idx="0">
                  <c:v>Housing</c:v>
                </c:pt>
                <c:pt idx="1">
                  <c:v>Food</c:v>
                </c:pt>
                <c:pt idx="2">
                  <c:v>Transport</c:v>
                </c:pt>
                <c:pt idx="3">
                  <c:v>Shopping</c:v>
                </c:pt>
                <c:pt idx="4">
                  <c:v>Gym</c:v>
                </c:pt>
                <c:pt idx="5">
                  <c:v>Other</c:v>
                </c:pt>
              </c:strCache>
            </c:strRef>
          </c:cat>
          <c:val>
            <c:numRef>
              <c:f>Processing!$B$2:$B$7</c:f>
              <c:numCache>
                <c:formatCode>0%</c:formatCode>
                <c:ptCount val="6"/>
                <c:pt idx="0">
                  <c:v>0.50025693730729703</c:v>
                </c:pt>
                <c:pt idx="1">
                  <c:v>0</c:v>
                </c:pt>
                <c:pt idx="2">
                  <c:v>0</c:v>
                </c:pt>
                <c:pt idx="3">
                  <c:v>0</c:v>
                </c:pt>
                <c:pt idx="4">
                  <c:v>0.3852774922918808</c:v>
                </c:pt>
                <c:pt idx="5">
                  <c:v>0.1144655704008222</c:v>
                </c:pt>
              </c:numCache>
            </c:numRef>
          </c:val>
          <c:extLst>
            <c:ext xmlns:c16="http://schemas.microsoft.com/office/drawing/2014/chart" uri="{C3380CC4-5D6E-409C-BE32-E72D297353CC}">
              <c16:uniqueId val="{0000000C-33AD-45CF-B140-D826CC1ACB1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rgbClr val="006085"/>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a:gsLst>
                <a:gs pos="9000">
                  <a:srgbClr val="5AA6FD">
                    <a:alpha val="0"/>
                  </a:srgbClr>
                </a:gs>
                <a:gs pos="100000">
                  <a:srgbClr val="5AA6FD">
                    <a:alpha val="60000"/>
                  </a:srgbClr>
                </a:gs>
              </a:gsLst>
              <a:lin ang="5400000" scaled="0"/>
            </a:gradFill>
            <a:ln>
              <a:noFill/>
            </a:ln>
            <a:effectLst/>
          </c:spPr>
          <c:val>
            <c:numRef>
              <c:f>Processing!$B$11:$B$22</c:f>
              <c:numCache>
                <c:formatCode>General</c:formatCode>
                <c:ptCount val="12"/>
                <c:pt idx="0">
                  <c:v>1430</c:v>
                </c:pt>
                <c:pt idx="1">
                  <c:v>1315</c:v>
                </c:pt>
                <c:pt idx="2">
                  <c:v>1535</c:v>
                </c:pt>
                <c:pt idx="3">
                  <c:v>969</c:v>
                </c:pt>
                <c:pt idx="4">
                  <c:v>1003</c:v>
                </c:pt>
                <c:pt idx="5">
                  <c:v>897</c:v>
                </c:pt>
                <c:pt idx="6">
                  <c:v>1251</c:v>
                </c:pt>
                <c:pt idx="7">
                  <c:v>1809</c:v>
                </c:pt>
                <c:pt idx="8">
                  <c:v>1785</c:v>
                </c:pt>
                <c:pt idx="9">
                  <c:v>1556</c:v>
                </c:pt>
                <c:pt idx="10">
                  <c:v>1383</c:v>
                </c:pt>
                <c:pt idx="11">
                  <c:v>1740</c:v>
                </c:pt>
              </c:numCache>
            </c:numRef>
          </c:val>
          <c:extLst>
            <c:ext xmlns:c16="http://schemas.microsoft.com/office/drawing/2014/chart" uri="{C3380CC4-5D6E-409C-BE32-E72D297353CC}">
              <c16:uniqueId val="{00000000-C050-4353-BCB8-CA8F343CF779}"/>
            </c:ext>
          </c:extLst>
        </c:ser>
        <c:dLbls>
          <c:showLegendKey val="0"/>
          <c:showVal val="0"/>
          <c:showCatName val="0"/>
          <c:showSerName val="0"/>
          <c:showPercent val="0"/>
          <c:showBubbleSize val="0"/>
        </c:dLbls>
        <c:axId val="742783023"/>
        <c:axId val="762161855"/>
      </c:areaChart>
      <c:lineChart>
        <c:grouping val="standard"/>
        <c:varyColors val="0"/>
        <c:ser>
          <c:idx val="0"/>
          <c:order val="0"/>
          <c:tx>
            <c:strRef>
              <c:f>Processing!$A$9</c:f>
              <c:strCache>
                <c:ptCount val="1"/>
                <c:pt idx="0">
                  <c:v>Expenses Dynamics</c:v>
                </c:pt>
              </c:strCache>
            </c:strRef>
          </c:tx>
          <c:spPr>
            <a:ln w="25400" cap="rnd">
              <a:solidFill>
                <a:srgbClr val="197CFB"/>
              </a:solidFill>
              <a:round/>
            </a:ln>
            <a:effectLst/>
          </c:spPr>
          <c:marker>
            <c:symbol val="none"/>
          </c:marker>
          <c:cat>
            <c:strRef>
              <c:f>Processing!$A$11:$A$22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Processing!$B$11:$B$22</c:f>
              <c:numCache>
                <c:formatCode>General</c:formatCode>
                <c:ptCount val="12"/>
                <c:pt idx="0">
                  <c:v>1430</c:v>
                </c:pt>
                <c:pt idx="1">
                  <c:v>1315</c:v>
                </c:pt>
                <c:pt idx="2">
                  <c:v>1535</c:v>
                </c:pt>
                <c:pt idx="3">
                  <c:v>969</c:v>
                </c:pt>
                <c:pt idx="4">
                  <c:v>1003</c:v>
                </c:pt>
                <c:pt idx="5">
                  <c:v>897</c:v>
                </c:pt>
                <c:pt idx="6">
                  <c:v>1251</c:v>
                </c:pt>
                <c:pt idx="7">
                  <c:v>1809</c:v>
                </c:pt>
                <c:pt idx="8">
                  <c:v>1785</c:v>
                </c:pt>
                <c:pt idx="9">
                  <c:v>1556</c:v>
                </c:pt>
                <c:pt idx="10">
                  <c:v>1383</c:v>
                </c:pt>
                <c:pt idx="11">
                  <c:v>1740</c:v>
                </c:pt>
              </c:numCache>
            </c:numRef>
          </c:val>
          <c:smooth val="1"/>
          <c:extLst>
            <c:ext xmlns:c16="http://schemas.microsoft.com/office/drawing/2014/chart" uri="{C3380CC4-5D6E-409C-BE32-E72D297353CC}">
              <c16:uniqueId val="{00000001-C050-4353-BCB8-CA8F343CF779}"/>
            </c:ext>
          </c:extLst>
        </c:ser>
        <c:ser>
          <c:idx val="3"/>
          <c:order val="3"/>
          <c:tx>
            <c:strRef>
              <c:f>Processing!$D$10</c:f>
              <c:strCache>
                <c:ptCount val="1"/>
                <c:pt idx="0">
                  <c:v>Income</c:v>
                </c:pt>
              </c:strCache>
            </c:strRef>
          </c:tx>
          <c:spPr>
            <a:ln w="25400" cap="rnd">
              <a:solidFill>
                <a:srgbClr val="33CCCC"/>
              </a:solidFill>
              <a:round/>
            </a:ln>
            <a:effectLst/>
          </c:spPr>
          <c:marker>
            <c:symbol val="none"/>
          </c:marker>
          <c:val>
            <c:numRef>
              <c:f>Processing!$D$11:$D$22</c:f>
              <c:numCache>
                <c:formatCode>General</c:formatCode>
                <c:ptCount val="12"/>
                <c:pt idx="0">
                  <c:v>1048</c:v>
                </c:pt>
                <c:pt idx="1">
                  <c:v>1191</c:v>
                </c:pt>
                <c:pt idx="2">
                  <c:v>838</c:v>
                </c:pt>
                <c:pt idx="3">
                  <c:v>979</c:v>
                </c:pt>
                <c:pt idx="4">
                  <c:v>1480</c:v>
                </c:pt>
                <c:pt idx="5">
                  <c:v>1903</c:v>
                </c:pt>
                <c:pt idx="6">
                  <c:v>2017</c:v>
                </c:pt>
                <c:pt idx="7">
                  <c:v>1868</c:v>
                </c:pt>
                <c:pt idx="8">
                  <c:v>1888</c:v>
                </c:pt>
                <c:pt idx="9">
                  <c:v>2407</c:v>
                </c:pt>
                <c:pt idx="10">
                  <c:v>2652</c:v>
                </c:pt>
                <c:pt idx="11">
                  <c:v>1935</c:v>
                </c:pt>
              </c:numCache>
            </c:numRef>
          </c:val>
          <c:smooth val="1"/>
          <c:extLst>
            <c:ext xmlns:c16="http://schemas.microsoft.com/office/drawing/2014/chart" uri="{C3380CC4-5D6E-409C-BE32-E72D297353CC}">
              <c16:uniqueId val="{00000002-C050-4353-BCB8-CA8F343CF779}"/>
            </c:ext>
          </c:extLst>
        </c:ser>
        <c:dLbls>
          <c:showLegendKey val="0"/>
          <c:showVal val="0"/>
          <c:showCatName val="0"/>
          <c:showSerName val="0"/>
          <c:showPercent val="0"/>
          <c:showBubbleSize val="0"/>
        </c:dLbls>
        <c:marker val="1"/>
        <c:smooth val="0"/>
        <c:axId val="742783023"/>
        <c:axId val="762161855"/>
      </c:lineChart>
      <c:scatterChart>
        <c:scatterStyle val="lineMarker"/>
        <c:varyColors val="0"/>
        <c:ser>
          <c:idx val="2"/>
          <c:order val="2"/>
          <c:tx>
            <c:strRef>
              <c:f>Processing!$C$10</c:f>
              <c:strCache>
                <c:ptCount val="1"/>
                <c:pt idx="0">
                  <c:v>Cursor</c:v>
                </c:pt>
              </c:strCache>
            </c:strRef>
          </c:tx>
          <c:spPr>
            <a:ln w="25400" cap="rnd">
              <a:noFill/>
              <a:round/>
            </a:ln>
            <a:effectLst/>
          </c:spPr>
          <c:marker>
            <c:symbol val="circle"/>
            <c:size val="7"/>
            <c:spPr>
              <a:solidFill>
                <a:schemeClr val="bg1"/>
              </a:solidFill>
              <a:ln w="9525">
                <a:solidFill>
                  <a:srgbClr val="197CFB"/>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8CB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Processing!$C$11:$C$22</c:f>
                <c:numCache>
                  <c:formatCode>General</c:formatCode>
                  <c:ptCount val="12"/>
                  <c:pt idx="0">
                    <c:v>#N/A</c:v>
                  </c:pt>
                  <c:pt idx="1">
                    <c:v>#N/A</c:v>
                  </c:pt>
                  <c:pt idx="2">
                    <c:v>#N/A</c:v>
                  </c:pt>
                  <c:pt idx="3">
                    <c:v>#N/A</c:v>
                  </c:pt>
                  <c:pt idx="4">
                    <c:v>#N/A</c:v>
                  </c:pt>
                  <c:pt idx="5">
                    <c:v>#N/A</c:v>
                  </c:pt>
                  <c:pt idx="6">
                    <c:v>1251</c:v>
                  </c:pt>
                  <c:pt idx="7">
                    <c:v>1809</c:v>
                  </c:pt>
                  <c:pt idx="8">
                    <c:v>1785</c:v>
                  </c:pt>
                  <c:pt idx="9">
                    <c:v>1556</c:v>
                  </c:pt>
                  <c:pt idx="10">
                    <c:v>1383</c:v>
                  </c:pt>
                  <c:pt idx="11">
                    <c:v>#N/A</c:v>
                  </c:pt>
                </c:numCache>
              </c:numRef>
            </c:minus>
            <c:spPr>
              <a:noFill/>
              <a:ln w="9525" cap="flat" cmpd="sng" algn="ctr">
                <a:gradFill>
                  <a:gsLst>
                    <a:gs pos="0">
                      <a:srgbClr val="197CFB"/>
                    </a:gs>
                    <a:gs pos="100000">
                      <a:schemeClr val="bg1"/>
                    </a:gs>
                  </a:gsLst>
                  <a:lin ang="5400000" scaled="1"/>
                </a:gradFill>
                <a:round/>
              </a:ln>
              <a:effectLst/>
            </c:spPr>
          </c:errBars>
          <c:yVal>
            <c:numRef>
              <c:f>Processing!$C$11:$C$22</c:f>
              <c:numCache>
                <c:formatCode>General</c:formatCode>
                <c:ptCount val="12"/>
                <c:pt idx="0">
                  <c:v>#N/A</c:v>
                </c:pt>
                <c:pt idx="1">
                  <c:v>#N/A</c:v>
                </c:pt>
                <c:pt idx="2">
                  <c:v>#N/A</c:v>
                </c:pt>
                <c:pt idx="3">
                  <c:v>#N/A</c:v>
                </c:pt>
                <c:pt idx="4">
                  <c:v>#N/A</c:v>
                </c:pt>
                <c:pt idx="5">
                  <c:v>#N/A</c:v>
                </c:pt>
                <c:pt idx="6">
                  <c:v>1251</c:v>
                </c:pt>
                <c:pt idx="7">
                  <c:v>1809</c:v>
                </c:pt>
                <c:pt idx="8">
                  <c:v>1785</c:v>
                </c:pt>
                <c:pt idx="9">
                  <c:v>1556</c:v>
                </c:pt>
                <c:pt idx="10">
                  <c:v>1383</c:v>
                </c:pt>
                <c:pt idx="11">
                  <c:v>#N/A</c:v>
                </c:pt>
              </c:numCache>
            </c:numRef>
          </c:yVal>
          <c:smooth val="0"/>
          <c:extLst>
            <c:ext xmlns:c16="http://schemas.microsoft.com/office/drawing/2014/chart" uri="{C3380CC4-5D6E-409C-BE32-E72D297353CC}">
              <c16:uniqueId val="{00000003-C050-4353-BCB8-CA8F343CF779}"/>
            </c:ext>
          </c:extLst>
        </c:ser>
        <c:ser>
          <c:idx val="4"/>
          <c:order val="4"/>
          <c:tx>
            <c:strRef>
              <c:f>Processing!$E$10</c:f>
              <c:strCache>
                <c:ptCount val="1"/>
                <c:pt idx="0">
                  <c:v>Cursor I</c:v>
                </c:pt>
              </c:strCache>
            </c:strRef>
          </c:tx>
          <c:spPr>
            <a:ln w="25400" cap="rnd">
              <a:noFill/>
              <a:round/>
            </a:ln>
            <a:effectLst/>
          </c:spPr>
          <c:marker>
            <c:symbol val="circle"/>
            <c:size val="5"/>
            <c:spPr>
              <a:solidFill>
                <a:srgbClr val="33CCCC"/>
              </a:solidFill>
              <a:ln w="9525">
                <a:noFill/>
              </a:ln>
              <a:effectLst/>
            </c:spPr>
          </c:marker>
          <c:yVal>
            <c:numRef>
              <c:f>Processing!$E$11:$E$22</c:f>
              <c:numCache>
                <c:formatCode>General</c:formatCode>
                <c:ptCount val="12"/>
                <c:pt idx="0">
                  <c:v>#N/A</c:v>
                </c:pt>
                <c:pt idx="1">
                  <c:v>#N/A</c:v>
                </c:pt>
                <c:pt idx="2">
                  <c:v>#N/A</c:v>
                </c:pt>
                <c:pt idx="3">
                  <c:v>#N/A</c:v>
                </c:pt>
                <c:pt idx="4">
                  <c:v>#N/A</c:v>
                </c:pt>
                <c:pt idx="5">
                  <c:v>#N/A</c:v>
                </c:pt>
                <c:pt idx="6">
                  <c:v>2017</c:v>
                </c:pt>
                <c:pt idx="7">
                  <c:v>1868</c:v>
                </c:pt>
                <c:pt idx="8">
                  <c:v>1888</c:v>
                </c:pt>
                <c:pt idx="9">
                  <c:v>2407</c:v>
                </c:pt>
                <c:pt idx="10">
                  <c:v>2652</c:v>
                </c:pt>
                <c:pt idx="11">
                  <c:v>#N/A</c:v>
                </c:pt>
              </c:numCache>
            </c:numRef>
          </c:yVal>
          <c:smooth val="0"/>
          <c:extLst>
            <c:ext xmlns:c16="http://schemas.microsoft.com/office/drawing/2014/chart" uri="{C3380CC4-5D6E-409C-BE32-E72D297353CC}">
              <c16:uniqueId val="{00000004-C050-4353-BCB8-CA8F343CF779}"/>
            </c:ext>
          </c:extLst>
        </c:ser>
        <c:dLbls>
          <c:showLegendKey val="0"/>
          <c:showVal val="0"/>
          <c:showCatName val="0"/>
          <c:showSerName val="0"/>
          <c:showPercent val="0"/>
          <c:showBubbleSize val="0"/>
        </c:dLbls>
        <c:axId val="742783023"/>
        <c:axId val="762161855"/>
      </c:scatterChart>
      <c:catAx>
        <c:axId val="7427830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2161855"/>
        <c:crosses val="autoZero"/>
        <c:auto val="1"/>
        <c:lblAlgn val="ctr"/>
        <c:lblOffset val="100"/>
        <c:noMultiLvlLbl val="0"/>
      </c:catAx>
      <c:valAx>
        <c:axId val="762161855"/>
        <c:scaling>
          <c:orientation val="minMax"/>
        </c:scaling>
        <c:delete val="0"/>
        <c:axPos val="l"/>
        <c:majorGridlines>
          <c:spPr>
            <a:ln w="9525" cap="flat" cmpd="sng" algn="ctr">
              <a:solidFill>
                <a:srgbClr val="598CBF">
                  <a:alpha val="1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8CBF"/>
                </a:solidFill>
                <a:latin typeface="+mn-lt"/>
                <a:ea typeface="+mn-ea"/>
                <a:cs typeface="+mn-cs"/>
              </a:defRPr>
            </a:pPr>
            <a:endParaRPr lang="ru-RU"/>
          </a:p>
        </c:txPr>
        <c:crossAx val="74278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Processing!$F$10</c:f>
              <c:strCache>
                <c:ptCount val="1"/>
                <c:pt idx="0">
                  <c:v>Tumbler</c:v>
                </c:pt>
              </c:strCache>
            </c:strRef>
          </c:cat>
          <c:val>
            <c:numRef>
              <c:f>Processing!$F$11</c:f>
              <c:numCache>
                <c:formatCode>General</c:formatCode>
                <c:ptCount val="1"/>
                <c:pt idx="0">
                  <c:v>10</c:v>
                </c:pt>
              </c:numCache>
            </c:numRef>
          </c:val>
          <c:extLst>
            <c:ext xmlns:c16="http://schemas.microsoft.com/office/drawing/2014/chart" uri="{C3380CC4-5D6E-409C-BE32-E72D297353CC}">
              <c16:uniqueId val="{00000000-FE53-4B1A-9247-219246361FF9}"/>
            </c:ext>
          </c:extLst>
        </c:ser>
        <c:ser>
          <c:idx val="1"/>
          <c:order val="1"/>
          <c:spPr>
            <a:blipFill>
              <a:blip xmlns:r="http://schemas.openxmlformats.org/officeDocument/2006/relationships" r:embed="rId4"/>
              <a:stretch>
                <a:fillRect/>
              </a:stretch>
            </a:blipFill>
            <a:ln>
              <a:noFill/>
            </a:ln>
            <a:effectLst/>
          </c:spPr>
          <c:invertIfNegative val="0"/>
          <c:cat>
            <c:strRef>
              <c:f>Processing!$F$10</c:f>
              <c:strCache>
                <c:ptCount val="1"/>
                <c:pt idx="0">
                  <c:v>Tumbler</c:v>
                </c:pt>
              </c:strCache>
            </c:strRef>
          </c:cat>
          <c:val>
            <c:numRef>
              <c:f>Processing!$F$12</c:f>
              <c:numCache>
                <c:formatCode>General</c:formatCode>
                <c:ptCount val="1"/>
                <c:pt idx="0">
                  <c:v>0</c:v>
                </c:pt>
              </c:numCache>
            </c:numRef>
          </c:val>
          <c:extLst>
            <c:ext xmlns:c16="http://schemas.microsoft.com/office/drawing/2014/chart" uri="{C3380CC4-5D6E-409C-BE32-E72D297353CC}">
              <c16:uniqueId val="{00000001-FE53-4B1A-9247-219246361FF9}"/>
            </c:ext>
          </c:extLst>
        </c:ser>
        <c:dLbls>
          <c:showLegendKey val="0"/>
          <c:showVal val="0"/>
          <c:showCatName val="0"/>
          <c:showSerName val="0"/>
          <c:showPercent val="0"/>
          <c:showBubbleSize val="0"/>
        </c:dLbls>
        <c:gapWidth val="0"/>
        <c:overlap val="100"/>
        <c:axId val="742742191"/>
        <c:axId val="971615967"/>
      </c:barChart>
      <c:catAx>
        <c:axId val="742742191"/>
        <c:scaling>
          <c:orientation val="minMax"/>
        </c:scaling>
        <c:delete val="1"/>
        <c:axPos val="b"/>
        <c:numFmt formatCode="General" sourceLinked="1"/>
        <c:majorTickMark val="none"/>
        <c:minorTickMark val="none"/>
        <c:tickLblPos val="nextTo"/>
        <c:crossAx val="971615967"/>
        <c:crosses val="autoZero"/>
        <c:auto val="1"/>
        <c:lblAlgn val="ctr"/>
        <c:lblOffset val="100"/>
        <c:noMultiLvlLbl val="0"/>
      </c:catAx>
      <c:valAx>
        <c:axId val="971615967"/>
        <c:scaling>
          <c:orientation val="minMax"/>
          <c:max val="10"/>
          <c:min val="0"/>
        </c:scaling>
        <c:delete val="1"/>
        <c:axPos val="l"/>
        <c:numFmt formatCode="General" sourceLinked="1"/>
        <c:majorTickMark val="none"/>
        <c:minorTickMark val="none"/>
        <c:tickLblPos val="nextTo"/>
        <c:crossAx val="74274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a:gsLst>
                <a:gs pos="9000">
                  <a:srgbClr val="5AA6FD">
                    <a:alpha val="0"/>
                  </a:srgbClr>
                </a:gs>
                <a:gs pos="100000">
                  <a:srgbClr val="5AA6FD">
                    <a:alpha val="60000"/>
                  </a:srgbClr>
                </a:gs>
              </a:gsLst>
              <a:lin ang="5400000" scaled="0"/>
            </a:gradFill>
            <a:ln>
              <a:noFill/>
            </a:ln>
            <a:effectLst/>
          </c:spPr>
          <c:val>
            <c:numRef>
              <c:f>Processing!$B$11:$B$22</c:f>
              <c:numCache>
                <c:formatCode>General</c:formatCode>
                <c:ptCount val="12"/>
                <c:pt idx="0">
                  <c:v>1430</c:v>
                </c:pt>
                <c:pt idx="1">
                  <c:v>1315</c:v>
                </c:pt>
                <c:pt idx="2">
                  <c:v>1535</c:v>
                </c:pt>
                <c:pt idx="3">
                  <c:v>969</c:v>
                </c:pt>
                <c:pt idx="4">
                  <c:v>1003</c:v>
                </c:pt>
                <c:pt idx="5">
                  <c:v>897</c:v>
                </c:pt>
                <c:pt idx="6">
                  <c:v>1251</c:v>
                </c:pt>
                <c:pt idx="7">
                  <c:v>1809</c:v>
                </c:pt>
                <c:pt idx="8">
                  <c:v>1785</c:v>
                </c:pt>
                <c:pt idx="9">
                  <c:v>1556</c:v>
                </c:pt>
                <c:pt idx="10">
                  <c:v>1383</c:v>
                </c:pt>
                <c:pt idx="11">
                  <c:v>1740</c:v>
                </c:pt>
              </c:numCache>
            </c:numRef>
          </c:val>
          <c:extLst>
            <c:ext xmlns:c16="http://schemas.microsoft.com/office/drawing/2014/chart" uri="{C3380CC4-5D6E-409C-BE32-E72D297353CC}">
              <c16:uniqueId val="{00000000-D707-472D-8232-B8B21ABB1489}"/>
            </c:ext>
          </c:extLst>
        </c:ser>
        <c:dLbls>
          <c:showLegendKey val="0"/>
          <c:showVal val="0"/>
          <c:showCatName val="0"/>
          <c:showSerName val="0"/>
          <c:showPercent val="0"/>
          <c:showBubbleSize val="0"/>
        </c:dLbls>
        <c:axId val="742783023"/>
        <c:axId val="762161855"/>
      </c:areaChart>
      <c:lineChart>
        <c:grouping val="standard"/>
        <c:varyColors val="0"/>
        <c:ser>
          <c:idx val="0"/>
          <c:order val="0"/>
          <c:tx>
            <c:strRef>
              <c:f>Processing!$A$9</c:f>
              <c:strCache>
                <c:ptCount val="1"/>
                <c:pt idx="0">
                  <c:v>Expenses Dynamics</c:v>
                </c:pt>
              </c:strCache>
            </c:strRef>
          </c:tx>
          <c:spPr>
            <a:ln w="25400" cap="rnd">
              <a:solidFill>
                <a:srgbClr val="197CFB"/>
              </a:solidFill>
              <a:round/>
            </a:ln>
            <a:effectLst/>
          </c:spPr>
          <c:marker>
            <c:symbol val="none"/>
          </c:marker>
          <c:cat>
            <c:strRef>
              <c:f>Processing!$A$11:$A$22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Processing!$B$11:$B$22</c:f>
              <c:numCache>
                <c:formatCode>General</c:formatCode>
                <c:ptCount val="12"/>
                <c:pt idx="0">
                  <c:v>1430</c:v>
                </c:pt>
                <c:pt idx="1">
                  <c:v>1315</c:v>
                </c:pt>
                <c:pt idx="2">
                  <c:v>1535</c:v>
                </c:pt>
                <c:pt idx="3">
                  <c:v>969</c:v>
                </c:pt>
                <c:pt idx="4">
                  <c:v>1003</c:v>
                </c:pt>
                <c:pt idx="5">
                  <c:v>897</c:v>
                </c:pt>
                <c:pt idx="6">
                  <c:v>1251</c:v>
                </c:pt>
                <c:pt idx="7">
                  <c:v>1809</c:v>
                </c:pt>
                <c:pt idx="8">
                  <c:v>1785</c:v>
                </c:pt>
                <c:pt idx="9">
                  <c:v>1556</c:v>
                </c:pt>
                <c:pt idx="10">
                  <c:v>1383</c:v>
                </c:pt>
                <c:pt idx="11">
                  <c:v>1740</c:v>
                </c:pt>
              </c:numCache>
            </c:numRef>
          </c:val>
          <c:smooth val="1"/>
          <c:extLst>
            <c:ext xmlns:c16="http://schemas.microsoft.com/office/drawing/2014/chart" uri="{C3380CC4-5D6E-409C-BE32-E72D297353CC}">
              <c16:uniqueId val="{00000001-D707-472D-8232-B8B21ABB1489}"/>
            </c:ext>
          </c:extLst>
        </c:ser>
        <c:ser>
          <c:idx val="3"/>
          <c:order val="3"/>
          <c:tx>
            <c:strRef>
              <c:f>Processing!$D$10</c:f>
              <c:strCache>
                <c:ptCount val="1"/>
                <c:pt idx="0">
                  <c:v>Income</c:v>
                </c:pt>
              </c:strCache>
            </c:strRef>
          </c:tx>
          <c:spPr>
            <a:ln w="25400" cap="rnd">
              <a:solidFill>
                <a:srgbClr val="33CCCC"/>
              </a:solidFill>
              <a:round/>
            </a:ln>
            <a:effectLst/>
          </c:spPr>
          <c:marker>
            <c:symbol val="none"/>
          </c:marker>
          <c:val>
            <c:numRef>
              <c:f>Processing!$D$11:$D$22</c:f>
              <c:numCache>
                <c:formatCode>General</c:formatCode>
                <c:ptCount val="12"/>
                <c:pt idx="0">
                  <c:v>1048</c:v>
                </c:pt>
                <c:pt idx="1">
                  <c:v>1191</c:v>
                </c:pt>
                <c:pt idx="2">
                  <c:v>838</c:v>
                </c:pt>
                <c:pt idx="3">
                  <c:v>979</c:v>
                </c:pt>
                <c:pt idx="4">
                  <c:v>1480</c:v>
                </c:pt>
                <c:pt idx="5">
                  <c:v>1903</c:v>
                </c:pt>
                <c:pt idx="6">
                  <c:v>2017</c:v>
                </c:pt>
                <c:pt idx="7">
                  <c:v>1868</c:v>
                </c:pt>
                <c:pt idx="8">
                  <c:v>1888</c:v>
                </c:pt>
                <c:pt idx="9">
                  <c:v>2407</c:v>
                </c:pt>
                <c:pt idx="10">
                  <c:v>2652</c:v>
                </c:pt>
                <c:pt idx="11">
                  <c:v>1935</c:v>
                </c:pt>
              </c:numCache>
            </c:numRef>
          </c:val>
          <c:smooth val="1"/>
          <c:extLst>
            <c:ext xmlns:c16="http://schemas.microsoft.com/office/drawing/2014/chart" uri="{C3380CC4-5D6E-409C-BE32-E72D297353CC}">
              <c16:uniqueId val="{00000002-D707-472D-8232-B8B21ABB1489}"/>
            </c:ext>
          </c:extLst>
        </c:ser>
        <c:dLbls>
          <c:showLegendKey val="0"/>
          <c:showVal val="0"/>
          <c:showCatName val="0"/>
          <c:showSerName val="0"/>
          <c:showPercent val="0"/>
          <c:showBubbleSize val="0"/>
        </c:dLbls>
        <c:marker val="1"/>
        <c:smooth val="0"/>
        <c:axId val="742783023"/>
        <c:axId val="762161855"/>
      </c:lineChart>
      <c:scatterChart>
        <c:scatterStyle val="lineMarker"/>
        <c:varyColors val="0"/>
        <c:ser>
          <c:idx val="2"/>
          <c:order val="2"/>
          <c:tx>
            <c:strRef>
              <c:f>Processing!$C$10</c:f>
              <c:strCache>
                <c:ptCount val="1"/>
                <c:pt idx="0">
                  <c:v>Cursor</c:v>
                </c:pt>
              </c:strCache>
            </c:strRef>
          </c:tx>
          <c:spPr>
            <a:ln w="25400" cap="rnd">
              <a:noFill/>
              <a:round/>
            </a:ln>
            <a:effectLst/>
          </c:spPr>
          <c:marker>
            <c:symbol val="circle"/>
            <c:size val="7"/>
            <c:spPr>
              <a:solidFill>
                <a:schemeClr val="bg1"/>
              </a:solidFill>
              <a:ln w="9525">
                <a:solidFill>
                  <a:srgbClr val="197CFB"/>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8CB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Processing!$C$11:$C$22</c:f>
                <c:numCache>
                  <c:formatCode>General</c:formatCode>
                  <c:ptCount val="12"/>
                  <c:pt idx="0">
                    <c:v>#N/A</c:v>
                  </c:pt>
                  <c:pt idx="1">
                    <c:v>#N/A</c:v>
                  </c:pt>
                  <c:pt idx="2">
                    <c:v>#N/A</c:v>
                  </c:pt>
                  <c:pt idx="3">
                    <c:v>#N/A</c:v>
                  </c:pt>
                  <c:pt idx="4">
                    <c:v>#N/A</c:v>
                  </c:pt>
                  <c:pt idx="5">
                    <c:v>#N/A</c:v>
                  </c:pt>
                  <c:pt idx="6">
                    <c:v>1251</c:v>
                  </c:pt>
                  <c:pt idx="7">
                    <c:v>1809</c:v>
                  </c:pt>
                  <c:pt idx="8">
                    <c:v>1785</c:v>
                  </c:pt>
                  <c:pt idx="9">
                    <c:v>1556</c:v>
                  </c:pt>
                  <c:pt idx="10">
                    <c:v>1383</c:v>
                  </c:pt>
                  <c:pt idx="11">
                    <c:v>#N/A</c:v>
                  </c:pt>
                </c:numCache>
              </c:numRef>
            </c:minus>
            <c:spPr>
              <a:noFill/>
              <a:ln w="9525" cap="flat" cmpd="sng" algn="ctr">
                <a:gradFill>
                  <a:gsLst>
                    <a:gs pos="0">
                      <a:srgbClr val="197CFB"/>
                    </a:gs>
                    <a:gs pos="100000">
                      <a:schemeClr val="bg1"/>
                    </a:gs>
                  </a:gsLst>
                  <a:lin ang="5400000" scaled="1"/>
                </a:gradFill>
                <a:round/>
              </a:ln>
              <a:effectLst/>
            </c:spPr>
          </c:errBars>
          <c:yVal>
            <c:numRef>
              <c:f>Processing!$C$11:$C$22</c:f>
              <c:numCache>
                <c:formatCode>General</c:formatCode>
                <c:ptCount val="12"/>
                <c:pt idx="0">
                  <c:v>#N/A</c:v>
                </c:pt>
                <c:pt idx="1">
                  <c:v>#N/A</c:v>
                </c:pt>
                <c:pt idx="2">
                  <c:v>#N/A</c:v>
                </c:pt>
                <c:pt idx="3">
                  <c:v>#N/A</c:v>
                </c:pt>
                <c:pt idx="4">
                  <c:v>#N/A</c:v>
                </c:pt>
                <c:pt idx="5">
                  <c:v>#N/A</c:v>
                </c:pt>
                <c:pt idx="6">
                  <c:v>1251</c:v>
                </c:pt>
                <c:pt idx="7">
                  <c:v>1809</c:v>
                </c:pt>
                <c:pt idx="8">
                  <c:v>1785</c:v>
                </c:pt>
                <c:pt idx="9">
                  <c:v>1556</c:v>
                </c:pt>
                <c:pt idx="10">
                  <c:v>1383</c:v>
                </c:pt>
                <c:pt idx="11">
                  <c:v>#N/A</c:v>
                </c:pt>
              </c:numCache>
            </c:numRef>
          </c:yVal>
          <c:smooth val="0"/>
          <c:extLst>
            <c:ext xmlns:c16="http://schemas.microsoft.com/office/drawing/2014/chart" uri="{C3380CC4-5D6E-409C-BE32-E72D297353CC}">
              <c16:uniqueId val="{00000003-D707-472D-8232-B8B21ABB1489}"/>
            </c:ext>
          </c:extLst>
        </c:ser>
        <c:ser>
          <c:idx val="4"/>
          <c:order val="4"/>
          <c:tx>
            <c:strRef>
              <c:f>Processing!$E$10</c:f>
              <c:strCache>
                <c:ptCount val="1"/>
                <c:pt idx="0">
                  <c:v>Cursor I</c:v>
                </c:pt>
              </c:strCache>
            </c:strRef>
          </c:tx>
          <c:spPr>
            <a:ln w="25400" cap="rnd">
              <a:noFill/>
              <a:round/>
            </a:ln>
            <a:effectLst/>
          </c:spPr>
          <c:marker>
            <c:symbol val="circle"/>
            <c:size val="5"/>
            <c:spPr>
              <a:solidFill>
                <a:srgbClr val="33CCCC"/>
              </a:solidFill>
              <a:ln w="9525">
                <a:noFill/>
              </a:ln>
              <a:effectLst/>
            </c:spPr>
          </c:marker>
          <c:yVal>
            <c:numRef>
              <c:f>Processing!$E$11:$E$22</c:f>
              <c:numCache>
                <c:formatCode>General</c:formatCode>
                <c:ptCount val="12"/>
                <c:pt idx="0">
                  <c:v>#N/A</c:v>
                </c:pt>
                <c:pt idx="1">
                  <c:v>#N/A</c:v>
                </c:pt>
                <c:pt idx="2">
                  <c:v>#N/A</c:v>
                </c:pt>
                <c:pt idx="3">
                  <c:v>#N/A</c:v>
                </c:pt>
                <c:pt idx="4">
                  <c:v>#N/A</c:v>
                </c:pt>
                <c:pt idx="5">
                  <c:v>#N/A</c:v>
                </c:pt>
                <c:pt idx="6">
                  <c:v>2017</c:v>
                </c:pt>
                <c:pt idx="7">
                  <c:v>1868</c:v>
                </c:pt>
                <c:pt idx="8">
                  <c:v>1888</c:v>
                </c:pt>
                <c:pt idx="9">
                  <c:v>2407</c:v>
                </c:pt>
                <c:pt idx="10">
                  <c:v>2652</c:v>
                </c:pt>
                <c:pt idx="11">
                  <c:v>#N/A</c:v>
                </c:pt>
              </c:numCache>
            </c:numRef>
          </c:yVal>
          <c:smooth val="0"/>
          <c:extLst>
            <c:ext xmlns:c16="http://schemas.microsoft.com/office/drawing/2014/chart" uri="{C3380CC4-5D6E-409C-BE32-E72D297353CC}">
              <c16:uniqueId val="{00000004-D707-472D-8232-B8B21ABB1489}"/>
            </c:ext>
          </c:extLst>
        </c:ser>
        <c:dLbls>
          <c:showLegendKey val="0"/>
          <c:showVal val="0"/>
          <c:showCatName val="0"/>
          <c:showSerName val="0"/>
          <c:showPercent val="0"/>
          <c:showBubbleSize val="0"/>
        </c:dLbls>
        <c:axId val="742783023"/>
        <c:axId val="762161855"/>
      </c:scatterChart>
      <c:catAx>
        <c:axId val="7427830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2161855"/>
        <c:crosses val="autoZero"/>
        <c:auto val="1"/>
        <c:lblAlgn val="ctr"/>
        <c:lblOffset val="100"/>
        <c:noMultiLvlLbl val="0"/>
      </c:catAx>
      <c:valAx>
        <c:axId val="762161855"/>
        <c:scaling>
          <c:orientation val="minMax"/>
        </c:scaling>
        <c:delete val="0"/>
        <c:axPos val="l"/>
        <c:majorGridlines>
          <c:spPr>
            <a:ln w="9525" cap="flat" cmpd="sng" algn="ctr">
              <a:solidFill>
                <a:srgbClr val="598CBF">
                  <a:alpha val="1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8CBF"/>
                </a:solidFill>
                <a:latin typeface="+mn-lt"/>
                <a:ea typeface="+mn-ea"/>
                <a:cs typeface="+mn-cs"/>
              </a:defRPr>
            </a:pPr>
            <a:endParaRPr lang="ru-RU"/>
          </a:p>
        </c:txPr>
        <c:crossAx val="7427830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Processing!$H$10</c:f>
              <c:strCache>
                <c:ptCount val="1"/>
                <c:pt idx="0">
                  <c:v>Income Dynamics</c:v>
                </c:pt>
              </c:strCache>
            </c:strRef>
          </c:tx>
          <c:spPr>
            <a:solidFill>
              <a:schemeClr val="accent1"/>
            </a:solidFill>
            <a:ln w="88900">
              <a:gradFill>
                <a:gsLst>
                  <a:gs pos="0">
                    <a:srgbClr val="62DBD8"/>
                  </a:gs>
                  <a:gs pos="100000">
                    <a:srgbClr val="985DF9"/>
                  </a:gs>
                </a:gsLst>
                <a:lin ang="5400000" scaled="1"/>
              </a:gradFill>
            </a:ln>
            <a:effectLst/>
          </c:spPr>
          <c:invertIfNegative val="0"/>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Processing!$H$11:$H$22</c:f>
              <c:numCache>
                <c:formatCode>General</c:formatCode>
                <c:ptCount val="12"/>
                <c:pt idx="0">
                  <c:v>1048</c:v>
                </c:pt>
                <c:pt idx="1">
                  <c:v>1191</c:v>
                </c:pt>
                <c:pt idx="2">
                  <c:v>838</c:v>
                </c:pt>
                <c:pt idx="3">
                  <c:v>979</c:v>
                </c:pt>
                <c:pt idx="4">
                  <c:v>1480</c:v>
                </c:pt>
                <c:pt idx="5">
                  <c:v>1903</c:v>
                </c:pt>
                <c:pt idx="6">
                  <c:v>2017</c:v>
                </c:pt>
                <c:pt idx="7">
                  <c:v>1868</c:v>
                </c:pt>
                <c:pt idx="8">
                  <c:v>1888</c:v>
                </c:pt>
                <c:pt idx="9">
                  <c:v>2407</c:v>
                </c:pt>
                <c:pt idx="10">
                  <c:v>2652</c:v>
                </c:pt>
                <c:pt idx="11">
                  <c:v>1935</c:v>
                </c:pt>
              </c:numCache>
            </c:numRef>
          </c:val>
          <c:extLst>
            <c:ext xmlns:c16="http://schemas.microsoft.com/office/drawing/2014/chart" uri="{C3380CC4-5D6E-409C-BE32-E72D297353CC}">
              <c16:uniqueId val="{00000000-9145-4C9C-870A-C45B0534EC7A}"/>
            </c:ext>
          </c:extLst>
        </c:ser>
        <c:ser>
          <c:idx val="1"/>
          <c:order val="1"/>
          <c:tx>
            <c:strRef>
              <c:f>Processing!$I$10</c:f>
              <c:strCache>
                <c:ptCount val="1"/>
                <c:pt idx="0">
                  <c:v>Cursor1</c:v>
                </c:pt>
              </c:strCache>
            </c:strRef>
          </c:tx>
          <c:spPr>
            <a:solidFill>
              <a:schemeClr val="accent2"/>
            </a:solidFill>
            <a:ln w="88900">
              <a:gradFill>
                <a:gsLst>
                  <a:gs pos="0">
                    <a:srgbClr val="33CCCC"/>
                  </a:gs>
                  <a:gs pos="100000">
                    <a:srgbClr val="006699"/>
                  </a:gs>
                </a:gsLst>
                <a:lin ang="5400000" scaled="1"/>
              </a:grad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8CBF"/>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Processing!$I$11:$I$22</c:f>
              <c:numCache>
                <c:formatCode>General</c:formatCode>
                <c:ptCount val="12"/>
                <c:pt idx="0">
                  <c:v>#N/A</c:v>
                </c:pt>
                <c:pt idx="1">
                  <c:v>#N/A</c:v>
                </c:pt>
                <c:pt idx="2">
                  <c:v>#N/A</c:v>
                </c:pt>
                <c:pt idx="3">
                  <c:v>#N/A</c:v>
                </c:pt>
                <c:pt idx="4">
                  <c:v>#N/A</c:v>
                </c:pt>
                <c:pt idx="5">
                  <c:v>#N/A</c:v>
                </c:pt>
                <c:pt idx="6">
                  <c:v>2017</c:v>
                </c:pt>
                <c:pt idx="7">
                  <c:v>1868</c:v>
                </c:pt>
                <c:pt idx="8">
                  <c:v>1888</c:v>
                </c:pt>
                <c:pt idx="9">
                  <c:v>2407</c:v>
                </c:pt>
                <c:pt idx="10">
                  <c:v>2652</c:v>
                </c:pt>
                <c:pt idx="11">
                  <c:v>#N/A</c:v>
                </c:pt>
              </c:numCache>
            </c:numRef>
          </c:val>
          <c:extLst>
            <c:ext xmlns:c16="http://schemas.microsoft.com/office/drawing/2014/chart" uri="{C3380CC4-5D6E-409C-BE32-E72D297353CC}">
              <c16:uniqueId val="{00000001-9145-4C9C-870A-C45B0534EC7A}"/>
            </c:ext>
          </c:extLst>
        </c:ser>
        <c:dLbls>
          <c:showLegendKey val="0"/>
          <c:showVal val="0"/>
          <c:showCatName val="0"/>
          <c:showSerName val="0"/>
          <c:showPercent val="0"/>
          <c:showBubbleSize val="0"/>
        </c:dLbls>
        <c:gapWidth val="150"/>
        <c:overlap val="100"/>
        <c:axId val="742766783"/>
        <c:axId val="837830687"/>
      </c:barChart>
      <c:lineChart>
        <c:grouping val="standard"/>
        <c:varyColors val="0"/>
        <c:ser>
          <c:idx val="2"/>
          <c:order val="2"/>
          <c:tx>
            <c:strRef>
              <c:f>Processing!$J$10</c:f>
              <c:strCache>
                <c:ptCount val="1"/>
                <c:pt idx="0">
                  <c:v>Goals Accumulation</c:v>
                </c:pt>
              </c:strCache>
            </c:strRef>
          </c:tx>
          <c:spPr>
            <a:ln w="25400" cap="rnd">
              <a:solidFill>
                <a:srgbClr val="5AA6FD"/>
              </a:solidFill>
              <a:round/>
            </a:ln>
            <a:effectLst/>
          </c:spPr>
          <c:marker>
            <c:symbol val="none"/>
          </c:marker>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Processing!$J$11:$J$22</c:f>
              <c:numCache>
                <c:formatCode>General</c:formatCode>
                <c:ptCount val="12"/>
                <c:pt idx="0">
                  <c:v>405.00000000000006</c:v>
                </c:pt>
                <c:pt idx="1">
                  <c:v>240.00000000000003</c:v>
                </c:pt>
                <c:pt idx="2">
                  <c:v>57.000000000000007</c:v>
                </c:pt>
                <c:pt idx="3">
                  <c:v>12.000000000000002</c:v>
                </c:pt>
                <c:pt idx="4">
                  <c:v>183.00000000000003</c:v>
                </c:pt>
                <c:pt idx="5">
                  <c:v>414.00000000000006</c:v>
                </c:pt>
                <c:pt idx="6">
                  <c:v>549.00000000000011</c:v>
                </c:pt>
                <c:pt idx="7">
                  <c:v>546.00000000000011</c:v>
                </c:pt>
                <c:pt idx="8">
                  <c:v>549.00000000000011</c:v>
                </c:pt>
                <c:pt idx="9">
                  <c:v>744.00000000000011</c:v>
                </c:pt>
                <c:pt idx="10">
                  <c:v>957.00000000000011</c:v>
                </c:pt>
                <c:pt idx="11">
                  <c:v>1032.0000000000002</c:v>
                </c:pt>
              </c:numCache>
            </c:numRef>
          </c:val>
          <c:smooth val="1"/>
          <c:extLst>
            <c:ext xmlns:c16="http://schemas.microsoft.com/office/drawing/2014/chart" uri="{C3380CC4-5D6E-409C-BE32-E72D297353CC}">
              <c16:uniqueId val="{00000002-9145-4C9C-870A-C45B0534EC7A}"/>
            </c:ext>
          </c:extLst>
        </c:ser>
        <c:dLbls>
          <c:showLegendKey val="0"/>
          <c:showVal val="0"/>
          <c:showCatName val="0"/>
          <c:showSerName val="0"/>
          <c:showPercent val="0"/>
          <c:showBubbleSize val="0"/>
        </c:dLbls>
        <c:marker val="1"/>
        <c:smooth val="0"/>
        <c:axId val="742766783"/>
        <c:axId val="837830687"/>
      </c:lineChart>
      <c:scatterChart>
        <c:scatterStyle val="lineMarker"/>
        <c:varyColors val="0"/>
        <c:ser>
          <c:idx val="3"/>
          <c:order val="3"/>
          <c:tx>
            <c:strRef>
              <c:f>Processing!$K$10</c:f>
              <c:strCache>
                <c:ptCount val="1"/>
                <c:pt idx="0">
                  <c:v>Cursor2</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33CCCC"/>
                </a:solidFill>
              </a:ln>
              <a:effectLst>
                <a:outerShdw blurRad="50800" dist="38100" dir="5400000" algn="t" rotWithShape="0">
                  <a:prstClr val="black">
                    <a:alpha val="40000"/>
                  </a:prstClr>
                </a:outerShdw>
              </a:effectLst>
            </c:spPr>
          </c:marker>
          <c:xVal>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Processing!$K$11:$K$22</c:f>
              <c:numCache>
                <c:formatCode>General</c:formatCode>
                <c:ptCount val="12"/>
                <c:pt idx="0">
                  <c:v>#N/A</c:v>
                </c:pt>
                <c:pt idx="1">
                  <c:v>#N/A</c:v>
                </c:pt>
                <c:pt idx="2">
                  <c:v>#N/A</c:v>
                </c:pt>
                <c:pt idx="3">
                  <c:v>#N/A</c:v>
                </c:pt>
                <c:pt idx="4">
                  <c:v>#N/A</c:v>
                </c:pt>
                <c:pt idx="5">
                  <c:v>#N/A</c:v>
                </c:pt>
                <c:pt idx="6">
                  <c:v>549.00000000000011</c:v>
                </c:pt>
                <c:pt idx="7">
                  <c:v>546.00000000000011</c:v>
                </c:pt>
                <c:pt idx="8">
                  <c:v>549.00000000000011</c:v>
                </c:pt>
                <c:pt idx="9">
                  <c:v>744.00000000000011</c:v>
                </c:pt>
                <c:pt idx="10">
                  <c:v>957.00000000000011</c:v>
                </c:pt>
                <c:pt idx="11">
                  <c:v>#N/A</c:v>
                </c:pt>
              </c:numCache>
            </c:numRef>
          </c:yVal>
          <c:smooth val="0"/>
          <c:extLst>
            <c:ext xmlns:c16="http://schemas.microsoft.com/office/drawing/2014/chart" uri="{C3380CC4-5D6E-409C-BE32-E72D297353CC}">
              <c16:uniqueId val="{00000003-9145-4C9C-870A-C45B0534EC7A}"/>
            </c:ext>
          </c:extLst>
        </c:ser>
        <c:dLbls>
          <c:showLegendKey val="0"/>
          <c:showVal val="0"/>
          <c:showCatName val="0"/>
          <c:showSerName val="0"/>
          <c:showPercent val="0"/>
          <c:showBubbleSize val="0"/>
        </c:dLbls>
        <c:axId val="742766783"/>
        <c:axId val="837830687"/>
      </c:scatterChart>
      <c:catAx>
        <c:axId val="742766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598CBF"/>
                </a:solidFill>
                <a:latin typeface="+mn-lt"/>
                <a:ea typeface="+mn-ea"/>
                <a:cs typeface="+mn-cs"/>
              </a:defRPr>
            </a:pPr>
            <a:endParaRPr lang="ru-RU"/>
          </a:p>
        </c:txPr>
        <c:crossAx val="837830687"/>
        <c:crosses val="autoZero"/>
        <c:auto val="1"/>
        <c:lblAlgn val="ctr"/>
        <c:lblOffset val="100"/>
        <c:noMultiLvlLbl val="0"/>
      </c:catAx>
      <c:valAx>
        <c:axId val="837830687"/>
        <c:scaling>
          <c:orientation val="minMax"/>
        </c:scaling>
        <c:delete val="0"/>
        <c:axPos val="l"/>
        <c:majorGridlines>
          <c:spPr>
            <a:ln w="9525" cap="flat" cmpd="sng" algn="ctr">
              <a:solidFill>
                <a:srgbClr val="598CBF">
                  <a:alpha val="1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8CBF"/>
                </a:solidFill>
                <a:latin typeface="+mn-lt"/>
                <a:ea typeface="+mn-ea"/>
                <a:cs typeface="+mn-cs"/>
              </a:defRPr>
            </a:pPr>
            <a:endParaRPr lang="ru-RU"/>
          </a:p>
        </c:txPr>
        <c:crossAx val="74276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1"/>
          <c:order val="1"/>
          <c:tx>
            <c:strRef>
              <c:f>Processing!$F$1</c:f>
              <c:strCache>
                <c:ptCount val="1"/>
                <c:pt idx="0">
                  <c:v>Sources</c:v>
                </c:pt>
              </c:strCache>
            </c:strRef>
          </c:tx>
          <c:spPr>
            <a:gradFill flip="none" rotWithShape="1">
              <a:gsLst>
                <a:gs pos="0">
                  <a:srgbClr val="5AA6FD">
                    <a:alpha val="50000"/>
                  </a:srgbClr>
                </a:gs>
                <a:gs pos="100000">
                  <a:srgbClr val="5AA6FD">
                    <a:alpha val="0"/>
                  </a:srgbClr>
                </a:gs>
              </a:gsLst>
              <a:lin ang="5400000" scaled="0"/>
              <a:tileRect/>
            </a:gradFill>
            <a:ln>
              <a:noFill/>
            </a:ln>
            <a:effectLst/>
          </c:spPr>
          <c:cat>
            <c:strRef>
              <c:f>[0]!labels</c:f>
              <c:strCache>
                <c:ptCount val="5"/>
                <c:pt idx="0">
                  <c:v>Checking</c:v>
                </c:pt>
                <c:pt idx="1">
                  <c:v>Saving</c:v>
                </c:pt>
                <c:pt idx="2">
                  <c:v>Investments</c:v>
                </c:pt>
                <c:pt idx="3">
                  <c:v>Digital Craft</c:v>
                </c:pt>
                <c:pt idx="4">
                  <c:v>Rewards</c:v>
                </c:pt>
              </c:strCache>
            </c:strRef>
          </c:cat>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0-EF1A-4594-899B-533C602E4FF5}"/>
            </c:ext>
          </c:extLst>
        </c:ser>
        <c:dLbls>
          <c:showLegendKey val="0"/>
          <c:showVal val="0"/>
          <c:showCatName val="0"/>
          <c:showSerName val="0"/>
          <c:showPercent val="0"/>
          <c:showBubbleSize val="0"/>
        </c:dLbls>
        <c:axId val="852542095"/>
        <c:axId val="837866207"/>
      </c:radarChart>
      <c:radarChart>
        <c:radarStyle val="marker"/>
        <c:varyColors val="0"/>
        <c:ser>
          <c:idx val="0"/>
          <c:order val="0"/>
          <c:tx>
            <c:v>fill</c:v>
          </c:tx>
          <c:spPr>
            <a:ln w="12700" cap="rnd">
              <a:solidFill>
                <a:srgbClr val="197CFB">
                  <a:alpha val="96000"/>
                </a:srgbClr>
              </a:solidFill>
              <a:round/>
            </a:ln>
            <a:effectLst/>
          </c:spPr>
          <c:marker>
            <c:symbol val="circle"/>
            <c:size val="6"/>
            <c:spPr>
              <a:solidFill>
                <a:schemeClr val="bg1"/>
              </a:solidFill>
              <a:ln w="9525">
                <a:solidFill>
                  <a:srgbClr val="197CFB"/>
                </a:solidFill>
              </a:ln>
              <a:effectLst/>
            </c:spPr>
          </c:marker>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1-EF1A-4594-899B-533C602E4FF5}"/>
            </c:ext>
          </c:extLst>
        </c:ser>
        <c:dLbls>
          <c:showLegendKey val="0"/>
          <c:showVal val="0"/>
          <c:showCatName val="0"/>
          <c:showSerName val="0"/>
          <c:showPercent val="0"/>
          <c:showBubbleSize val="0"/>
        </c:dLbls>
        <c:axId val="852542095"/>
        <c:axId val="837866207"/>
      </c:radarChart>
      <c:catAx>
        <c:axId val="85254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98CBF"/>
                </a:solidFill>
                <a:latin typeface="+mn-lt"/>
                <a:ea typeface="+mn-ea"/>
                <a:cs typeface="+mn-cs"/>
              </a:defRPr>
            </a:pPr>
            <a:endParaRPr lang="ru-RU"/>
          </a:p>
        </c:txPr>
        <c:crossAx val="837866207"/>
        <c:crosses val="autoZero"/>
        <c:auto val="1"/>
        <c:lblAlgn val="ctr"/>
        <c:lblOffset val="100"/>
        <c:noMultiLvlLbl val="0"/>
      </c:catAx>
      <c:valAx>
        <c:axId val="837866207"/>
        <c:scaling>
          <c:orientation val="minMax"/>
        </c:scaling>
        <c:delete val="1"/>
        <c:axPos val="l"/>
        <c:majorGridlines>
          <c:spPr>
            <a:ln w="9525" cap="flat" cmpd="sng" algn="ctr">
              <a:solidFill>
                <a:srgbClr val="598CBF">
                  <a:alpha val="30000"/>
                </a:srgbClr>
              </a:solidFill>
              <a:round/>
            </a:ln>
            <a:effectLst/>
          </c:spPr>
        </c:majorGridlines>
        <c:numFmt formatCode="0%" sourceLinked="1"/>
        <c:majorTickMark val="none"/>
        <c:minorTickMark val="none"/>
        <c:tickLblPos val="nextTo"/>
        <c:crossAx val="85254209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0">
                  <a:srgbClr val="5AA6FD"/>
                </a:gs>
                <a:gs pos="100000">
                  <a:srgbClr val="5AA6FD">
                    <a:alpha val="0"/>
                  </a:srgbClr>
                </a:gs>
              </a:gsLst>
              <a:lin ang="5400000" scaled="0"/>
              <a:tileRect/>
            </a:gradFill>
            <a:ln w="25400">
              <a:noFill/>
            </a:ln>
            <a:effectLst/>
          </c:spPr>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extLst>
            <c:ext xmlns:c16="http://schemas.microsoft.com/office/drawing/2014/chart" uri="{C3380CC4-5D6E-409C-BE32-E72D297353CC}">
              <c16:uniqueId val="{00000000-44B9-4096-9880-464881D06254}"/>
            </c:ext>
          </c:extLst>
        </c:ser>
        <c:dLbls>
          <c:showLegendKey val="0"/>
          <c:showVal val="0"/>
          <c:showCatName val="0"/>
          <c:showSerName val="0"/>
          <c:showPercent val="0"/>
          <c:showBubbleSize val="0"/>
        </c:dLbls>
        <c:axId val="852638607"/>
        <c:axId val="837895967"/>
      </c:areaChart>
      <c:lineChart>
        <c:grouping val="standard"/>
        <c:varyColors val="0"/>
        <c:ser>
          <c:idx val="0"/>
          <c:order val="0"/>
          <c:tx>
            <c:strRef>
              <c:f>Processing!$N$10</c:f>
              <c:strCache>
                <c:ptCount val="1"/>
                <c:pt idx="0">
                  <c:v>Value</c:v>
                </c:pt>
              </c:strCache>
            </c:strRef>
          </c:tx>
          <c:spPr>
            <a:ln w="19050" cap="rnd">
              <a:solidFill>
                <a:srgbClr val="5AA6FD"/>
              </a:solidFill>
              <a:round/>
            </a:ln>
            <a:effectLst/>
          </c:spPr>
          <c:marker>
            <c:symbol val="none"/>
          </c:marker>
          <c:cat>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smooth val="1"/>
          <c:extLst>
            <c:ext xmlns:c16="http://schemas.microsoft.com/office/drawing/2014/chart" uri="{C3380CC4-5D6E-409C-BE32-E72D297353CC}">
              <c16:uniqueId val="{00000001-44B9-4096-9880-464881D06254}"/>
            </c:ext>
          </c:extLst>
        </c:ser>
        <c:dLbls>
          <c:showLegendKey val="0"/>
          <c:showVal val="0"/>
          <c:showCatName val="0"/>
          <c:showSerName val="0"/>
          <c:showPercent val="0"/>
          <c:showBubbleSize val="0"/>
        </c:dLbls>
        <c:marker val="1"/>
        <c:smooth val="0"/>
        <c:axId val="852638607"/>
        <c:axId val="837895967"/>
      </c:lineChart>
      <c:scatterChart>
        <c:scatterStyle val="lineMarker"/>
        <c:varyColors val="0"/>
        <c:ser>
          <c:idx val="1"/>
          <c:order val="1"/>
          <c:tx>
            <c:strRef>
              <c:f>Processing!$O$10</c:f>
              <c:strCache>
                <c:ptCount val="1"/>
                <c:pt idx="0">
                  <c:v>Cursor</c:v>
                </c:pt>
              </c:strCache>
            </c:strRef>
          </c:tx>
          <c:spPr>
            <a:ln w="25400" cap="rnd">
              <a:noFill/>
              <a:round/>
            </a:ln>
            <a:effectLst/>
          </c:spPr>
          <c:marker>
            <c:symbol val="circle"/>
            <c:size val="5"/>
            <c:spPr>
              <a:solidFill>
                <a:schemeClr val="accent2"/>
              </a:solidFill>
              <a:ln w="9525">
                <a:solidFill>
                  <a:schemeClr val="accent2"/>
                </a:solidFill>
              </a:ln>
              <a:effectLst/>
            </c:spPr>
          </c:marker>
          <c:xVal>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2-44B9-4096-9880-464881D06254}"/>
            </c:ext>
          </c:extLst>
        </c:ser>
        <c:ser>
          <c:idx val="3"/>
          <c:order val="3"/>
          <c:tx>
            <c:strRef>
              <c:f>Processing!$O$10</c:f>
              <c:strCache>
                <c:ptCount val="1"/>
                <c:pt idx="0">
                  <c:v>Cursor</c:v>
                </c:pt>
              </c:strCache>
            </c:strRef>
          </c:tx>
          <c:spPr>
            <a:ln w="25400" cap="rnd">
              <a:noFill/>
              <a:round/>
            </a:ln>
            <a:effectLst/>
          </c:spPr>
          <c:marker>
            <c:symbol val="circle"/>
            <c:size val="5"/>
            <c:spPr>
              <a:solidFill>
                <a:schemeClr val="bg1"/>
              </a:solidFill>
              <a:ln w="9525">
                <a:solidFill>
                  <a:srgbClr val="0273FC"/>
                </a:solidFill>
              </a:ln>
              <a:effectLst/>
            </c:spPr>
          </c:marker>
          <c:errBars>
            <c:errDir val="y"/>
            <c:errBarType val="minus"/>
            <c:errValType val="cust"/>
            <c:noEndCap val="1"/>
            <c:plus>
              <c:numLit>
                <c:formatCode>General</c:formatCode>
                <c:ptCount val="1"/>
                <c:pt idx="0">
                  <c:v>1</c:v>
                </c:pt>
              </c:numLit>
            </c:plus>
            <c:minus>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3-44B9-4096-9880-464881D06254}"/>
            </c:ext>
          </c:extLst>
        </c:ser>
        <c:dLbls>
          <c:showLegendKey val="0"/>
          <c:showVal val="0"/>
          <c:showCatName val="0"/>
          <c:showSerName val="0"/>
          <c:showPercent val="0"/>
          <c:showBubbleSize val="0"/>
        </c:dLbls>
        <c:axId val="852638607"/>
        <c:axId val="837895967"/>
      </c:scatterChart>
      <c:catAx>
        <c:axId val="852638607"/>
        <c:scaling>
          <c:orientation val="minMax"/>
        </c:scaling>
        <c:delete val="1"/>
        <c:axPos val="b"/>
        <c:numFmt formatCode="General" sourceLinked="1"/>
        <c:majorTickMark val="none"/>
        <c:minorTickMark val="none"/>
        <c:tickLblPos val="nextTo"/>
        <c:crossAx val="837895967"/>
        <c:crosses val="autoZero"/>
        <c:auto val="1"/>
        <c:lblAlgn val="ctr"/>
        <c:lblOffset val="100"/>
        <c:noMultiLvlLbl val="0"/>
      </c:catAx>
      <c:valAx>
        <c:axId val="837895967"/>
        <c:scaling>
          <c:orientation val="minMax"/>
        </c:scaling>
        <c:delete val="1"/>
        <c:axPos val="l"/>
        <c:numFmt formatCode="General" sourceLinked="1"/>
        <c:majorTickMark val="none"/>
        <c:minorTickMark val="none"/>
        <c:tickLblPos val="nextTo"/>
        <c:crossAx val="85263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blipFill>
              <a:blip xmlns:r="http://schemas.openxmlformats.org/officeDocument/2006/relationships" r:embed="rId3"/>
              <a:stretch>
                <a:fillRect/>
              </a:stretch>
            </a:blipFill>
            <a:ln>
              <a:noFill/>
            </a:ln>
            <a:effectLst/>
          </c:spPr>
          <c:invertIfNegative val="0"/>
          <c:cat>
            <c:strRef>
              <c:f>Processing!$H$8</c:f>
              <c:strCache>
                <c:ptCount val="1"/>
                <c:pt idx="0">
                  <c:v>Goals Accumulation</c:v>
                </c:pt>
              </c:strCache>
            </c:strRef>
          </c:cat>
          <c:val>
            <c:numRef>
              <c:f>Processing!$I$8</c:f>
              <c:numCache>
                <c:formatCode>0%</c:formatCode>
                <c:ptCount val="1"/>
                <c:pt idx="0">
                  <c:v>0.41268000000000005</c:v>
                </c:pt>
              </c:numCache>
            </c:numRef>
          </c:val>
          <c:extLst>
            <c:ext xmlns:c16="http://schemas.microsoft.com/office/drawing/2014/chart" uri="{C3380CC4-5D6E-409C-BE32-E72D297353CC}">
              <c16:uniqueId val="{00000000-36A8-4F9C-A8B1-3C5B1CA4075F}"/>
            </c:ext>
          </c:extLst>
        </c:ser>
        <c:ser>
          <c:idx val="1"/>
          <c:order val="1"/>
          <c:spPr>
            <a:blipFill>
              <a:blip xmlns:r="http://schemas.openxmlformats.org/officeDocument/2006/relationships" r:embed="rId4"/>
              <a:stretch>
                <a:fillRect/>
              </a:stretch>
            </a:blipFill>
            <a:ln>
              <a:noFill/>
            </a:ln>
            <a:effectLst>
              <a:outerShdw blurRad="63500" sx="102000" sy="102000" algn="ctr" rotWithShape="0">
                <a:prstClr val="black">
                  <a:alpha val="40000"/>
                </a:prstClr>
              </a:outerShdw>
            </a:effectLst>
          </c:spPr>
          <c:invertIfNegative val="0"/>
          <c:cat>
            <c:strRef>
              <c:f>Processing!$H$8</c:f>
              <c:strCache>
                <c:ptCount val="1"/>
                <c:pt idx="0">
                  <c:v>Goals Accumulation</c:v>
                </c:pt>
              </c:strCache>
            </c:strRef>
          </c:cat>
          <c:val>
            <c:numRef>
              <c:f>Processing!$J$8</c:f>
              <c:numCache>
                <c:formatCode>0%</c:formatCode>
                <c:ptCount val="1"/>
                <c:pt idx="0">
                  <c:v>3.5000000000000003E-2</c:v>
                </c:pt>
              </c:numCache>
            </c:numRef>
          </c:val>
          <c:extLst>
            <c:ext xmlns:c16="http://schemas.microsoft.com/office/drawing/2014/chart" uri="{C3380CC4-5D6E-409C-BE32-E72D297353CC}">
              <c16:uniqueId val="{00000001-36A8-4F9C-A8B1-3C5B1CA4075F}"/>
            </c:ext>
          </c:extLst>
        </c:ser>
        <c:ser>
          <c:idx val="2"/>
          <c:order val="2"/>
          <c:spPr>
            <a:blipFill>
              <a:blip xmlns:r="http://schemas.openxmlformats.org/officeDocument/2006/relationships" r:embed="rId5"/>
              <a:stretch>
                <a:fillRect/>
              </a:stretch>
            </a:blipFill>
            <a:ln>
              <a:noFill/>
            </a:ln>
            <a:effectLst/>
          </c:spPr>
          <c:invertIfNegative val="0"/>
          <c:cat>
            <c:strRef>
              <c:f>Processing!$H$8</c:f>
              <c:strCache>
                <c:ptCount val="1"/>
                <c:pt idx="0">
                  <c:v>Goals Accumulation</c:v>
                </c:pt>
              </c:strCache>
            </c:strRef>
          </c:cat>
          <c:val>
            <c:numRef>
              <c:f>Processing!$K$8</c:f>
              <c:numCache>
                <c:formatCode>0%</c:formatCode>
                <c:ptCount val="1"/>
                <c:pt idx="0">
                  <c:v>0.58731999999999984</c:v>
                </c:pt>
              </c:numCache>
            </c:numRef>
          </c:val>
          <c:extLst>
            <c:ext xmlns:c16="http://schemas.microsoft.com/office/drawing/2014/chart" uri="{C3380CC4-5D6E-409C-BE32-E72D297353CC}">
              <c16:uniqueId val="{00000002-36A8-4F9C-A8B1-3C5B1CA4075F}"/>
            </c:ext>
          </c:extLst>
        </c:ser>
        <c:dLbls>
          <c:showLegendKey val="0"/>
          <c:showVal val="0"/>
          <c:showCatName val="0"/>
          <c:showSerName val="0"/>
          <c:showPercent val="0"/>
          <c:showBubbleSize val="0"/>
        </c:dLbls>
        <c:gapWidth val="500"/>
        <c:overlap val="100"/>
        <c:axId val="852614015"/>
        <c:axId val="538874271"/>
      </c:barChart>
      <c:catAx>
        <c:axId val="852614015"/>
        <c:scaling>
          <c:orientation val="minMax"/>
        </c:scaling>
        <c:delete val="1"/>
        <c:axPos val="l"/>
        <c:numFmt formatCode="General" sourceLinked="1"/>
        <c:majorTickMark val="out"/>
        <c:minorTickMark val="none"/>
        <c:tickLblPos val="nextTo"/>
        <c:crossAx val="538874271"/>
        <c:crosses val="autoZero"/>
        <c:auto val="1"/>
        <c:lblAlgn val="ctr"/>
        <c:lblOffset val="100"/>
        <c:noMultiLvlLbl val="0"/>
      </c:catAx>
      <c:valAx>
        <c:axId val="538874271"/>
        <c:scaling>
          <c:orientation val="minMax"/>
          <c:max val="1"/>
          <c:min val="0"/>
        </c:scaling>
        <c:delete val="1"/>
        <c:axPos val="b"/>
        <c:numFmt formatCode="0%" sourceLinked="1"/>
        <c:majorTickMark val="out"/>
        <c:minorTickMark val="none"/>
        <c:tickLblPos val="nextTo"/>
        <c:crossAx val="8526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197CFB"/>
            </a:solidFill>
            <a:ln>
              <a:noFill/>
            </a:ln>
            <a:effectLst/>
          </c:spPr>
          <c:invertIfNegative val="0"/>
          <c:cat>
            <c:strRef>
              <c:f>Processing!$M$2:$M$5</c:f>
              <c:strCache>
                <c:ptCount val="4"/>
                <c:pt idx="0">
                  <c:v>Home</c:v>
                </c:pt>
                <c:pt idx="1">
                  <c:v>Hobby</c:v>
                </c:pt>
                <c:pt idx="2">
                  <c:v>Drive</c:v>
                </c:pt>
                <c:pt idx="3">
                  <c:v>Travel</c:v>
                </c:pt>
              </c:strCache>
            </c:strRef>
          </c:cat>
          <c:val>
            <c:numRef>
              <c:f>Processing!$N$2:$N$5</c:f>
              <c:numCache>
                <c:formatCode>0%</c:formatCode>
                <c:ptCount val="4"/>
                <c:pt idx="0">
                  <c:v>0.70520000000000016</c:v>
                </c:pt>
                <c:pt idx="1">
                  <c:v>0.35680000000000006</c:v>
                </c:pt>
                <c:pt idx="2">
                  <c:v>0.29472000000000004</c:v>
                </c:pt>
                <c:pt idx="3">
                  <c:v>0.29400000000000004</c:v>
                </c:pt>
              </c:numCache>
            </c:numRef>
          </c:val>
          <c:extLst>
            <c:ext xmlns:c16="http://schemas.microsoft.com/office/drawing/2014/chart" uri="{C3380CC4-5D6E-409C-BE32-E72D297353CC}">
              <c16:uniqueId val="{00000000-3516-4320-8414-769E688F68D8}"/>
            </c:ext>
          </c:extLst>
        </c:ser>
        <c:ser>
          <c:idx val="1"/>
          <c:order val="1"/>
          <c:spPr>
            <a:solidFill>
              <a:srgbClr val="CFDEED"/>
            </a:solidFill>
            <a:ln>
              <a:noFill/>
            </a:ln>
            <a:effectLst/>
          </c:spPr>
          <c:invertIfNegative val="0"/>
          <c:cat>
            <c:strRef>
              <c:f>Processing!$M$2:$M$5</c:f>
              <c:strCache>
                <c:ptCount val="4"/>
                <c:pt idx="0">
                  <c:v>Home</c:v>
                </c:pt>
                <c:pt idx="1">
                  <c:v>Hobby</c:v>
                </c:pt>
                <c:pt idx="2">
                  <c:v>Drive</c:v>
                </c:pt>
                <c:pt idx="3">
                  <c:v>Travel</c:v>
                </c:pt>
              </c:strCache>
            </c:strRef>
          </c:cat>
          <c:val>
            <c:numRef>
              <c:f>Processing!$O$2:$O$5</c:f>
              <c:numCache>
                <c:formatCode>0%</c:formatCode>
                <c:ptCount val="4"/>
                <c:pt idx="0">
                  <c:v>0.29479999999999984</c:v>
                </c:pt>
                <c:pt idx="1">
                  <c:v>0.64319999999999999</c:v>
                </c:pt>
                <c:pt idx="2">
                  <c:v>0.70527999999999991</c:v>
                </c:pt>
                <c:pt idx="3">
                  <c:v>0.70599999999999996</c:v>
                </c:pt>
              </c:numCache>
            </c:numRef>
          </c:val>
          <c:extLst>
            <c:ext xmlns:c16="http://schemas.microsoft.com/office/drawing/2014/chart" uri="{C3380CC4-5D6E-409C-BE32-E72D297353CC}">
              <c16:uniqueId val="{00000001-3516-4320-8414-769E688F68D8}"/>
            </c:ext>
          </c:extLst>
        </c:ser>
        <c:ser>
          <c:idx val="2"/>
          <c:order val="2"/>
          <c:spPr>
            <a:solidFill>
              <a:srgbClr val="00FFFF"/>
            </a:solidFill>
            <a:ln>
              <a:noFill/>
            </a:ln>
            <a:effectLst/>
          </c:spPr>
          <c:invertIfNegative val="0"/>
          <c:cat>
            <c:strRef>
              <c:f>Processing!$M$2:$M$5</c:f>
              <c:strCache>
                <c:ptCount val="4"/>
                <c:pt idx="0">
                  <c:v>Home</c:v>
                </c:pt>
                <c:pt idx="1">
                  <c:v>Hobby</c:v>
                </c:pt>
                <c:pt idx="2">
                  <c:v>Drive</c:v>
                </c:pt>
                <c:pt idx="3">
                  <c:v>Travel</c:v>
                </c:pt>
              </c:strCache>
            </c:strRef>
          </c:cat>
          <c:val>
            <c:numRef>
              <c:f>Processing!$P$2:$P$5</c:f>
              <c:numCache>
                <c:formatCode>0%</c:formatCode>
                <c:ptCount val="4"/>
                <c:pt idx="0">
                  <c:v>0</c:v>
                </c:pt>
                <c:pt idx="1">
                  <c:v>0</c:v>
                </c:pt>
                <c:pt idx="2">
                  <c:v>0</c:v>
                </c:pt>
                <c:pt idx="3">
                  <c:v>0</c:v>
                </c:pt>
              </c:numCache>
            </c:numRef>
          </c:val>
          <c:extLst>
            <c:ext xmlns:c16="http://schemas.microsoft.com/office/drawing/2014/chart" uri="{C3380CC4-5D6E-409C-BE32-E72D297353CC}">
              <c16:uniqueId val="{00000002-3516-4320-8414-769E688F68D8}"/>
            </c:ext>
          </c:extLst>
        </c:ser>
        <c:dLbls>
          <c:showLegendKey val="0"/>
          <c:showVal val="0"/>
          <c:showCatName val="0"/>
          <c:showSerName val="0"/>
          <c:showPercent val="0"/>
          <c:showBubbleSize val="0"/>
        </c:dLbls>
        <c:gapWidth val="500"/>
        <c:overlap val="100"/>
        <c:axId val="852665983"/>
        <c:axId val="837828767"/>
      </c:barChart>
      <c:catAx>
        <c:axId val="852665983"/>
        <c:scaling>
          <c:orientation val="maxMin"/>
        </c:scaling>
        <c:delete val="1"/>
        <c:axPos val="l"/>
        <c:numFmt formatCode="General" sourceLinked="1"/>
        <c:majorTickMark val="out"/>
        <c:minorTickMark val="none"/>
        <c:tickLblPos val="nextTo"/>
        <c:crossAx val="837828767"/>
        <c:crosses val="autoZero"/>
        <c:auto val="1"/>
        <c:lblAlgn val="ctr"/>
        <c:lblOffset val="100"/>
        <c:noMultiLvlLbl val="0"/>
      </c:catAx>
      <c:valAx>
        <c:axId val="837828767"/>
        <c:scaling>
          <c:orientation val="minMax"/>
          <c:max val="1"/>
          <c:min val="0"/>
        </c:scaling>
        <c:delete val="1"/>
        <c:axPos val="t"/>
        <c:numFmt formatCode="0%" sourceLinked="1"/>
        <c:majorTickMark val="out"/>
        <c:minorTickMark val="none"/>
        <c:tickLblPos val="nextTo"/>
        <c:crossAx val="85266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B7FF"/>
            </a:solidFill>
            <a:ln w="31750">
              <a:solidFill>
                <a:srgbClr val="EFF7F7"/>
              </a:solidFill>
            </a:ln>
            <a:effectLst/>
          </c:spPr>
          <c:invertIfNegative val="0"/>
          <c:cat>
            <c:strRef>
              <c:f>Processing!$Q$21:$Q$24</c:f>
              <c:strCache>
                <c:ptCount val="4"/>
                <c:pt idx="0">
                  <c:v>Investments</c:v>
                </c:pt>
                <c:pt idx="1">
                  <c:v>Checking</c:v>
                </c:pt>
                <c:pt idx="2">
                  <c:v>Saving</c:v>
                </c:pt>
                <c:pt idx="3">
                  <c:v>Credit Cards</c:v>
                </c:pt>
              </c:strCache>
            </c:strRef>
          </c:cat>
          <c:val>
            <c:numRef>
              <c:f>Processing!$R$21:$R$24</c:f>
              <c:numCache>
                <c:formatCode>"$"###\ ###</c:formatCode>
                <c:ptCount val="4"/>
                <c:pt idx="0">
                  <c:v>2709.0000000000005</c:v>
                </c:pt>
                <c:pt idx="1">
                  <c:v>1977.0000000000002</c:v>
                </c:pt>
                <c:pt idx="2">
                  <c:v>1915.8000000000002</c:v>
                </c:pt>
                <c:pt idx="3">
                  <c:v>1711.8000000000002</c:v>
                </c:pt>
              </c:numCache>
            </c:numRef>
          </c:val>
          <c:extLst>
            <c:ext xmlns:c16="http://schemas.microsoft.com/office/drawing/2014/chart" uri="{C3380CC4-5D6E-409C-BE32-E72D297353CC}">
              <c16:uniqueId val="{00000000-E348-49B4-9223-5B2D58266BC8}"/>
            </c:ext>
          </c:extLst>
        </c:ser>
        <c:dLbls>
          <c:showLegendKey val="0"/>
          <c:showVal val="0"/>
          <c:showCatName val="0"/>
          <c:showSerName val="0"/>
          <c:showPercent val="0"/>
          <c:showBubbleSize val="0"/>
        </c:dLbls>
        <c:gapWidth val="500"/>
        <c:axId val="900569663"/>
        <c:axId val="762145535"/>
      </c:barChart>
      <c:catAx>
        <c:axId val="900569663"/>
        <c:scaling>
          <c:orientation val="maxMin"/>
        </c:scaling>
        <c:delete val="1"/>
        <c:axPos val="l"/>
        <c:numFmt formatCode="General" sourceLinked="1"/>
        <c:majorTickMark val="none"/>
        <c:minorTickMark val="none"/>
        <c:tickLblPos val="nextTo"/>
        <c:crossAx val="762145535"/>
        <c:crosses val="autoZero"/>
        <c:auto val="1"/>
        <c:lblAlgn val="ctr"/>
        <c:lblOffset val="100"/>
        <c:noMultiLvlLbl val="0"/>
      </c:catAx>
      <c:valAx>
        <c:axId val="762145535"/>
        <c:scaling>
          <c:orientation val="minMax"/>
        </c:scaling>
        <c:delete val="1"/>
        <c:axPos val="t"/>
        <c:numFmt formatCode="&quot;$&quot;###\ ###" sourceLinked="1"/>
        <c:majorTickMark val="none"/>
        <c:minorTickMark val="none"/>
        <c:tickLblPos val="nextTo"/>
        <c:crossAx val="90056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Processing!$F$10</c:f>
              <c:strCache>
                <c:ptCount val="1"/>
                <c:pt idx="0">
                  <c:v>Tumbler</c:v>
                </c:pt>
              </c:strCache>
            </c:strRef>
          </c:cat>
          <c:val>
            <c:numRef>
              <c:f>Processing!$F$11</c:f>
              <c:numCache>
                <c:formatCode>General</c:formatCode>
                <c:ptCount val="1"/>
                <c:pt idx="0">
                  <c:v>10</c:v>
                </c:pt>
              </c:numCache>
            </c:numRef>
          </c:val>
          <c:extLst>
            <c:ext xmlns:c16="http://schemas.microsoft.com/office/drawing/2014/chart" uri="{C3380CC4-5D6E-409C-BE32-E72D297353CC}">
              <c16:uniqueId val="{00000000-3E2E-43D0-8CD5-DFBA384BD36D}"/>
            </c:ext>
          </c:extLst>
        </c:ser>
        <c:ser>
          <c:idx val="1"/>
          <c:order val="1"/>
          <c:spPr>
            <a:blipFill>
              <a:blip xmlns:r="http://schemas.openxmlformats.org/officeDocument/2006/relationships" r:embed="rId4"/>
              <a:stretch>
                <a:fillRect/>
              </a:stretch>
            </a:blipFill>
            <a:ln>
              <a:noFill/>
            </a:ln>
            <a:effectLst/>
          </c:spPr>
          <c:invertIfNegative val="0"/>
          <c:cat>
            <c:strRef>
              <c:f>Processing!$F$10</c:f>
              <c:strCache>
                <c:ptCount val="1"/>
                <c:pt idx="0">
                  <c:v>Tumbler</c:v>
                </c:pt>
              </c:strCache>
            </c:strRef>
          </c:cat>
          <c:val>
            <c:numRef>
              <c:f>Processing!$F$12</c:f>
              <c:numCache>
                <c:formatCode>General</c:formatCode>
                <c:ptCount val="1"/>
                <c:pt idx="0">
                  <c:v>0</c:v>
                </c:pt>
              </c:numCache>
            </c:numRef>
          </c:val>
          <c:extLst>
            <c:ext xmlns:c16="http://schemas.microsoft.com/office/drawing/2014/chart" uri="{C3380CC4-5D6E-409C-BE32-E72D297353CC}">
              <c16:uniqueId val="{00000001-3E2E-43D0-8CD5-DFBA384BD36D}"/>
            </c:ext>
          </c:extLst>
        </c:ser>
        <c:dLbls>
          <c:showLegendKey val="0"/>
          <c:showVal val="0"/>
          <c:showCatName val="0"/>
          <c:showSerName val="0"/>
          <c:showPercent val="0"/>
          <c:showBubbleSize val="0"/>
        </c:dLbls>
        <c:gapWidth val="0"/>
        <c:overlap val="100"/>
        <c:axId val="742742191"/>
        <c:axId val="971615967"/>
      </c:barChart>
      <c:catAx>
        <c:axId val="742742191"/>
        <c:scaling>
          <c:orientation val="minMax"/>
        </c:scaling>
        <c:delete val="1"/>
        <c:axPos val="b"/>
        <c:numFmt formatCode="General" sourceLinked="1"/>
        <c:majorTickMark val="none"/>
        <c:minorTickMark val="none"/>
        <c:tickLblPos val="nextTo"/>
        <c:crossAx val="971615967"/>
        <c:crosses val="autoZero"/>
        <c:auto val="1"/>
        <c:lblAlgn val="ctr"/>
        <c:lblOffset val="100"/>
        <c:noMultiLvlLbl val="0"/>
      </c:catAx>
      <c:valAx>
        <c:axId val="971615967"/>
        <c:scaling>
          <c:orientation val="minMax"/>
          <c:max val="10"/>
          <c:min val="0"/>
        </c:scaling>
        <c:delete val="1"/>
        <c:axPos val="l"/>
        <c:numFmt formatCode="General" sourceLinked="1"/>
        <c:majorTickMark val="none"/>
        <c:minorTickMark val="none"/>
        <c:tickLblPos val="nextTo"/>
        <c:crossAx val="74274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Processing!$L$10</c:f>
              <c:strCache>
                <c:ptCount val="1"/>
                <c:pt idx="0">
                  <c:v>Tumbler</c:v>
                </c:pt>
              </c:strCache>
            </c:strRef>
          </c:cat>
          <c:val>
            <c:numRef>
              <c:f>Processing!$L$11</c:f>
              <c:numCache>
                <c:formatCode>General</c:formatCode>
                <c:ptCount val="1"/>
                <c:pt idx="0">
                  <c:v>10</c:v>
                </c:pt>
              </c:numCache>
            </c:numRef>
          </c:val>
          <c:extLst>
            <c:ext xmlns:c16="http://schemas.microsoft.com/office/drawing/2014/chart" uri="{C3380CC4-5D6E-409C-BE32-E72D297353CC}">
              <c16:uniqueId val="{00000000-F935-4F18-A45E-6D4335B94EF3}"/>
            </c:ext>
          </c:extLst>
        </c:ser>
        <c:ser>
          <c:idx val="1"/>
          <c:order val="1"/>
          <c:spPr>
            <a:blipFill>
              <a:blip xmlns:r="http://schemas.openxmlformats.org/officeDocument/2006/relationships" r:embed="rId4"/>
              <a:stretch>
                <a:fillRect/>
              </a:stretch>
            </a:blipFill>
            <a:ln>
              <a:noFill/>
            </a:ln>
            <a:effectLst/>
          </c:spPr>
          <c:invertIfNegative val="0"/>
          <c:cat>
            <c:strRef>
              <c:f>Processing!$L$10</c:f>
              <c:strCache>
                <c:ptCount val="1"/>
                <c:pt idx="0">
                  <c:v>Tumbler</c:v>
                </c:pt>
              </c:strCache>
            </c:strRef>
          </c:cat>
          <c:val>
            <c:numRef>
              <c:f>Processing!$L$12</c:f>
              <c:numCache>
                <c:formatCode>General</c:formatCode>
                <c:ptCount val="1"/>
                <c:pt idx="0">
                  <c:v>0</c:v>
                </c:pt>
              </c:numCache>
            </c:numRef>
          </c:val>
          <c:extLst>
            <c:ext xmlns:c16="http://schemas.microsoft.com/office/drawing/2014/chart" uri="{C3380CC4-5D6E-409C-BE32-E72D297353CC}">
              <c16:uniqueId val="{00000001-F935-4F18-A45E-6D4335B94EF3}"/>
            </c:ext>
          </c:extLst>
        </c:ser>
        <c:dLbls>
          <c:showLegendKey val="0"/>
          <c:showVal val="0"/>
          <c:showCatName val="0"/>
          <c:showSerName val="0"/>
          <c:showPercent val="0"/>
          <c:showBubbleSize val="0"/>
        </c:dLbls>
        <c:gapWidth val="0"/>
        <c:overlap val="100"/>
        <c:axId val="942387663"/>
        <c:axId val="971647167"/>
      </c:barChart>
      <c:catAx>
        <c:axId val="942387663"/>
        <c:scaling>
          <c:orientation val="minMax"/>
        </c:scaling>
        <c:delete val="1"/>
        <c:axPos val="b"/>
        <c:numFmt formatCode="General" sourceLinked="1"/>
        <c:majorTickMark val="none"/>
        <c:minorTickMark val="none"/>
        <c:tickLblPos val="nextTo"/>
        <c:crossAx val="971647167"/>
        <c:crosses val="autoZero"/>
        <c:auto val="1"/>
        <c:lblAlgn val="ctr"/>
        <c:lblOffset val="100"/>
        <c:noMultiLvlLbl val="0"/>
      </c:catAx>
      <c:valAx>
        <c:axId val="971647167"/>
        <c:scaling>
          <c:orientation val="minMax"/>
          <c:max val="10"/>
          <c:min val="0"/>
        </c:scaling>
        <c:delete val="1"/>
        <c:axPos val="l"/>
        <c:numFmt formatCode="General" sourceLinked="1"/>
        <c:majorTickMark val="none"/>
        <c:minorTickMark val="none"/>
        <c:tickLblPos val="nextTo"/>
        <c:crossAx val="94238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Processing!$W$11:$W$14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0-B994-49DC-BA63-5428305DF689}"/>
            </c:ext>
          </c:extLst>
        </c:ser>
        <c:ser>
          <c:idx val="1"/>
          <c:order val="1"/>
          <c:spPr>
            <a:blipFill>
              <a:blip xmlns:r="http://schemas.openxmlformats.org/officeDocument/2006/relationships" r:embed="rId4"/>
              <a:stretch>
                <a:fillRect/>
              </a:stretch>
            </a:blipFill>
            <a:ln>
              <a:noFill/>
            </a:ln>
            <a:effectLst/>
          </c:spPr>
          <c:invertIfNegative val="0"/>
          <c:val>
            <c:numRef>
              <c:f>Processing!$X$11:$X$14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1-B994-49DC-BA63-5428305DF689}"/>
            </c:ext>
          </c:extLst>
        </c:ser>
        <c:ser>
          <c:idx val="2"/>
          <c:order val="2"/>
          <c:spPr>
            <a:blipFill>
              <a:blip xmlns:r="http://schemas.openxmlformats.org/officeDocument/2006/relationships" r:embed="rId5"/>
              <a:stretch>
                <a:fillRect/>
              </a:stretch>
            </a:blipFill>
            <a:ln>
              <a:noFill/>
            </a:ln>
            <a:effectLst/>
          </c:spPr>
          <c:invertIfNegative val="0"/>
          <c:val>
            <c:numRef>
              <c:f>Processing!$Y$11:$Y$14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2-B994-49DC-BA63-5428305DF689}"/>
            </c:ext>
          </c:extLst>
        </c:ser>
        <c:ser>
          <c:idx val="3"/>
          <c:order val="3"/>
          <c:spPr>
            <a:blipFill>
              <a:blip xmlns:r="http://schemas.openxmlformats.org/officeDocument/2006/relationships" r:embed="rId6"/>
              <a:stretch>
                <a:fillRect/>
              </a:stretch>
            </a:blipFill>
            <a:ln>
              <a:noFill/>
            </a:ln>
            <a:effectLst/>
          </c:spPr>
          <c:invertIfNegative val="0"/>
          <c:val>
            <c:numRef>
              <c:f>Processing!$Z$11:$Z$14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3-B994-49DC-BA63-5428305DF689}"/>
            </c:ext>
          </c:extLst>
        </c:ser>
        <c:dLbls>
          <c:showLegendKey val="0"/>
          <c:showVal val="0"/>
          <c:showCatName val="0"/>
          <c:showSerName val="0"/>
          <c:showPercent val="0"/>
          <c:showBubbleSize val="0"/>
        </c:dLbls>
        <c:gapWidth val="25"/>
        <c:overlap val="100"/>
        <c:axId val="1083986911"/>
        <c:axId val="1703725599"/>
      </c:barChart>
      <c:catAx>
        <c:axId val="1083986911"/>
        <c:scaling>
          <c:orientation val="maxMin"/>
        </c:scaling>
        <c:delete val="1"/>
        <c:axPos val="l"/>
        <c:majorTickMark val="out"/>
        <c:minorTickMark val="none"/>
        <c:tickLblPos val="nextTo"/>
        <c:crossAx val="1703725599"/>
        <c:crosses val="autoZero"/>
        <c:auto val="1"/>
        <c:lblAlgn val="ctr"/>
        <c:lblOffset val="100"/>
        <c:noMultiLvlLbl val="0"/>
      </c:catAx>
      <c:valAx>
        <c:axId val="1703725599"/>
        <c:scaling>
          <c:orientation val="minMax"/>
          <c:max val="10"/>
          <c:min val="0"/>
        </c:scaling>
        <c:delete val="1"/>
        <c:axPos val="t"/>
        <c:numFmt formatCode="General" sourceLinked="1"/>
        <c:majorTickMark val="out"/>
        <c:minorTickMark val="none"/>
        <c:tickLblPos val="nextTo"/>
        <c:crossAx val="108398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Processing!$W$21:$W$24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0-7BAB-432C-94B0-859887161CAE}"/>
            </c:ext>
          </c:extLst>
        </c:ser>
        <c:ser>
          <c:idx val="1"/>
          <c:order val="1"/>
          <c:spPr>
            <a:blipFill>
              <a:blip xmlns:r="http://schemas.openxmlformats.org/officeDocument/2006/relationships" r:embed="rId4"/>
              <a:stretch>
                <a:fillRect/>
              </a:stretch>
            </a:blipFill>
            <a:ln>
              <a:noFill/>
            </a:ln>
            <a:effectLst/>
          </c:spPr>
          <c:invertIfNegative val="0"/>
          <c:val>
            <c:numRef>
              <c:f>Processing!$X$21:$X$24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1-7BAB-432C-94B0-859887161CAE}"/>
            </c:ext>
          </c:extLst>
        </c:ser>
        <c:ser>
          <c:idx val="2"/>
          <c:order val="2"/>
          <c:spPr>
            <a:blipFill>
              <a:blip xmlns:r="http://schemas.openxmlformats.org/officeDocument/2006/relationships" r:embed="rId5"/>
              <a:stretch>
                <a:fillRect/>
              </a:stretch>
            </a:blipFill>
            <a:ln>
              <a:noFill/>
            </a:ln>
            <a:effectLst/>
          </c:spPr>
          <c:invertIfNegative val="0"/>
          <c:val>
            <c:numRef>
              <c:f>Processing!$Y$21:$Y$24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2-7BAB-432C-94B0-859887161CAE}"/>
            </c:ext>
          </c:extLst>
        </c:ser>
        <c:ser>
          <c:idx val="3"/>
          <c:order val="3"/>
          <c:spPr>
            <a:blipFill>
              <a:blip xmlns:r="http://schemas.openxmlformats.org/officeDocument/2006/relationships" r:embed="rId6"/>
              <a:stretch>
                <a:fillRect/>
              </a:stretch>
            </a:blipFill>
            <a:ln>
              <a:noFill/>
            </a:ln>
            <a:effectLst/>
          </c:spPr>
          <c:invertIfNegative val="0"/>
          <c:val>
            <c:numRef>
              <c:f>Processing!$Z$21:$Z$24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3-7BAB-432C-94B0-859887161CAE}"/>
            </c:ext>
          </c:extLst>
        </c:ser>
        <c:dLbls>
          <c:showLegendKey val="0"/>
          <c:showVal val="0"/>
          <c:showCatName val="0"/>
          <c:showSerName val="0"/>
          <c:showPercent val="0"/>
          <c:showBubbleSize val="0"/>
        </c:dLbls>
        <c:gapWidth val="100"/>
        <c:overlap val="100"/>
        <c:axId val="1052554191"/>
        <c:axId val="762142175"/>
      </c:barChart>
      <c:catAx>
        <c:axId val="1052554191"/>
        <c:scaling>
          <c:orientation val="maxMin"/>
        </c:scaling>
        <c:delete val="1"/>
        <c:axPos val="l"/>
        <c:majorTickMark val="out"/>
        <c:minorTickMark val="none"/>
        <c:tickLblPos val="nextTo"/>
        <c:crossAx val="762142175"/>
        <c:crosses val="autoZero"/>
        <c:auto val="1"/>
        <c:lblAlgn val="ctr"/>
        <c:lblOffset val="100"/>
        <c:noMultiLvlLbl val="0"/>
      </c:catAx>
      <c:valAx>
        <c:axId val="762142175"/>
        <c:scaling>
          <c:orientation val="minMax"/>
          <c:max val="10"/>
          <c:min val="0"/>
        </c:scaling>
        <c:delete val="1"/>
        <c:axPos val="t"/>
        <c:numFmt formatCode="General" sourceLinked="1"/>
        <c:majorTickMark val="out"/>
        <c:minorTickMark val="none"/>
        <c:tickLblPos val="nextTo"/>
        <c:crossAx val="105255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98F9-41CA-9EB5-18209A301795}"/>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98F9-41CA-9EB5-18209A301795}"/>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98F9-41CA-9EB5-18209A301795}"/>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98F9-41CA-9EB5-18209A301795}"/>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98F9-41CA-9EB5-18209A301795}"/>
              </c:ext>
            </c:extLst>
          </c:dPt>
          <c:val>
            <c:numRef>
              <c:f>Processing!$K$26:$O$26</c:f>
              <c:numCache>
                <c:formatCode>General</c:formatCode>
                <c:ptCount val="5"/>
                <c:pt idx="0">
                  <c:v>0</c:v>
                </c:pt>
                <c:pt idx="1">
                  <c:v>0</c:v>
                </c:pt>
                <c:pt idx="2">
                  <c:v>1</c:v>
                </c:pt>
                <c:pt idx="3">
                  <c:v>1</c:v>
                </c:pt>
                <c:pt idx="4">
                  <c:v>1</c:v>
                </c:pt>
              </c:numCache>
            </c:numRef>
          </c:val>
          <c:extLst>
            <c:ext xmlns:c16="http://schemas.microsoft.com/office/drawing/2014/chart" uri="{C3380CC4-5D6E-409C-BE32-E72D297353CC}">
              <c16:uniqueId val="{0000000A-98F9-41CA-9EB5-18209A301795}"/>
            </c:ext>
          </c:extLst>
        </c:ser>
        <c:dLbls>
          <c:showLegendKey val="0"/>
          <c:showVal val="0"/>
          <c:showCatName val="0"/>
          <c:showSerName val="0"/>
          <c:showPercent val="0"/>
          <c:showBubbleSize val="0"/>
        </c:dLbls>
        <c:gapWidth val="15"/>
        <c:axId val="1179269407"/>
        <c:axId val="971588607"/>
      </c:barChart>
      <c:catAx>
        <c:axId val="1179269407"/>
        <c:scaling>
          <c:orientation val="maxMin"/>
        </c:scaling>
        <c:delete val="1"/>
        <c:axPos val="l"/>
        <c:majorTickMark val="none"/>
        <c:minorTickMark val="none"/>
        <c:tickLblPos val="nextTo"/>
        <c:crossAx val="971588607"/>
        <c:crosses val="autoZero"/>
        <c:auto val="1"/>
        <c:lblAlgn val="ctr"/>
        <c:lblOffset val="100"/>
        <c:noMultiLvlLbl val="0"/>
      </c:catAx>
      <c:valAx>
        <c:axId val="971588607"/>
        <c:scaling>
          <c:orientation val="minMax"/>
          <c:max val="1"/>
          <c:min val="0"/>
        </c:scaling>
        <c:delete val="1"/>
        <c:axPos val="t"/>
        <c:numFmt formatCode="General" sourceLinked="1"/>
        <c:majorTickMark val="none"/>
        <c:minorTickMark val="none"/>
        <c:tickLblPos val="nextTo"/>
        <c:crossAx val="117926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1152D">
                <a:alpha val="88000"/>
              </a:srgbClr>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3B9F-439A-A3A4-61EF359B5107}"/>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3B9F-439A-A3A4-61EF359B5107}"/>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3B9F-439A-A3A4-61EF359B5107}"/>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3B9F-439A-A3A4-61EF359B5107}"/>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3B9F-439A-A3A4-61EF359B5107}"/>
              </c:ext>
            </c:extLst>
          </c:dPt>
          <c:dPt>
            <c:idx val="5"/>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B-3B9F-439A-A3A4-61EF359B5107}"/>
              </c:ext>
            </c:extLst>
          </c:dPt>
          <c:val>
            <c:numRef>
              <c:f>Processing!$B$26:$G$26</c:f>
              <c:numCache>
                <c:formatCode>General</c:formatCode>
                <c:ptCount val="6"/>
                <c:pt idx="0">
                  <c:v>1</c:v>
                </c:pt>
                <c:pt idx="1">
                  <c:v>0</c:v>
                </c:pt>
                <c:pt idx="2">
                  <c:v>0</c:v>
                </c:pt>
                <c:pt idx="3">
                  <c:v>0</c:v>
                </c:pt>
                <c:pt idx="4">
                  <c:v>1</c:v>
                </c:pt>
                <c:pt idx="5">
                  <c:v>1</c:v>
                </c:pt>
              </c:numCache>
            </c:numRef>
          </c:val>
          <c:extLst>
            <c:ext xmlns:c16="http://schemas.microsoft.com/office/drawing/2014/chart" uri="{C3380CC4-5D6E-409C-BE32-E72D297353CC}">
              <c16:uniqueId val="{0000000C-3B9F-439A-A3A4-61EF359B5107}"/>
            </c:ext>
          </c:extLst>
        </c:ser>
        <c:dLbls>
          <c:showLegendKey val="0"/>
          <c:showVal val="0"/>
          <c:showCatName val="0"/>
          <c:showSerName val="0"/>
          <c:showPercent val="0"/>
          <c:showBubbleSize val="0"/>
        </c:dLbls>
        <c:gapWidth val="15"/>
        <c:axId val="1179233215"/>
        <c:axId val="971660607"/>
      </c:barChart>
      <c:catAx>
        <c:axId val="1179233215"/>
        <c:scaling>
          <c:orientation val="maxMin"/>
        </c:scaling>
        <c:delete val="1"/>
        <c:axPos val="l"/>
        <c:majorTickMark val="none"/>
        <c:minorTickMark val="none"/>
        <c:tickLblPos val="nextTo"/>
        <c:crossAx val="971660607"/>
        <c:crosses val="autoZero"/>
        <c:auto val="1"/>
        <c:lblAlgn val="ctr"/>
        <c:lblOffset val="100"/>
        <c:noMultiLvlLbl val="0"/>
      </c:catAx>
      <c:valAx>
        <c:axId val="971660607"/>
        <c:scaling>
          <c:orientation val="minMax"/>
          <c:max val="1"/>
          <c:min val="0"/>
        </c:scaling>
        <c:delete val="1"/>
        <c:axPos val="t"/>
        <c:numFmt formatCode="General" sourceLinked="1"/>
        <c:majorTickMark val="none"/>
        <c:minorTickMark val="none"/>
        <c:tickLblPos val="nextTo"/>
        <c:crossAx val="117923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409695432366255E-2"/>
          <c:y val="7.3421439060205582E-2"/>
          <c:w val="0.90145607637971426"/>
          <c:h val="0.74949876860106146"/>
        </c:manualLayout>
      </c:layout>
      <c:areaChart>
        <c:grouping val="standard"/>
        <c:varyColors val="0"/>
        <c:ser>
          <c:idx val="2"/>
          <c:order val="2"/>
          <c:tx>
            <c:v>fill</c:v>
          </c:tx>
          <c:spPr>
            <a:gradFill flip="none" rotWithShape="1">
              <a:gsLst>
                <a:gs pos="0">
                  <a:srgbClr val="5AA6FD">
                    <a:alpha val="0"/>
                  </a:srgbClr>
                </a:gs>
                <a:gs pos="100000">
                  <a:srgbClr val="5AA6FD">
                    <a:alpha val="50000"/>
                  </a:srgbClr>
                </a:gs>
              </a:gsLst>
              <a:lin ang="5400000" scaled="0"/>
              <a:tileRect/>
            </a:gradFill>
            <a:ln w="25400"/>
          </c:spPr>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extLst>
            <c:ext xmlns:c16="http://schemas.microsoft.com/office/drawing/2014/chart" uri="{C3380CC4-5D6E-409C-BE32-E72D297353CC}">
              <c16:uniqueId val="{00000000-5B5F-41D6-B1E8-8F507541D816}"/>
            </c:ext>
          </c:extLst>
        </c:ser>
        <c:dLbls>
          <c:showLegendKey val="0"/>
          <c:showVal val="0"/>
          <c:showCatName val="0"/>
          <c:showSerName val="0"/>
          <c:showPercent val="0"/>
          <c:showBubbleSize val="0"/>
        </c:dLbls>
        <c:axId val="852638607"/>
        <c:axId val="837895967"/>
      </c:areaChart>
      <c:lineChart>
        <c:grouping val="standard"/>
        <c:varyColors val="0"/>
        <c:ser>
          <c:idx val="0"/>
          <c:order val="0"/>
          <c:tx>
            <c:strRef>
              <c:f>Processing!$N$10</c:f>
              <c:strCache>
                <c:ptCount val="1"/>
                <c:pt idx="0">
                  <c:v>Value</c:v>
                </c:pt>
              </c:strCache>
            </c:strRef>
          </c:tx>
          <c:spPr>
            <a:ln w="19050">
              <a:solidFill>
                <a:srgbClr val="5AA6FD"/>
              </a:solidFill>
            </a:ln>
            <a:effectLst/>
          </c:spPr>
          <c:marker>
            <c:symbol val="none"/>
          </c:marker>
          <c:cat>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smooth val="1"/>
          <c:extLst>
            <c:ext xmlns:c16="http://schemas.microsoft.com/office/drawing/2014/chart" uri="{C3380CC4-5D6E-409C-BE32-E72D297353CC}">
              <c16:uniqueId val="{00000001-5B5F-41D6-B1E8-8F507541D816}"/>
            </c:ext>
          </c:extLst>
        </c:ser>
        <c:dLbls>
          <c:showLegendKey val="0"/>
          <c:showVal val="0"/>
          <c:showCatName val="0"/>
          <c:showSerName val="0"/>
          <c:showPercent val="0"/>
          <c:showBubbleSize val="0"/>
        </c:dLbls>
        <c:marker val="1"/>
        <c:smooth val="0"/>
        <c:axId val="852638607"/>
        <c:axId val="837895967"/>
      </c:lineChart>
      <c:scatterChart>
        <c:scatterStyle val="lineMarker"/>
        <c:varyColors val="0"/>
        <c:ser>
          <c:idx val="1"/>
          <c:order val="1"/>
          <c:tx>
            <c:strRef>
              <c:f>Processing!$O$10</c:f>
              <c:strCache>
                <c:ptCount val="1"/>
                <c:pt idx="0">
                  <c:v>Cursor</c:v>
                </c:pt>
              </c:strCache>
            </c:strRef>
          </c:tx>
          <c:spPr>
            <a:ln w="25400">
              <a:noFill/>
            </a:ln>
          </c:spPr>
          <c:marker>
            <c:symbol val="circle"/>
            <c:size val="5"/>
          </c:marker>
          <c:xVal>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2-5B5F-41D6-B1E8-8F507541D816}"/>
            </c:ext>
          </c:extLst>
        </c:ser>
        <c:ser>
          <c:idx val="3"/>
          <c:order val="3"/>
          <c:tx>
            <c:strRef>
              <c:f>Processing!$O$10</c:f>
              <c:strCache>
                <c:ptCount val="1"/>
                <c:pt idx="0">
                  <c:v>Cursor</c:v>
                </c:pt>
              </c:strCache>
            </c:strRef>
          </c:tx>
          <c:spPr>
            <a:ln w="25400">
              <a:noFill/>
            </a:ln>
            <a:effectLst/>
          </c:spPr>
          <c:marker>
            <c:symbol val="circle"/>
            <c:size val="7"/>
            <c:spPr>
              <a:solidFill>
                <a:schemeClr val="bg1"/>
              </a:solidFill>
              <a:ln>
                <a:solidFill>
                  <a:srgbClr val="5AA6FD"/>
                </a:solidFill>
              </a:ln>
              <a:effectLst/>
            </c:spPr>
          </c:marker>
          <c:dLbls>
            <c:spPr>
              <a:noFill/>
              <a:ln>
                <a:noFill/>
              </a:ln>
              <a:effectLst/>
            </c:spPr>
            <c:txPr>
              <a:bodyPr lIns="38100" tIns="19050" rIns="38100" bIns="19050">
                <a:spAutoFit/>
              </a:bodyPr>
              <a:lstStyle/>
              <a:p>
                <a:pPr>
                  <a:defRPr sz="1100">
                    <a:solidFill>
                      <a:srgbClr val="467DB4"/>
                    </a:solidFill>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errBars>
            <c:errDir val="y"/>
            <c:errBarType val="minus"/>
            <c:errValType val="cust"/>
            <c:noEndCap val="1"/>
            <c:plus>
              <c:numLit>
                <c:formatCode>General</c:formatCode>
                <c:ptCount val="1"/>
                <c:pt idx="0">
                  <c:v>1</c:v>
                </c:pt>
              </c:numLit>
            </c:plus>
            <c:minus>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minus>
            <c:spPr>
              <a:ln>
                <a:gradFill>
                  <a:gsLst>
                    <a:gs pos="0">
                      <a:schemeClr val="accent1">
                        <a:lumMod val="5000"/>
                        <a:lumOff val="95000"/>
                      </a:schemeClr>
                    </a:gs>
                    <a:gs pos="100000">
                      <a:schemeClr val="accent1">
                        <a:lumMod val="30000"/>
                        <a:lumOff val="70000"/>
                      </a:schemeClr>
                    </a:gs>
                  </a:gsLst>
                  <a:lin ang="5400000" scaled="1"/>
                </a:gradFill>
              </a:ln>
            </c:spPr>
          </c:errBars>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3-5B5F-41D6-B1E8-8F507541D816}"/>
            </c:ext>
          </c:extLst>
        </c:ser>
        <c:dLbls>
          <c:showLegendKey val="0"/>
          <c:showVal val="0"/>
          <c:showCatName val="0"/>
          <c:showSerName val="0"/>
          <c:showPercent val="0"/>
          <c:showBubbleSize val="0"/>
        </c:dLbls>
        <c:axId val="852638607"/>
        <c:axId val="837895967"/>
      </c:scatterChart>
      <c:catAx>
        <c:axId val="852638607"/>
        <c:scaling>
          <c:orientation val="minMax"/>
        </c:scaling>
        <c:delete val="0"/>
        <c:axPos val="b"/>
        <c:numFmt formatCode="General" sourceLinked="1"/>
        <c:majorTickMark val="out"/>
        <c:minorTickMark val="none"/>
        <c:tickLblPos val="nextTo"/>
        <c:crossAx val="837895967"/>
        <c:crosses val="autoZero"/>
        <c:auto val="1"/>
        <c:lblAlgn val="ctr"/>
        <c:lblOffset val="100"/>
        <c:noMultiLvlLbl val="0"/>
      </c:catAx>
      <c:valAx>
        <c:axId val="837895967"/>
        <c:scaling>
          <c:orientation val="minMax"/>
        </c:scaling>
        <c:delete val="0"/>
        <c:axPos val="l"/>
        <c:majorGridlines>
          <c:spPr>
            <a:ln>
              <a:solidFill>
                <a:srgbClr val="598CBF">
                  <a:alpha val="20000"/>
                </a:srgbClr>
              </a:solidFill>
            </a:ln>
          </c:spPr>
        </c:majorGridlines>
        <c:numFmt formatCode="General" sourceLinked="1"/>
        <c:majorTickMark val="out"/>
        <c:minorTickMark val="none"/>
        <c:tickLblPos val="nextTo"/>
        <c:spPr>
          <a:ln>
            <a:noFill/>
          </a:ln>
        </c:spPr>
        <c:txPr>
          <a:bodyPr/>
          <a:lstStyle/>
          <a:p>
            <a:pPr>
              <a:defRPr>
                <a:solidFill>
                  <a:srgbClr val="598CBF"/>
                </a:solidFill>
              </a:defRPr>
            </a:pPr>
            <a:endParaRPr lang="ru-RU"/>
          </a:p>
        </c:txPr>
        <c:crossAx val="852638607"/>
        <c:crosses val="autoZero"/>
        <c:crossBetween val="between"/>
      </c:valAx>
      <c:spPr>
        <a:no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c:spPr>
  <c:txPr>
    <a:bodyPr/>
    <a:lstStyle/>
    <a:p>
      <a:pPr>
        <a:defRPr/>
      </a:pPr>
      <a:endParaRPr lang="ru-RU"/>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Processing!$H$10</c:f>
              <c:strCache>
                <c:ptCount val="1"/>
                <c:pt idx="0">
                  <c:v>Income Dynamics</c:v>
                </c:pt>
              </c:strCache>
            </c:strRef>
          </c:tx>
          <c:spPr>
            <a:solidFill>
              <a:schemeClr val="accent1"/>
            </a:solidFill>
            <a:ln w="114300">
              <a:gradFill>
                <a:gsLst>
                  <a:gs pos="0">
                    <a:srgbClr val="62DBD8"/>
                  </a:gs>
                  <a:gs pos="100000">
                    <a:srgbClr val="985DF9"/>
                  </a:gs>
                </a:gsLst>
                <a:lin ang="5400000" scaled="1"/>
              </a:gradFill>
            </a:ln>
            <a:effectLst/>
          </c:spPr>
          <c:invertIfNegative val="0"/>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Processing!$H$11:$H$22</c:f>
              <c:numCache>
                <c:formatCode>General</c:formatCode>
                <c:ptCount val="12"/>
                <c:pt idx="0">
                  <c:v>1048</c:v>
                </c:pt>
                <c:pt idx="1">
                  <c:v>1191</c:v>
                </c:pt>
                <c:pt idx="2">
                  <c:v>838</c:v>
                </c:pt>
                <c:pt idx="3">
                  <c:v>979</c:v>
                </c:pt>
                <c:pt idx="4">
                  <c:v>1480</c:v>
                </c:pt>
                <c:pt idx="5">
                  <c:v>1903</c:v>
                </c:pt>
                <c:pt idx="6">
                  <c:v>2017</c:v>
                </c:pt>
                <c:pt idx="7">
                  <c:v>1868</c:v>
                </c:pt>
                <c:pt idx="8">
                  <c:v>1888</c:v>
                </c:pt>
                <c:pt idx="9">
                  <c:v>2407</c:v>
                </c:pt>
                <c:pt idx="10">
                  <c:v>2652</c:v>
                </c:pt>
                <c:pt idx="11">
                  <c:v>1935</c:v>
                </c:pt>
              </c:numCache>
            </c:numRef>
          </c:val>
          <c:extLst>
            <c:ext xmlns:c16="http://schemas.microsoft.com/office/drawing/2014/chart" uri="{C3380CC4-5D6E-409C-BE32-E72D297353CC}">
              <c16:uniqueId val="{00000000-AC75-4FA7-9DE1-78B1535C46B8}"/>
            </c:ext>
          </c:extLst>
        </c:ser>
        <c:ser>
          <c:idx val="1"/>
          <c:order val="1"/>
          <c:tx>
            <c:strRef>
              <c:f>Processing!$I$10</c:f>
              <c:strCache>
                <c:ptCount val="1"/>
                <c:pt idx="0">
                  <c:v>Cursor1</c:v>
                </c:pt>
              </c:strCache>
            </c:strRef>
          </c:tx>
          <c:spPr>
            <a:solidFill>
              <a:schemeClr val="accent2"/>
            </a:solidFill>
            <a:ln w="114300">
              <a:gradFill>
                <a:gsLst>
                  <a:gs pos="0">
                    <a:srgbClr val="33CCCC"/>
                  </a:gs>
                  <a:gs pos="100000">
                    <a:srgbClr val="006699"/>
                  </a:gs>
                </a:gsLst>
                <a:lin ang="5400000" scaled="1"/>
              </a:grad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98CBF"/>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Processing!$I$11:$I$22</c:f>
              <c:numCache>
                <c:formatCode>General</c:formatCode>
                <c:ptCount val="12"/>
                <c:pt idx="0">
                  <c:v>#N/A</c:v>
                </c:pt>
                <c:pt idx="1">
                  <c:v>#N/A</c:v>
                </c:pt>
                <c:pt idx="2">
                  <c:v>#N/A</c:v>
                </c:pt>
                <c:pt idx="3">
                  <c:v>#N/A</c:v>
                </c:pt>
                <c:pt idx="4">
                  <c:v>#N/A</c:v>
                </c:pt>
                <c:pt idx="5">
                  <c:v>#N/A</c:v>
                </c:pt>
                <c:pt idx="6">
                  <c:v>2017</c:v>
                </c:pt>
                <c:pt idx="7">
                  <c:v>1868</c:v>
                </c:pt>
                <c:pt idx="8">
                  <c:v>1888</c:v>
                </c:pt>
                <c:pt idx="9">
                  <c:v>2407</c:v>
                </c:pt>
                <c:pt idx="10">
                  <c:v>2652</c:v>
                </c:pt>
                <c:pt idx="11">
                  <c:v>#N/A</c:v>
                </c:pt>
              </c:numCache>
            </c:numRef>
          </c:val>
          <c:extLst>
            <c:ext xmlns:c16="http://schemas.microsoft.com/office/drawing/2014/chart" uri="{C3380CC4-5D6E-409C-BE32-E72D297353CC}">
              <c16:uniqueId val="{00000001-AC75-4FA7-9DE1-78B1535C46B8}"/>
            </c:ext>
          </c:extLst>
        </c:ser>
        <c:dLbls>
          <c:showLegendKey val="0"/>
          <c:showVal val="0"/>
          <c:showCatName val="0"/>
          <c:showSerName val="0"/>
          <c:showPercent val="0"/>
          <c:showBubbleSize val="0"/>
        </c:dLbls>
        <c:gapWidth val="300"/>
        <c:overlap val="100"/>
        <c:axId val="742766783"/>
        <c:axId val="837830687"/>
      </c:barChart>
      <c:lineChart>
        <c:grouping val="standard"/>
        <c:varyColors val="0"/>
        <c:ser>
          <c:idx val="2"/>
          <c:order val="2"/>
          <c:tx>
            <c:strRef>
              <c:f>Processing!$J$10</c:f>
              <c:strCache>
                <c:ptCount val="1"/>
                <c:pt idx="0">
                  <c:v>Goals Accumulation</c:v>
                </c:pt>
              </c:strCache>
            </c:strRef>
          </c:tx>
          <c:spPr>
            <a:ln w="25400" cap="rnd">
              <a:solidFill>
                <a:srgbClr val="5AA6FD"/>
              </a:solidFill>
              <a:round/>
            </a:ln>
            <a:effectLst/>
          </c:spPr>
          <c:marker>
            <c:symbol val="none"/>
          </c:marker>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Processing!$J$11:$J$22</c:f>
              <c:numCache>
                <c:formatCode>General</c:formatCode>
                <c:ptCount val="12"/>
                <c:pt idx="0">
                  <c:v>405.00000000000006</c:v>
                </c:pt>
                <c:pt idx="1">
                  <c:v>240.00000000000003</c:v>
                </c:pt>
                <c:pt idx="2">
                  <c:v>57.000000000000007</c:v>
                </c:pt>
                <c:pt idx="3">
                  <c:v>12.000000000000002</c:v>
                </c:pt>
                <c:pt idx="4">
                  <c:v>183.00000000000003</c:v>
                </c:pt>
                <c:pt idx="5">
                  <c:v>414.00000000000006</c:v>
                </c:pt>
                <c:pt idx="6">
                  <c:v>549.00000000000011</c:v>
                </c:pt>
                <c:pt idx="7">
                  <c:v>546.00000000000011</c:v>
                </c:pt>
                <c:pt idx="8">
                  <c:v>549.00000000000011</c:v>
                </c:pt>
                <c:pt idx="9">
                  <c:v>744.00000000000011</c:v>
                </c:pt>
                <c:pt idx="10">
                  <c:v>957.00000000000011</c:v>
                </c:pt>
                <c:pt idx="11">
                  <c:v>1032.0000000000002</c:v>
                </c:pt>
              </c:numCache>
            </c:numRef>
          </c:val>
          <c:smooth val="1"/>
          <c:extLst>
            <c:ext xmlns:c16="http://schemas.microsoft.com/office/drawing/2014/chart" uri="{C3380CC4-5D6E-409C-BE32-E72D297353CC}">
              <c16:uniqueId val="{00000002-AC75-4FA7-9DE1-78B1535C46B8}"/>
            </c:ext>
          </c:extLst>
        </c:ser>
        <c:dLbls>
          <c:showLegendKey val="0"/>
          <c:showVal val="0"/>
          <c:showCatName val="0"/>
          <c:showSerName val="0"/>
          <c:showPercent val="0"/>
          <c:showBubbleSize val="0"/>
        </c:dLbls>
        <c:marker val="1"/>
        <c:smooth val="0"/>
        <c:axId val="742766783"/>
        <c:axId val="837830687"/>
      </c:lineChart>
      <c:scatterChart>
        <c:scatterStyle val="lineMarker"/>
        <c:varyColors val="0"/>
        <c:ser>
          <c:idx val="3"/>
          <c:order val="3"/>
          <c:tx>
            <c:strRef>
              <c:f>Processing!$K$10</c:f>
              <c:strCache>
                <c:ptCount val="1"/>
                <c:pt idx="0">
                  <c:v>Cursor2</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33CCCC"/>
                </a:solidFill>
              </a:ln>
              <a:effectLst>
                <a:outerShdw blurRad="50800" dist="38100" dir="5400000" algn="t" rotWithShape="0">
                  <a:prstClr val="black">
                    <a:alpha val="40000"/>
                  </a:prstClr>
                </a:outerShdw>
              </a:effectLst>
            </c:spPr>
          </c:marker>
          <c:xVal>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Processing!$K$11:$K$22</c:f>
              <c:numCache>
                <c:formatCode>General</c:formatCode>
                <c:ptCount val="12"/>
                <c:pt idx="0">
                  <c:v>#N/A</c:v>
                </c:pt>
                <c:pt idx="1">
                  <c:v>#N/A</c:v>
                </c:pt>
                <c:pt idx="2">
                  <c:v>#N/A</c:v>
                </c:pt>
                <c:pt idx="3">
                  <c:v>#N/A</c:v>
                </c:pt>
                <c:pt idx="4">
                  <c:v>#N/A</c:v>
                </c:pt>
                <c:pt idx="5">
                  <c:v>#N/A</c:v>
                </c:pt>
                <c:pt idx="6">
                  <c:v>549.00000000000011</c:v>
                </c:pt>
                <c:pt idx="7">
                  <c:v>546.00000000000011</c:v>
                </c:pt>
                <c:pt idx="8">
                  <c:v>549.00000000000011</c:v>
                </c:pt>
                <c:pt idx="9">
                  <c:v>744.00000000000011</c:v>
                </c:pt>
                <c:pt idx="10">
                  <c:v>957.00000000000011</c:v>
                </c:pt>
                <c:pt idx="11">
                  <c:v>#N/A</c:v>
                </c:pt>
              </c:numCache>
            </c:numRef>
          </c:yVal>
          <c:smooth val="0"/>
          <c:extLst>
            <c:ext xmlns:c16="http://schemas.microsoft.com/office/drawing/2014/chart" uri="{C3380CC4-5D6E-409C-BE32-E72D297353CC}">
              <c16:uniqueId val="{00000003-AC75-4FA7-9DE1-78B1535C46B8}"/>
            </c:ext>
          </c:extLst>
        </c:ser>
        <c:dLbls>
          <c:showLegendKey val="0"/>
          <c:showVal val="0"/>
          <c:showCatName val="0"/>
          <c:showSerName val="0"/>
          <c:showPercent val="0"/>
          <c:showBubbleSize val="0"/>
        </c:dLbls>
        <c:axId val="742766783"/>
        <c:axId val="837830687"/>
      </c:scatterChart>
      <c:catAx>
        <c:axId val="742766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598CBF"/>
                </a:solidFill>
                <a:latin typeface="+mn-lt"/>
                <a:ea typeface="+mn-ea"/>
                <a:cs typeface="+mn-cs"/>
              </a:defRPr>
            </a:pPr>
            <a:endParaRPr lang="ru-RU"/>
          </a:p>
        </c:txPr>
        <c:crossAx val="837830687"/>
        <c:crosses val="autoZero"/>
        <c:auto val="1"/>
        <c:lblAlgn val="ctr"/>
        <c:lblOffset val="100"/>
        <c:noMultiLvlLbl val="0"/>
      </c:catAx>
      <c:valAx>
        <c:axId val="837830687"/>
        <c:scaling>
          <c:orientation val="minMax"/>
        </c:scaling>
        <c:delete val="0"/>
        <c:axPos val="l"/>
        <c:majorGridlines>
          <c:spPr>
            <a:ln w="9525" cap="flat" cmpd="sng" algn="ctr">
              <a:solidFill>
                <a:srgbClr val="598CBF">
                  <a:alpha val="1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8CBF"/>
                </a:solidFill>
                <a:latin typeface="+mn-lt"/>
                <a:ea typeface="+mn-ea"/>
                <a:cs typeface="+mn-cs"/>
              </a:defRPr>
            </a:pPr>
            <a:endParaRPr lang="ru-RU"/>
          </a:p>
        </c:txPr>
        <c:crossAx val="74276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1"/>
          <c:order val="1"/>
          <c:tx>
            <c:strRef>
              <c:f>Processing!$F$1</c:f>
              <c:strCache>
                <c:ptCount val="1"/>
                <c:pt idx="0">
                  <c:v>Sources</c:v>
                </c:pt>
              </c:strCache>
            </c:strRef>
          </c:tx>
          <c:spPr>
            <a:gradFill flip="none" rotWithShape="1">
              <a:gsLst>
                <a:gs pos="0">
                  <a:srgbClr val="5AA6FD">
                    <a:alpha val="50000"/>
                  </a:srgbClr>
                </a:gs>
                <a:gs pos="100000">
                  <a:srgbClr val="5AA6FD">
                    <a:alpha val="0"/>
                  </a:srgbClr>
                </a:gs>
              </a:gsLst>
              <a:lin ang="5400000" scaled="0"/>
              <a:tileRect/>
            </a:gradFill>
            <a:ln>
              <a:noFill/>
            </a:ln>
            <a:effectLst/>
          </c:spPr>
          <c:cat>
            <c:strRef>
              <c:f>[0]!labels</c:f>
              <c:strCache>
                <c:ptCount val="5"/>
                <c:pt idx="0">
                  <c:v>Checking</c:v>
                </c:pt>
                <c:pt idx="1">
                  <c:v>Saving</c:v>
                </c:pt>
                <c:pt idx="2">
                  <c:v>Investments</c:v>
                </c:pt>
                <c:pt idx="3">
                  <c:v>Digital Craft</c:v>
                </c:pt>
                <c:pt idx="4">
                  <c:v>Rewards</c:v>
                </c:pt>
              </c:strCache>
            </c:strRef>
          </c:cat>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0-F008-4BC0-8158-8CE5C3B0D8AC}"/>
            </c:ext>
          </c:extLst>
        </c:ser>
        <c:dLbls>
          <c:showLegendKey val="0"/>
          <c:showVal val="0"/>
          <c:showCatName val="0"/>
          <c:showSerName val="0"/>
          <c:showPercent val="0"/>
          <c:showBubbleSize val="0"/>
        </c:dLbls>
        <c:axId val="852542095"/>
        <c:axId val="837866207"/>
      </c:radarChart>
      <c:radarChart>
        <c:radarStyle val="marker"/>
        <c:varyColors val="0"/>
        <c:ser>
          <c:idx val="0"/>
          <c:order val="0"/>
          <c:tx>
            <c:v>fill</c:v>
          </c:tx>
          <c:spPr>
            <a:ln w="12700" cap="rnd">
              <a:solidFill>
                <a:srgbClr val="197CFB">
                  <a:alpha val="96000"/>
                </a:srgbClr>
              </a:solidFill>
              <a:round/>
            </a:ln>
            <a:effectLst/>
          </c:spPr>
          <c:marker>
            <c:symbol val="circle"/>
            <c:size val="6"/>
            <c:spPr>
              <a:solidFill>
                <a:schemeClr val="bg1"/>
              </a:solidFill>
              <a:ln w="9525">
                <a:solidFill>
                  <a:srgbClr val="197CFB"/>
                </a:solidFill>
              </a:ln>
              <a:effectLst/>
            </c:spPr>
          </c:marker>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1-F008-4BC0-8158-8CE5C3B0D8AC}"/>
            </c:ext>
          </c:extLst>
        </c:ser>
        <c:dLbls>
          <c:showLegendKey val="0"/>
          <c:showVal val="0"/>
          <c:showCatName val="0"/>
          <c:showSerName val="0"/>
          <c:showPercent val="0"/>
          <c:showBubbleSize val="0"/>
        </c:dLbls>
        <c:axId val="852542095"/>
        <c:axId val="837866207"/>
      </c:radarChart>
      <c:catAx>
        <c:axId val="85254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085"/>
                </a:solidFill>
                <a:latin typeface="+mn-lt"/>
                <a:ea typeface="+mn-ea"/>
                <a:cs typeface="+mn-cs"/>
              </a:defRPr>
            </a:pPr>
            <a:endParaRPr lang="ru-RU"/>
          </a:p>
        </c:txPr>
        <c:crossAx val="837866207"/>
        <c:crosses val="autoZero"/>
        <c:auto val="1"/>
        <c:lblAlgn val="ctr"/>
        <c:lblOffset val="100"/>
        <c:noMultiLvlLbl val="0"/>
      </c:catAx>
      <c:valAx>
        <c:axId val="837866207"/>
        <c:scaling>
          <c:orientation val="minMax"/>
        </c:scaling>
        <c:delete val="1"/>
        <c:axPos val="l"/>
        <c:majorGridlines>
          <c:spPr>
            <a:ln w="9525" cap="flat" cmpd="sng" algn="ctr">
              <a:solidFill>
                <a:srgbClr val="598CBF">
                  <a:alpha val="30000"/>
                </a:srgbClr>
              </a:solidFill>
              <a:round/>
            </a:ln>
            <a:effectLst/>
          </c:spPr>
        </c:majorGridlines>
        <c:numFmt formatCode="0%" sourceLinked="1"/>
        <c:majorTickMark val="none"/>
        <c:minorTickMark val="none"/>
        <c:tickLblPos val="nextTo"/>
        <c:crossAx val="85254209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0">
                  <a:srgbClr val="5AA6FD"/>
                </a:gs>
                <a:gs pos="100000">
                  <a:srgbClr val="5AA6FD">
                    <a:alpha val="0"/>
                  </a:srgbClr>
                </a:gs>
              </a:gsLst>
              <a:lin ang="5400000" scaled="0"/>
              <a:tileRect/>
            </a:gradFill>
            <a:ln w="25400">
              <a:noFill/>
            </a:ln>
            <a:effectLst/>
          </c:spPr>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extLst>
            <c:ext xmlns:c16="http://schemas.microsoft.com/office/drawing/2014/chart" uri="{C3380CC4-5D6E-409C-BE32-E72D297353CC}">
              <c16:uniqueId val="{00000000-C32A-4A80-B02A-8B525F47831A}"/>
            </c:ext>
          </c:extLst>
        </c:ser>
        <c:dLbls>
          <c:showLegendKey val="0"/>
          <c:showVal val="0"/>
          <c:showCatName val="0"/>
          <c:showSerName val="0"/>
          <c:showPercent val="0"/>
          <c:showBubbleSize val="0"/>
        </c:dLbls>
        <c:axId val="852638607"/>
        <c:axId val="837895967"/>
      </c:areaChart>
      <c:lineChart>
        <c:grouping val="standard"/>
        <c:varyColors val="0"/>
        <c:ser>
          <c:idx val="0"/>
          <c:order val="0"/>
          <c:tx>
            <c:strRef>
              <c:f>Processing!$N$10</c:f>
              <c:strCache>
                <c:ptCount val="1"/>
                <c:pt idx="0">
                  <c:v>Value</c:v>
                </c:pt>
              </c:strCache>
            </c:strRef>
          </c:tx>
          <c:spPr>
            <a:ln w="19050" cap="rnd">
              <a:solidFill>
                <a:srgbClr val="5AA6FD"/>
              </a:solidFill>
              <a:round/>
            </a:ln>
            <a:effectLst/>
          </c:spPr>
          <c:marker>
            <c:symbol val="none"/>
          </c:marker>
          <c:cat>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smooth val="1"/>
          <c:extLst>
            <c:ext xmlns:c16="http://schemas.microsoft.com/office/drawing/2014/chart" uri="{C3380CC4-5D6E-409C-BE32-E72D297353CC}">
              <c16:uniqueId val="{00000001-C32A-4A80-B02A-8B525F47831A}"/>
            </c:ext>
          </c:extLst>
        </c:ser>
        <c:dLbls>
          <c:showLegendKey val="0"/>
          <c:showVal val="0"/>
          <c:showCatName val="0"/>
          <c:showSerName val="0"/>
          <c:showPercent val="0"/>
          <c:showBubbleSize val="0"/>
        </c:dLbls>
        <c:marker val="1"/>
        <c:smooth val="0"/>
        <c:axId val="852638607"/>
        <c:axId val="837895967"/>
      </c:lineChart>
      <c:scatterChart>
        <c:scatterStyle val="lineMarker"/>
        <c:varyColors val="0"/>
        <c:ser>
          <c:idx val="1"/>
          <c:order val="1"/>
          <c:tx>
            <c:strRef>
              <c:f>Processing!$O$10</c:f>
              <c:strCache>
                <c:ptCount val="1"/>
                <c:pt idx="0">
                  <c:v>Cursor</c:v>
                </c:pt>
              </c:strCache>
            </c:strRef>
          </c:tx>
          <c:spPr>
            <a:ln w="25400" cap="rnd">
              <a:noFill/>
              <a:round/>
            </a:ln>
            <a:effectLst/>
          </c:spPr>
          <c:marker>
            <c:symbol val="circle"/>
            <c:size val="5"/>
            <c:spPr>
              <a:solidFill>
                <a:schemeClr val="accent2"/>
              </a:solidFill>
              <a:ln w="9525">
                <a:solidFill>
                  <a:schemeClr val="accent2"/>
                </a:solidFill>
              </a:ln>
              <a:effectLst/>
            </c:spPr>
          </c:marker>
          <c:xVal>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2-C32A-4A80-B02A-8B525F47831A}"/>
            </c:ext>
          </c:extLst>
        </c:ser>
        <c:ser>
          <c:idx val="3"/>
          <c:order val="3"/>
          <c:tx>
            <c:strRef>
              <c:f>Processing!$O$10</c:f>
              <c:strCache>
                <c:ptCount val="1"/>
                <c:pt idx="0">
                  <c:v>Cursor</c:v>
                </c:pt>
              </c:strCache>
            </c:strRef>
          </c:tx>
          <c:spPr>
            <a:ln w="25400" cap="rnd">
              <a:noFill/>
              <a:round/>
            </a:ln>
            <a:effectLst/>
          </c:spPr>
          <c:marker>
            <c:symbol val="circle"/>
            <c:size val="5"/>
            <c:spPr>
              <a:solidFill>
                <a:schemeClr val="bg1"/>
              </a:solidFill>
              <a:ln w="9525">
                <a:solidFill>
                  <a:srgbClr val="0273FC"/>
                </a:solidFill>
              </a:ln>
              <a:effectLst/>
            </c:spPr>
          </c:marker>
          <c:errBars>
            <c:errDir val="y"/>
            <c:errBarType val="minus"/>
            <c:errValType val="cust"/>
            <c:noEndCap val="1"/>
            <c:plus>
              <c:numLit>
                <c:formatCode>General</c:formatCode>
                <c:ptCount val="1"/>
                <c:pt idx="0">
                  <c:v>1</c:v>
                </c:pt>
              </c:numLit>
            </c:plus>
            <c:minus>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3-C32A-4A80-B02A-8B525F47831A}"/>
            </c:ext>
          </c:extLst>
        </c:ser>
        <c:dLbls>
          <c:showLegendKey val="0"/>
          <c:showVal val="0"/>
          <c:showCatName val="0"/>
          <c:showSerName val="0"/>
          <c:showPercent val="0"/>
          <c:showBubbleSize val="0"/>
        </c:dLbls>
        <c:axId val="852638607"/>
        <c:axId val="837895967"/>
      </c:scatterChart>
      <c:catAx>
        <c:axId val="852638607"/>
        <c:scaling>
          <c:orientation val="minMax"/>
        </c:scaling>
        <c:delete val="1"/>
        <c:axPos val="b"/>
        <c:numFmt formatCode="General" sourceLinked="1"/>
        <c:majorTickMark val="none"/>
        <c:minorTickMark val="none"/>
        <c:tickLblPos val="nextTo"/>
        <c:crossAx val="837895967"/>
        <c:crosses val="autoZero"/>
        <c:auto val="1"/>
        <c:lblAlgn val="ctr"/>
        <c:lblOffset val="100"/>
        <c:noMultiLvlLbl val="0"/>
      </c:catAx>
      <c:valAx>
        <c:axId val="837895967"/>
        <c:scaling>
          <c:orientation val="minMax"/>
        </c:scaling>
        <c:delete val="1"/>
        <c:axPos val="l"/>
        <c:numFmt formatCode="General" sourceLinked="1"/>
        <c:majorTickMark val="none"/>
        <c:minorTickMark val="none"/>
        <c:tickLblPos val="nextTo"/>
        <c:crossAx val="85263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blipFill>
              <a:blip xmlns:r="http://schemas.openxmlformats.org/officeDocument/2006/relationships" r:embed="rId3"/>
              <a:stretch>
                <a:fillRect/>
              </a:stretch>
            </a:blipFill>
            <a:ln>
              <a:noFill/>
            </a:ln>
            <a:effectLst/>
          </c:spPr>
          <c:invertIfNegative val="0"/>
          <c:cat>
            <c:strRef>
              <c:f>Processing!$H$8</c:f>
              <c:strCache>
                <c:ptCount val="1"/>
                <c:pt idx="0">
                  <c:v>Goals Accumulation</c:v>
                </c:pt>
              </c:strCache>
            </c:strRef>
          </c:cat>
          <c:val>
            <c:numRef>
              <c:f>Processing!$I$8</c:f>
              <c:numCache>
                <c:formatCode>0%</c:formatCode>
                <c:ptCount val="1"/>
                <c:pt idx="0">
                  <c:v>0.41268000000000005</c:v>
                </c:pt>
              </c:numCache>
            </c:numRef>
          </c:val>
          <c:extLst>
            <c:ext xmlns:c16="http://schemas.microsoft.com/office/drawing/2014/chart" uri="{C3380CC4-5D6E-409C-BE32-E72D297353CC}">
              <c16:uniqueId val="{00000000-DC44-4E4D-87F8-D0E2A0CF6396}"/>
            </c:ext>
          </c:extLst>
        </c:ser>
        <c:ser>
          <c:idx val="1"/>
          <c:order val="1"/>
          <c:spPr>
            <a:blipFill>
              <a:blip xmlns:r="http://schemas.openxmlformats.org/officeDocument/2006/relationships" r:embed="rId4"/>
              <a:stretch>
                <a:fillRect/>
              </a:stretch>
            </a:blipFill>
            <a:ln>
              <a:noFill/>
            </a:ln>
            <a:effectLst>
              <a:outerShdw blurRad="63500" sx="102000" sy="102000" algn="ctr" rotWithShape="0">
                <a:prstClr val="black">
                  <a:alpha val="40000"/>
                </a:prstClr>
              </a:outerShdw>
            </a:effectLst>
          </c:spPr>
          <c:invertIfNegative val="0"/>
          <c:cat>
            <c:strRef>
              <c:f>Processing!$H$8</c:f>
              <c:strCache>
                <c:ptCount val="1"/>
                <c:pt idx="0">
                  <c:v>Goals Accumulation</c:v>
                </c:pt>
              </c:strCache>
            </c:strRef>
          </c:cat>
          <c:val>
            <c:numRef>
              <c:f>Processing!$J$8</c:f>
              <c:numCache>
                <c:formatCode>0%</c:formatCode>
                <c:ptCount val="1"/>
                <c:pt idx="0">
                  <c:v>3.5000000000000003E-2</c:v>
                </c:pt>
              </c:numCache>
            </c:numRef>
          </c:val>
          <c:extLst>
            <c:ext xmlns:c16="http://schemas.microsoft.com/office/drawing/2014/chart" uri="{C3380CC4-5D6E-409C-BE32-E72D297353CC}">
              <c16:uniqueId val="{00000001-DC44-4E4D-87F8-D0E2A0CF6396}"/>
            </c:ext>
          </c:extLst>
        </c:ser>
        <c:ser>
          <c:idx val="2"/>
          <c:order val="2"/>
          <c:spPr>
            <a:blipFill>
              <a:blip xmlns:r="http://schemas.openxmlformats.org/officeDocument/2006/relationships" r:embed="rId5"/>
              <a:stretch>
                <a:fillRect/>
              </a:stretch>
            </a:blipFill>
            <a:ln>
              <a:noFill/>
            </a:ln>
            <a:effectLst/>
          </c:spPr>
          <c:invertIfNegative val="0"/>
          <c:cat>
            <c:strRef>
              <c:f>Processing!$H$8</c:f>
              <c:strCache>
                <c:ptCount val="1"/>
                <c:pt idx="0">
                  <c:v>Goals Accumulation</c:v>
                </c:pt>
              </c:strCache>
            </c:strRef>
          </c:cat>
          <c:val>
            <c:numRef>
              <c:f>Processing!$K$8</c:f>
              <c:numCache>
                <c:formatCode>0%</c:formatCode>
                <c:ptCount val="1"/>
                <c:pt idx="0">
                  <c:v>0.58731999999999984</c:v>
                </c:pt>
              </c:numCache>
            </c:numRef>
          </c:val>
          <c:extLst>
            <c:ext xmlns:c16="http://schemas.microsoft.com/office/drawing/2014/chart" uri="{C3380CC4-5D6E-409C-BE32-E72D297353CC}">
              <c16:uniqueId val="{00000002-DC44-4E4D-87F8-D0E2A0CF6396}"/>
            </c:ext>
          </c:extLst>
        </c:ser>
        <c:dLbls>
          <c:showLegendKey val="0"/>
          <c:showVal val="0"/>
          <c:showCatName val="0"/>
          <c:showSerName val="0"/>
          <c:showPercent val="0"/>
          <c:showBubbleSize val="0"/>
        </c:dLbls>
        <c:gapWidth val="500"/>
        <c:overlap val="100"/>
        <c:axId val="852614015"/>
        <c:axId val="538874271"/>
      </c:barChart>
      <c:catAx>
        <c:axId val="852614015"/>
        <c:scaling>
          <c:orientation val="minMax"/>
        </c:scaling>
        <c:delete val="1"/>
        <c:axPos val="l"/>
        <c:numFmt formatCode="General" sourceLinked="1"/>
        <c:majorTickMark val="out"/>
        <c:minorTickMark val="none"/>
        <c:tickLblPos val="nextTo"/>
        <c:crossAx val="538874271"/>
        <c:crosses val="autoZero"/>
        <c:auto val="1"/>
        <c:lblAlgn val="ctr"/>
        <c:lblOffset val="100"/>
        <c:noMultiLvlLbl val="0"/>
      </c:catAx>
      <c:valAx>
        <c:axId val="538874271"/>
        <c:scaling>
          <c:orientation val="minMax"/>
          <c:max val="1"/>
          <c:min val="0"/>
        </c:scaling>
        <c:delete val="1"/>
        <c:axPos val="b"/>
        <c:numFmt formatCode="0%" sourceLinked="1"/>
        <c:majorTickMark val="out"/>
        <c:minorTickMark val="none"/>
        <c:tickLblPos val="nextTo"/>
        <c:crossAx val="8526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B7FF"/>
            </a:solidFill>
            <a:ln w="31750">
              <a:solidFill>
                <a:srgbClr val="EFF7F7"/>
              </a:solidFill>
            </a:ln>
            <a:effectLst/>
          </c:spPr>
          <c:invertIfNegative val="0"/>
          <c:cat>
            <c:strRef>
              <c:f>Processing!$Q$21:$Q$24</c:f>
              <c:strCache>
                <c:ptCount val="4"/>
                <c:pt idx="0">
                  <c:v>Investments</c:v>
                </c:pt>
                <c:pt idx="1">
                  <c:v>Checking</c:v>
                </c:pt>
                <c:pt idx="2">
                  <c:v>Saving</c:v>
                </c:pt>
                <c:pt idx="3">
                  <c:v>Credit Cards</c:v>
                </c:pt>
              </c:strCache>
            </c:strRef>
          </c:cat>
          <c:val>
            <c:numRef>
              <c:f>Processing!$R$21:$R$24</c:f>
              <c:numCache>
                <c:formatCode>"$"###\ ###</c:formatCode>
                <c:ptCount val="4"/>
                <c:pt idx="0">
                  <c:v>2709.0000000000005</c:v>
                </c:pt>
                <c:pt idx="1">
                  <c:v>1977.0000000000002</c:v>
                </c:pt>
                <c:pt idx="2">
                  <c:v>1915.8000000000002</c:v>
                </c:pt>
                <c:pt idx="3">
                  <c:v>1711.8000000000002</c:v>
                </c:pt>
              </c:numCache>
            </c:numRef>
          </c:val>
          <c:extLst>
            <c:ext xmlns:c16="http://schemas.microsoft.com/office/drawing/2014/chart" uri="{C3380CC4-5D6E-409C-BE32-E72D297353CC}">
              <c16:uniqueId val="{00000000-6809-4AAD-AAE4-03325C84B14D}"/>
            </c:ext>
          </c:extLst>
        </c:ser>
        <c:dLbls>
          <c:showLegendKey val="0"/>
          <c:showVal val="0"/>
          <c:showCatName val="0"/>
          <c:showSerName val="0"/>
          <c:showPercent val="0"/>
          <c:showBubbleSize val="0"/>
        </c:dLbls>
        <c:gapWidth val="500"/>
        <c:axId val="900569663"/>
        <c:axId val="762145535"/>
      </c:barChart>
      <c:catAx>
        <c:axId val="900569663"/>
        <c:scaling>
          <c:orientation val="maxMin"/>
        </c:scaling>
        <c:delete val="1"/>
        <c:axPos val="l"/>
        <c:numFmt formatCode="General" sourceLinked="1"/>
        <c:majorTickMark val="none"/>
        <c:minorTickMark val="none"/>
        <c:tickLblPos val="nextTo"/>
        <c:crossAx val="762145535"/>
        <c:crosses val="autoZero"/>
        <c:auto val="1"/>
        <c:lblAlgn val="ctr"/>
        <c:lblOffset val="100"/>
        <c:noMultiLvlLbl val="0"/>
      </c:catAx>
      <c:valAx>
        <c:axId val="762145535"/>
        <c:scaling>
          <c:orientation val="minMax"/>
        </c:scaling>
        <c:delete val="1"/>
        <c:axPos val="t"/>
        <c:numFmt formatCode="&quot;$&quot;###\ ###" sourceLinked="1"/>
        <c:majorTickMark val="none"/>
        <c:minorTickMark val="none"/>
        <c:tickLblPos val="nextTo"/>
        <c:crossAx val="90056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Processing!$L$10</c:f>
              <c:strCache>
                <c:ptCount val="1"/>
                <c:pt idx="0">
                  <c:v>Tumbler</c:v>
                </c:pt>
              </c:strCache>
            </c:strRef>
          </c:cat>
          <c:val>
            <c:numRef>
              <c:f>Processing!$L$11</c:f>
              <c:numCache>
                <c:formatCode>General</c:formatCode>
                <c:ptCount val="1"/>
                <c:pt idx="0">
                  <c:v>10</c:v>
                </c:pt>
              </c:numCache>
            </c:numRef>
          </c:val>
          <c:extLst>
            <c:ext xmlns:c16="http://schemas.microsoft.com/office/drawing/2014/chart" uri="{C3380CC4-5D6E-409C-BE32-E72D297353CC}">
              <c16:uniqueId val="{00000000-F35E-4270-ACD8-3E61D8B20A02}"/>
            </c:ext>
          </c:extLst>
        </c:ser>
        <c:ser>
          <c:idx val="1"/>
          <c:order val="1"/>
          <c:spPr>
            <a:blipFill>
              <a:blip xmlns:r="http://schemas.openxmlformats.org/officeDocument/2006/relationships" r:embed="rId4"/>
              <a:stretch>
                <a:fillRect/>
              </a:stretch>
            </a:blipFill>
            <a:ln>
              <a:noFill/>
            </a:ln>
            <a:effectLst/>
          </c:spPr>
          <c:invertIfNegative val="0"/>
          <c:cat>
            <c:strRef>
              <c:f>Processing!$L$10</c:f>
              <c:strCache>
                <c:ptCount val="1"/>
                <c:pt idx="0">
                  <c:v>Tumbler</c:v>
                </c:pt>
              </c:strCache>
            </c:strRef>
          </c:cat>
          <c:val>
            <c:numRef>
              <c:f>Processing!$L$12</c:f>
              <c:numCache>
                <c:formatCode>General</c:formatCode>
                <c:ptCount val="1"/>
                <c:pt idx="0">
                  <c:v>0</c:v>
                </c:pt>
              </c:numCache>
            </c:numRef>
          </c:val>
          <c:extLst>
            <c:ext xmlns:c16="http://schemas.microsoft.com/office/drawing/2014/chart" uri="{C3380CC4-5D6E-409C-BE32-E72D297353CC}">
              <c16:uniqueId val="{00000001-F35E-4270-ACD8-3E61D8B20A02}"/>
            </c:ext>
          </c:extLst>
        </c:ser>
        <c:dLbls>
          <c:showLegendKey val="0"/>
          <c:showVal val="0"/>
          <c:showCatName val="0"/>
          <c:showSerName val="0"/>
          <c:showPercent val="0"/>
          <c:showBubbleSize val="0"/>
        </c:dLbls>
        <c:gapWidth val="0"/>
        <c:overlap val="100"/>
        <c:axId val="942387663"/>
        <c:axId val="971647167"/>
      </c:barChart>
      <c:catAx>
        <c:axId val="942387663"/>
        <c:scaling>
          <c:orientation val="minMax"/>
        </c:scaling>
        <c:delete val="1"/>
        <c:axPos val="b"/>
        <c:numFmt formatCode="General" sourceLinked="1"/>
        <c:majorTickMark val="none"/>
        <c:minorTickMark val="none"/>
        <c:tickLblPos val="nextTo"/>
        <c:crossAx val="971647167"/>
        <c:crosses val="autoZero"/>
        <c:auto val="1"/>
        <c:lblAlgn val="ctr"/>
        <c:lblOffset val="100"/>
        <c:noMultiLvlLbl val="0"/>
      </c:catAx>
      <c:valAx>
        <c:axId val="971647167"/>
        <c:scaling>
          <c:orientation val="minMax"/>
          <c:max val="10"/>
          <c:min val="0"/>
        </c:scaling>
        <c:delete val="1"/>
        <c:axPos val="l"/>
        <c:numFmt formatCode="General" sourceLinked="1"/>
        <c:majorTickMark val="none"/>
        <c:minorTickMark val="none"/>
        <c:tickLblPos val="nextTo"/>
        <c:crossAx val="94238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Processing!$W$21:$W$24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0-DEC5-44EF-A31C-D3D0F99A3585}"/>
            </c:ext>
          </c:extLst>
        </c:ser>
        <c:ser>
          <c:idx val="1"/>
          <c:order val="1"/>
          <c:spPr>
            <a:blipFill>
              <a:blip xmlns:r="http://schemas.openxmlformats.org/officeDocument/2006/relationships" r:embed="rId4"/>
              <a:stretch>
                <a:fillRect/>
              </a:stretch>
            </a:blipFill>
            <a:ln>
              <a:noFill/>
            </a:ln>
            <a:effectLst/>
          </c:spPr>
          <c:invertIfNegative val="0"/>
          <c:val>
            <c:numRef>
              <c:f>Processing!$X$21:$X$24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1-DEC5-44EF-A31C-D3D0F99A3585}"/>
            </c:ext>
          </c:extLst>
        </c:ser>
        <c:ser>
          <c:idx val="2"/>
          <c:order val="2"/>
          <c:spPr>
            <a:blipFill>
              <a:blip xmlns:r="http://schemas.openxmlformats.org/officeDocument/2006/relationships" r:embed="rId5"/>
              <a:stretch>
                <a:fillRect/>
              </a:stretch>
            </a:blipFill>
            <a:ln>
              <a:noFill/>
            </a:ln>
            <a:effectLst/>
          </c:spPr>
          <c:invertIfNegative val="0"/>
          <c:val>
            <c:numRef>
              <c:f>Processing!$Y$21:$Y$24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2-DEC5-44EF-A31C-D3D0F99A3585}"/>
            </c:ext>
          </c:extLst>
        </c:ser>
        <c:ser>
          <c:idx val="3"/>
          <c:order val="3"/>
          <c:spPr>
            <a:blipFill>
              <a:blip xmlns:r="http://schemas.openxmlformats.org/officeDocument/2006/relationships" r:embed="rId6"/>
              <a:stretch>
                <a:fillRect/>
              </a:stretch>
            </a:blipFill>
            <a:ln>
              <a:noFill/>
            </a:ln>
            <a:effectLst/>
          </c:spPr>
          <c:invertIfNegative val="0"/>
          <c:val>
            <c:numRef>
              <c:f>Processing!$Z$21:$Z$24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3-DEC5-44EF-A31C-D3D0F99A3585}"/>
            </c:ext>
          </c:extLst>
        </c:ser>
        <c:dLbls>
          <c:showLegendKey val="0"/>
          <c:showVal val="0"/>
          <c:showCatName val="0"/>
          <c:showSerName val="0"/>
          <c:showPercent val="0"/>
          <c:showBubbleSize val="0"/>
        </c:dLbls>
        <c:gapWidth val="100"/>
        <c:overlap val="100"/>
        <c:axId val="1052554191"/>
        <c:axId val="762142175"/>
      </c:barChart>
      <c:catAx>
        <c:axId val="1052554191"/>
        <c:scaling>
          <c:orientation val="maxMin"/>
        </c:scaling>
        <c:delete val="1"/>
        <c:axPos val="l"/>
        <c:majorTickMark val="out"/>
        <c:minorTickMark val="none"/>
        <c:tickLblPos val="nextTo"/>
        <c:crossAx val="762142175"/>
        <c:crosses val="autoZero"/>
        <c:auto val="1"/>
        <c:lblAlgn val="ctr"/>
        <c:lblOffset val="100"/>
        <c:noMultiLvlLbl val="0"/>
      </c:catAx>
      <c:valAx>
        <c:axId val="762142175"/>
        <c:scaling>
          <c:orientation val="minMax"/>
          <c:max val="10"/>
          <c:min val="0"/>
        </c:scaling>
        <c:delete val="1"/>
        <c:axPos val="t"/>
        <c:numFmt formatCode="General" sourceLinked="1"/>
        <c:majorTickMark val="out"/>
        <c:minorTickMark val="none"/>
        <c:tickLblPos val="nextTo"/>
        <c:crossAx val="105255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C1DC-4753-9709-FC720F29E690}"/>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C1DC-4753-9709-FC720F29E690}"/>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C1DC-4753-9709-FC720F29E690}"/>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C1DC-4753-9709-FC720F29E690}"/>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C1DC-4753-9709-FC720F29E690}"/>
              </c:ext>
            </c:extLst>
          </c:dPt>
          <c:val>
            <c:numRef>
              <c:f>Processing!$K$26:$O$26</c:f>
              <c:numCache>
                <c:formatCode>General</c:formatCode>
                <c:ptCount val="5"/>
                <c:pt idx="0">
                  <c:v>0</c:v>
                </c:pt>
                <c:pt idx="1">
                  <c:v>0</c:v>
                </c:pt>
                <c:pt idx="2">
                  <c:v>1</c:v>
                </c:pt>
                <c:pt idx="3">
                  <c:v>1</c:v>
                </c:pt>
                <c:pt idx="4">
                  <c:v>1</c:v>
                </c:pt>
              </c:numCache>
            </c:numRef>
          </c:val>
          <c:extLst>
            <c:ext xmlns:c16="http://schemas.microsoft.com/office/drawing/2014/chart" uri="{C3380CC4-5D6E-409C-BE32-E72D297353CC}">
              <c16:uniqueId val="{0000000A-C1DC-4753-9709-FC720F29E690}"/>
            </c:ext>
          </c:extLst>
        </c:ser>
        <c:dLbls>
          <c:showLegendKey val="0"/>
          <c:showVal val="0"/>
          <c:showCatName val="0"/>
          <c:showSerName val="0"/>
          <c:showPercent val="0"/>
          <c:showBubbleSize val="0"/>
        </c:dLbls>
        <c:gapWidth val="15"/>
        <c:axId val="1179269407"/>
        <c:axId val="971588607"/>
      </c:barChart>
      <c:catAx>
        <c:axId val="1179269407"/>
        <c:scaling>
          <c:orientation val="maxMin"/>
        </c:scaling>
        <c:delete val="1"/>
        <c:axPos val="l"/>
        <c:majorTickMark val="none"/>
        <c:minorTickMark val="none"/>
        <c:tickLblPos val="nextTo"/>
        <c:crossAx val="971588607"/>
        <c:crosses val="autoZero"/>
        <c:auto val="1"/>
        <c:lblAlgn val="ctr"/>
        <c:lblOffset val="100"/>
        <c:noMultiLvlLbl val="0"/>
      </c:catAx>
      <c:valAx>
        <c:axId val="971588607"/>
        <c:scaling>
          <c:orientation val="minMax"/>
          <c:max val="1"/>
          <c:min val="0"/>
        </c:scaling>
        <c:delete val="1"/>
        <c:axPos val="t"/>
        <c:numFmt formatCode="General" sourceLinked="1"/>
        <c:majorTickMark val="none"/>
        <c:minorTickMark val="none"/>
        <c:tickLblPos val="nextTo"/>
        <c:crossAx val="117926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1152D">
                <a:alpha val="88000"/>
              </a:srgbClr>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2060-4FBD-AD6E-D7DEE143CD17}"/>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2060-4FBD-AD6E-D7DEE143CD17}"/>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2060-4FBD-AD6E-D7DEE143CD17}"/>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2060-4FBD-AD6E-D7DEE143CD17}"/>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2060-4FBD-AD6E-D7DEE143CD17}"/>
              </c:ext>
            </c:extLst>
          </c:dPt>
          <c:dPt>
            <c:idx val="5"/>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B-2060-4FBD-AD6E-D7DEE143CD17}"/>
              </c:ext>
            </c:extLst>
          </c:dPt>
          <c:val>
            <c:numRef>
              <c:f>Processing!$B$26:$G$26</c:f>
              <c:numCache>
                <c:formatCode>General</c:formatCode>
                <c:ptCount val="6"/>
                <c:pt idx="0">
                  <c:v>1</c:v>
                </c:pt>
                <c:pt idx="1">
                  <c:v>0</c:v>
                </c:pt>
                <c:pt idx="2">
                  <c:v>0</c:v>
                </c:pt>
                <c:pt idx="3">
                  <c:v>0</c:v>
                </c:pt>
                <c:pt idx="4">
                  <c:v>1</c:v>
                </c:pt>
                <c:pt idx="5">
                  <c:v>1</c:v>
                </c:pt>
              </c:numCache>
            </c:numRef>
          </c:val>
          <c:extLst>
            <c:ext xmlns:c16="http://schemas.microsoft.com/office/drawing/2014/chart" uri="{C3380CC4-5D6E-409C-BE32-E72D297353CC}">
              <c16:uniqueId val="{0000000C-2060-4FBD-AD6E-D7DEE143CD17}"/>
            </c:ext>
          </c:extLst>
        </c:ser>
        <c:dLbls>
          <c:showLegendKey val="0"/>
          <c:showVal val="0"/>
          <c:showCatName val="0"/>
          <c:showSerName val="0"/>
          <c:showPercent val="0"/>
          <c:showBubbleSize val="0"/>
        </c:dLbls>
        <c:gapWidth val="15"/>
        <c:axId val="1179233215"/>
        <c:axId val="971660607"/>
      </c:barChart>
      <c:catAx>
        <c:axId val="1179233215"/>
        <c:scaling>
          <c:orientation val="maxMin"/>
        </c:scaling>
        <c:delete val="1"/>
        <c:axPos val="l"/>
        <c:majorTickMark val="none"/>
        <c:minorTickMark val="none"/>
        <c:tickLblPos val="nextTo"/>
        <c:crossAx val="971660607"/>
        <c:crosses val="autoZero"/>
        <c:auto val="1"/>
        <c:lblAlgn val="ctr"/>
        <c:lblOffset val="100"/>
        <c:noMultiLvlLbl val="0"/>
      </c:catAx>
      <c:valAx>
        <c:axId val="971660607"/>
        <c:scaling>
          <c:orientation val="minMax"/>
          <c:max val="1"/>
          <c:min val="0"/>
        </c:scaling>
        <c:delete val="1"/>
        <c:axPos val="t"/>
        <c:numFmt formatCode="General" sourceLinked="1"/>
        <c:majorTickMark val="none"/>
        <c:minorTickMark val="none"/>
        <c:tickLblPos val="nextTo"/>
        <c:crossAx val="117923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197CFB"/>
            </a:solidFill>
            <a:ln>
              <a:noFill/>
            </a:ln>
            <a:effectLst/>
          </c:spPr>
          <c:invertIfNegative val="0"/>
          <c:cat>
            <c:strRef>
              <c:f>Processing!$M$2:$M$5</c:f>
              <c:strCache>
                <c:ptCount val="4"/>
                <c:pt idx="0">
                  <c:v>Home</c:v>
                </c:pt>
                <c:pt idx="1">
                  <c:v>Hobby</c:v>
                </c:pt>
                <c:pt idx="2">
                  <c:v>Drive</c:v>
                </c:pt>
                <c:pt idx="3">
                  <c:v>Travel</c:v>
                </c:pt>
              </c:strCache>
            </c:strRef>
          </c:cat>
          <c:val>
            <c:numRef>
              <c:f>Processing!$N$2:$N$5</c:f>
              <c:numCache>
                <c:formatCode>0%</c:formatCode>
                <c:ptCount val="4"/>
                <c:pt idx="0">
                  <c:v>0.70520000000000016</c:v>
                </c:pt>
                <c:pt idx="1">
                  <c:v>0.35680000000000006</c:v>
                </c:pt>
                <c:pt idx="2">
                  <c:v>0.29472000000000004</c:v>
                </c:pt>
                <c:pt idx="3">
                  <c:v>0.29400000000000004</c:v>
                </c:pt>
              </c:numCache>
            </c:numRef>
          </c:val>
          <c:extLst>
            <c:ext xmlns:c16="http://schemas.microsoft.com/office/drawing/2014/chart" uri="{C3380CC4-5D6E-409C-BE32-E72D297353CC}">
              <c16:uniqueId val="{00000000-405A-4F1F-B905-C835B7F6118E}"/>
            </c:ext>
          </c:extLst>
        </c:ser>
        <c:ser>
          <c:idx val="1"/>
          <c:order val="1"/>
          <c:spPr>
            <a:solidFill>
              <a:srgbClr val="CFDEED"/>
            </a:solidFill>
            <a:ln>
              <a:noFill/>
            </a:ln>
            <a:effectLst/>
          </c:spPr>
          <c:invertIfNegative val="0"/>
          <c:cat>
            <c:strRef>
              <c:f>Processing!$M$2:$M$5</c:f>
              <c:strCache>
                <c:ptCount val="4"/>
                <c:pt idx="0">
                  <c:v>Home</c:v>
                </c:pt>
                <c:pt idx="1">
                  <c:v>Hobby</c:v>
                </c:pt>
                <c:pt idx="2">
                  <c:v>Drive</c:v>
                </c:pt>
                <c:pt idx="3">
                  <c:v>Travel</c:v>
                </c:pt>
              </c:strCache>
            </c:strRef>
          </c:cat>
          <c:val>
            <c:numRef>
              <c:f>Processing!$O$2:$O$5</c:f>
              <c:numCache>
                <c:formatCode>0%</c:formatCode>
                <c:ptCount val="4"/>
                <c:pt idx="0">
                  <c:v>0.29479999999999984</c:v>
                </c:pt>
                <c:pt idx="1">
                  <c:v>0.64319999999999999</c:v>
                </c:pt>
                <c:pt idx="2">
                  <c:v>0.70527999999999991</c:v>
                </c:pt>
                <c:pt idx="3">
                  <c:v>0.70599999999999996</c:v>
                </c:pt>
              </c:numCache>
            </c:numRef>
          </c:val>
          <c:extLst>
            <c:ext xmlns:c16="http://schemas.microsoft.com/office/drawing/2014/chart" uri="{C3380CC4-5D6E-409C-BE32-E72D297353CC}">
              <c16:uniqueId val="{00000001-405A-4F1F-B905-C835B7F6118E}"/>
            </c:ext>
          </c:extLst>
        </c:ser>
        <c:ser>
          <c:idx val="2"/>
          <c:order val="2"/>
          <c:spPr>
            <a:solidFill>
              <a:srgbClr val="00FFFF"/>
            </a:solidFill>
            <a:ln>
              <a:noFill/>
            </a:ln>
            <a:effectLst/>
          </c:spPr>
          <c:invertIfNegative val="0"/>
          <c:cat>
            <c:strRef>
              <c:f>Processing!$M$2:$M$5</c:f>
              <c:strCache>
                <c:ptCount val="4"/>
                <c:pt idx="0">
                  <c:v>Home</c:v>
                </c:pt>
                <c:pt idx="1">
                  <c:v>Hobby</c:v>
                </c:pt>
                <c:pt idx="2">
                  <c:v>Drive</c:v>
                </c:pt>
                <c:pt idx="3">
                  <c:v>Travel</c:v>
                </c:pt>
              </c:strCache>
            </c:strRef>
          </c:cat>
          <c:val>
            <c:numRef>
              <c:f>Processing!$P$2:$P$5</c:f>
              <c:numCache>
                <c:formatCode>0%</c:formatCode>
                <c:ptCount val="4"/>
                <c:pt idx="0">
                  <c:v>0</c:v>
                </c:pt>
                <c:pt idx="1">
                  <c:v>0</c:v>
                </c:pt>
                <c:pt idx="2">
                  <c:v>0</c:v>
                </c:pt>
                <c:pt idx="3">
                  <c:v>0</c:v>
                </c:pt>
              </c:numCache>
            </c:numRef>
          </c:val>
          <c:extLst>
            <c:ext xmlns:c16="http://schemas.microsoft.com/office/drawing/2014/chart" uri="{C3380CC4-5D6E-409C-BE32-E72D297353CC}">
              <c16:uniqueId val="{00000002-405A-4F1F-B905-C835B7F6118E}"/>
            </c:ext>
          </c:extLst>
        </c:ser>
        <c:dLbls>
          <c:showLegendKey val="0"/>
          <c:showVal val="0"/>
          <c:showCatName val="0"/>
          <c:showSerName val="0"/>
          <c:showPercent val="0"/>
          <c:showBubbleSize val="0"/>
        </c:dLbls>
        <c:gapWidth val="500"/>
        <c:overlap val="100"/>
        <c:axId val="852665983"/>
        <c:axId val="837828767"/>
      </c:barChart>
      <c:catAx>
        <c:axId val="852665983"/>
        <c:scaling>
          <c:orientation val="maxMin"/>
        </c:scaling>
        <c:delete val="1"/>
        <c:axPos val="l"/>
        <c:numFmt formatCode="General" sourceLinked="1"/>
        <c:majorTickMark val="out"/>
        <c:minorTickMark val="none"/>
        <c:tickLblPos val="nextTo"/>
        <c:crossAx val="837828767"/>
        <c:crosses val="autoZero"/>
        <c:auto val="1"/>
        <c:lblAlgn val="ctr"/>
        <c:lblOffset val="100"/>
        <c:noMultiLvlLbl val="0"/>
      </c:catAx>
      <c:valAx>
        <c:axId val="837828767"/>
        <c:scaling>
          <c:orientation val="minMax"/>
          <c:max val="1"/>
          <c:min val="0"/>
        </c:scaling>
        <c:delete val="1"/>
        <c:axPos val="t"/>
        <c:numFmt formatCode="0%" sourceLinked="1"/>
        <c:majorTickMark val="out"/>
        <c:minorTickMark val="none"/>
        <c:tickLblPos val="nextTo"/>
        <c:crossAx val="85266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Processing!$W$11:$W$14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0-8876-4DC1-956F-64ABADA9D9D8}"/>
            </c:ext>
          </c:extLst>
        </c:ser>
        <c:ser>
          <c:idx val="1"/>
          <c:order val="1"/>
          <c:spPr>
            <a:blipFill>
              <a:blip xmlns:r="http://schemas.openxmlformats.org/officeDocument/2006/relationships" r:embed="rId4"/>
              <a:stretch>
                <a:fillRect/>
              </a:stretch>
            </a:blipFill>
            <a:ln>
              <a:noFill/>
            </a:ln>
            <a:effectLst/>
          </c:spPr>
          <c:invertIfNegative val="0"/>
          <c:val>
            <c:numRef>
              <c:f>Processing!$X$11:$X$14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1-8876-4DC1-956F-64ABADA9D9D8}"/>
            </c:ext>
          </c:extLst>
        </c:ser>
        <c:ser>
          <c:idx val="2"/>
          <c:order val="2"/>
          <c:spPr>
            <a:blipFill>
              <a:blip xmlns:r="http://schemas.openxmlformats.org/officeDocument/2006/relationships" r:embed="rId5"/>
              <a:stretch>
                <a:fillRect/>
              </a:stretch>
            </a:blipFill>
            <a:ln>
              <a:noFill/>
            </a:ln>
            <a:effectLst/>
          </c:spPr>
          <c:invertIfNegative val="0"/>
          <c:val>
            <c:numRef>
              <c:f>Processing!$Y$11:$Y$14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2-8876-4DC1-956F-64ABADA9D9D8}"/>
            </c:ext>
          </c:extLst>
        </c:ser>
        <c:ser>
          <c:idx val="3"/>
          <c:order val="3"/>
          <c:spPr>
            <a:blipFill>
              <a:blip xmlns:r="http://schemas.openxmlformats.org/officeDocument/2006/relationships" r:embed="rId6"/>
              <a:stretch>
                <a:fillRect/>
              </a:stretch>
            </a:blipFill>
            <a:ln>
              <a:noFill/>
            </a:ln>
            <a:effectLst/>
          </c:spPr>
          <c:invertIfNegative val="0"/>
          <c:val>
            <c:numRef>
              <c:f>Processing!$Z$11:$Z$14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3-8876-4DC1-956F-64ABADA9D9D8}"/>
            </c:ext>
          </c:extLst>
        </c:ser>
        <c:dLbls>
          <c:showLegendKey val="0"/>
          <c:showVal val="0"/>
          <c:showCatName val="0"/>
          <c:showSerName val="0"/>
          <c:showPercent val="0"/>
          <c:showBubbleSize val="0"/>
        </c:dLbls>
        <c:gapWidth val="25"/>
        <c:overlap val="100"/>
        <c:axId val="1083986911"/>
        <c:axId val="1703725599"/>
      </c:barChart>
      <c:catAx>
        <c:axId val="1083986911"/>
        <c:scaling>
          <c:orientation val="maxMin"/>
        </c:scaling>
        <c:delete val="1"/>
        <c:axPos val="l"/>
        <c:majorTickMark val="out"/>
        <c:minorTickMark val="none"/>
        <c:tickLblPos val="nextTo"/>
        <c:crossAx val="1703725599"/>
        <c:crosses val="autoZero"/>
        <c:auto val="1"/>
        <c:lblAlgn val="ctr"/>
        <c:lblOffset val="100"/>
        <c:noMultiLvlLbl val="0"/>
      </c:catAx>
      <c:valAx>
        <c:axId val="1703725599"/>
        <c:scaling>
          <c:orientation val="minMax"/>
          <c:max val="10"/>
          <c:min val="0"/>
        </c:scaling>
        <c:delete val="1"/>
        <c:axPos val="t"/>
        <c:numFmt formatCode="General" sourceLinked="1"/>
        <c:majorTickMark val="out"/>
        <c:minorTickMark val="none"/>
        <c:tickLblPos val="nextTo"/>
        <c:crossAx val="108398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a:solidFill>
                <a:schemeClr val="bg1"/>
              </a:solidFill>
            </a:ln>
          </c:spPr>
          <c:dPt>
            <c:idx val="0"/>
            <c:bubble3D val="0"/>
            <c:spPr>
              <a:gradFill>
                <a:gsLst>
                  <a:gs pos="32000">
                    <a:srgbClr val="14A1F9"/>
                  </a:gs>
                  <a:gs pos="95000">
                    <a:srgbClr val="0273FC"/>
                  </a:gs>
                </a:gsLst>
                <a:lin ang="2700000" scaled="0"/>
              </a:gradFill>
              <a:ln w="19050">
                <a:solidFill>
                  <a:schemeClr val="bg1"/>
                </a:solidFill>
              </a:ln>
              <a:effectLst/>
            </c:spPr>
            <c:extLst>
              <c:ext xmlns:c16="http://schemas.microsoft.com/office/drawing/2014/chart" uri="{C3380CC4-5D6E-409C-BE32-E72D297353CC}">
                <c16:uniqueId val="{00000001-603D-4AA6-9EFF-20E02FDDBDA3}"/>
              </c:ext>
            </c:extLst>
          </c:dPt>
          <c:dPt>
            <c:idx val="1"/>
            <c:bubble3D val="0"/>
            <c:spPr>
              <a:gradFill>
                <a:gsLst>
                  <a:gs pos="95000">
                    <a:srgbClr val="985DF9"/>
                  </a:gs>
                  <a:gs pos="0">
                    <a:srgbClr val="621EF4"/>
                  </a:gs>
                </a:gsLst>
                <a:lin ang="5400000" scaled="0"/>
              </a:gradFill>
              <a:ln w="19050">
                <a:solidFill>
                  <a:schemeClr val="bg1"/>
                </a:solidFill>
              </a:ln>
              <a:effectLst/>
            </c:spPr>
            <c:extLst>
              <c:ext xmlns:c16="http://schemas.microsoft.com/office/drawing/2014/chart" uri="{C3380CC4-5D6E-409C-BE32-E72D297353CC}">
                <c16:uniqueId val="{00000003-603D-4AA6-9EFF-20E02FDDBDA3}"/>
              </c:ext>
            </c:extLst>
          </c:dPt>
          <c:dPt>
            <c:idx val="2"/>
            <c:bubble3D val="0"/>
            <c:spPr>
              <a:gradFill>
                <a:gsLst>
                  <a:gs pos="0">
                    <a:srgbClr val="006699"/>
                  </a:gs>
                  <a:gs pos="80000">
                    <a:srgbClr val="1B64F5"/>
                  </a:gs>
                </a:gsLst>
                <a:lin ang="2400000" scaled="0"/>
              </a:gradFill>
              <a:ln w="19050">
                <a:solidFill>
                  <a:schemeClr val="bg1"/>
                </a:solidFill>
              </a:ln>
              <a:effectLst/>
            </c:spPr>
            <c:extLst>
              <c:ext xmlns:c16="http://schemas.microsoft.com/office/drawing/2014/chart" uri="{C3380CC4-5D6E-409C-BE32-E72D297353CC}">
                <c16:uniqueId val="{00000005-603D-4AA6-9EFF-20E02FDDBDA3}"/>
              </c:ext>
            </c:extLst>
          </c:dPt>
          <c:dPt>
            <c:idx val="3"/>
            <c:bubble3D val="0"/>
            <c:spPr>
              <a:gradFill>
                <a:gsLst>
                  <a:gs pos="0">
                    <a:srgbClr val="F9A810"/>
                  </a:gs>
                  <a:gs pos="99000">
                    <a:srgbClr val="FF0000"/>
                  </a:gs>
                </a:gsLst>
                <a:lin ang="2700000" scaled="0"/>
              </a:gradFill>
              <a:ln w="19050">
                <a:solidFill>
                  <a:schemeClr val="bg1"/>
                </a:solidFill>
              </a:ln>
              <a:effectLst/>
            </c:spPr>
            <c:extLst>
              <c:ext xmlns:c16="http://schemas.microsoft.com/office/drawing/2014/chart" uri="{C3380CC4-5D6E-409C-BE32-E72D297353CC}">
                <c16:uniqueId val="{00000007-603D-4AA6-9EFF-20E02FDDBDA3}"/>
              </c:ext>
            </c:extLst>
          </c:dPt>
          <c:dPt>
            <c:idx val="4"/>
            <c:bubble3D val="0"/>
            <c:spPr>
              <a:gradFill>
                <a:gsLst>
                  <a:gs pos="11000">
                    <a:srgbClr val="33CCCC"/>
                  </a:gs>
                  <a:gs pos="95000">
                    <a:srgbClr val="006699"/>
                  </a:gs>
                </a:gsLst>
                <a:lin ang="6000000" scaled="0"/>
              </a:gradFill>
              <a:ln w="19050">
                <a:solidFill>
                  <a:schemeClr val="bg1"/>
                </a:solidFill>
              </a:ln>
              <a:effectLst/>
            </c:spPr>
            <c:extLst>
              <c:ext xmlns:c16="http://schemas.microsoft.com/office/drawing/2014/chart" uri="{C3380CC4-5D6E-409C-BE32-E72D297353CC}">
                <c16:uniqueId val="{00000009-603D-4AA6-9EFF-20E02FDDBDA3}"/>
              </c:ext>
            </c:extLst>
          </c:dPt>
          <c:dPt>
            <c:idx val="5"/>
            <c:bubble3D val="0"/>
            <c:spPr>
              <a:gradFill>
                <a:gsLst>
                  <a:gs pos="0">
                    <a:srgbClr val="40527A"/>
                  </a:gs>
                  <a:gs pos="100000">
                    <a:srgbClr val="006699"/>
                  </a:gs>
                </a:gsLst>
                <a:lin ang="5400000" scaled="1"/>
              </a:gradFill>
              <a:ln w="19050">
                <a:solidFill>
                  <a:schemeClr val="bg1"/>
                </a:solidFill>
              </a:ln>
              <a:effectLst/>
            </c:spPr>
            <c:extLst>
              <c:ext xmlns:c16="http://schemas.microsoft.com/office/drawing/2014/chart" uri="{C3380CC4-5D6E-409C-BE32-E72D297353CC}">
                <c16:uniqueId val="{0000000B-603D-4AA6-9EFF-20E02FDDBDA3}"/>
              </c:ext>
            </c:extLst>
          </c:dPt>
          <c:cat>
            <c:strRef>
              <c:f>Processing!$A$2:$A$7</c:f>
              <c:strCache>
                <c:ptCount val="6"/>
                <c:pt idx="0">
                  <c:v>Housing</c:v>
                </c:pt>
                <c:pt idx="1">
                  <c:v>Food</c:v>
                </c:pt>
                <c:pt idx="2">
                  <c:v>Transport</c:v>
                </c:pt>
                <c:pt idx="3">
                  <c:v>Shopping</c:v>
                </c:pt>
                <c:pt idx="4">
                  <c:v>Gym</c:v>
                </c:pt>
                <c:pt idx="5">
                  <c:v>Other</c:v>
                </c:pt>
              </c:strCache>
            </c:strRef>
          </c:cat>
          <c:val>
            <c:numRef>
              <c:f>Processing!$B$2:$B$7</c:f>
              <c:numCache>
                <c:formatCode>0%</c:formatCode>
                <c:ptCount val="6"/>
                <c:pt idx="0">
                  <c:v>0.50025693730729703</c:v>
                </c:pt>
                <c:pt idx="1">
                  <c:v>0</c:v>
                </c:pt>
                <c:pt idx="2">
                  <c:v>0</c:v>
                </c:pt>
                <c:pt idx="3">
                  <c:v>0</c:v>
                </c:pt>
                <c:pt idx="4">
                  <c:v>0.3852774922918808</c:v>
                </c:pt>
                <c:pt idx="5">
                  <c:v>0.1144655704008222</c:v>
                </c:pt>
              </c:numCache>
            </c:numRef>
          </c:val>
          <c:extLst>
            <c:ext xmlns:c16="http://schemas.microsoft.com/office/drawing/2014/chart" uri="{C3380CC4-5D6E-409C-BE32-E72D297353CC}">
              <c16:uniqueId val="{0000000C-603D-4AA6-9EFF-20E02FDDBDA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Processing!$H$10</c:f>
              <c:strCache>
                <c:ptCount val="1"/>
                <c:pt idx="0">
                  <c:v>Income Dynamics</c:v>
                </c:pt>
              </c:strCache>
            </c:strRef>
          </c:tx>
          <c:spPr>
            <a:solidFill>
              <a:schemeClr val="accent1"/>
            </a:solidFill>
            <a:ln w="114300">
              <a:gradFill>
                <a:gsLst>
                  <a:gs pos="0">
                    <a:srgbClr val="CCFFFF"/>
                  </a:gs>
                  <a:gs pos="100000">
                    <a:srgbClr val="985DF9"/>
                  </a:gs>
                </a:gsLst>
                <a:lin ang="5400000" scaled="1"/>
              </a:gradFill>
            </a:ln>
            <a:effectLst/>
          </c:spPr>
          <c:invertIfNegative val="0"/>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Processing!$H$11:$H$22</c:f>
              <c:numCache>
                <c:formatCode>General</c:formatCode>
                <c:ptCount val="12"/>
                <c:pt idx="0">
                  <c:v>1048</c:v>
                </c:pt>
                <c:pt idx="1">
                  <c:v>1191</c:v>
                </c:pt>
                <c:pt idx="2">
                  <c:v>838</c:v>
                </c:pt>
                <c:pt idx="3">
                  <c:v>979</c:v>
                </c:pt>
                <c:pt idx="4">
                  <c:v>1480</c:v>
                </c:pt>
                <c:pt idx="5">
                  <c:v>1903</c:v>
                </c:pt>
                <c:pt idx="6">
                  <c:v>2017</c:v>
                </c:pt>
                <c:pt idx="7">
                  <c:v>1868</c:v>
                </c:pt>
                <c:pt idx="8">
                  <c:v>1888</c:v>
                </c:pt>
                <c:pt idx="9">
                  <c:v>2407</c:v>
                </c:pt>
                <c:pt idx="10">
                  <c:v>2652</c:v>
                </c:pt>
                <c:pt idx="11">
                  <c:v>1935</c:v>
                </c:pt>
              </c:numCache>
            </c:numRef>
          </c:val>
          <c:extLst>
            <c:ext xmlns:c16="http://schemas.microsoft.com/office/drawing/2014/chart" uri="{C3380CC4-5D6E-409C-BE32-E72D297353CC}">
              <c16:uniqueId val="{00000000-1F59-4FF6-8EC2-55DA1A690D58}"/>
            </c:ext>
          </c:extLst>
        </c:ser>
        <c:ser>
          <c:idx val="1"/>
          <c:order val="1"/>
          <c:tx>
            <c:strRef>
              <c:f>Processing!$I$10</c:f>
              <c:strCache>
                <c:ptCount val="1"/>
                <c:pt idx="0">
                  <c:v>Cursor1</c:v>
                </c:pt>
              </c:strCache>
            </c:strRef>
          </c:tx>
          <c:spPr>
            <a:solidFill>
              <a:schemeClr val="accent2"/>
            </a:solidFill>
            <a:ln w="114300">
              <a:gradFill>
                <a:gsLst>
                  <a:gs pos="0">
                    <a:srgbClr val="33CCCC"/>
                  </a:gs>
                  <a:gs pos="100000">
                    <a:srgbClr val="006699"/>
                  </a:gs>
                </a:gsLst>
                <a:lin ang="5400000" scaled="1"/>
              </a:grad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Processing!$I$11:$I$22</c:f>
              <c:numCache>
                <c:formatCode>General</c:formatCode>
                <c:ptCount val="12"/>
                <c:pt idx="0">
                  <c:v>#N/A</c:v>
                </c:pt>
                <c:pt idx="1">
                  <c:v>#N/A</c:v>
                </c:pt>
                <c:pt idx="2">
                  <c:v>#N/A</c:v>
                </c:pt>
                <c:pt idx="3">
                  <c:v>#N/A</c:v>
                </c:pt>
                <c:pt idx="4">
                  <c:v>#N/A</c:v>
                </c:pt>
                <c:pt idx="5">
                  <c:v>#N/A</c:v>
                </c:pt>
                <c:pt idx="6">
                  <c:v>2017</c:v>
                </c:pt>
                <c:pt idx="7">
                  <c:v>1868</c:v>
                </c:pt>
                <c:pt idx="8">
                  <c:v>1888</c:v>
                </c:pt>
                <c:pt idx="9">
                  <c:v>2407</c:v>
                </c:pt>
                <c:pt idx="10">
                  <c:v>2652</c:v>
                </c:pt>
                <c:pt idx="11">
                  <c:v>#N/A</c:v>
                </c:pt>
              </c:numCache>
            </c:numRef>
          </c:val>
          <c:extLst>
            <c:ext xmlns:c16="http://schemas.microsoft.com/office/drawing/2014/chart" uri="{C3380CC4-5D6E-409C-BE32-E72D297353CC}">
              <c16:uniqueId val="{00000001-1F59-4FF6-8EC2-55DA1A690D58}"/>
            </c:ext>
          </c:extLst>
        </c:ser>
        <c:dLbls>
          <c:showLegendKey val="0"/>
          <c:showVal val="0"/>
          <c:showCatName val="0"/>
          <c:showSerName val="0"/>
          <c:showPercent val="0"/>
          <c:showBubbleSize val="0"/>
        </c:dLbls>
        <c:gapWidth val="300"/>
        <c:overlap val="100"/>
        <c:axId val="742766783"/>
        <c:axId val="837830687"/>
      </c:barChart>
      <c:lineChart>
        <c:grouping val="standard"/>
        <c:varyColors val="0"/>
        <c:ser>
          <c:idx val="2"/>
          <c:order val="2"/>
          <c:tx>
            <c:strRef>
              <c:f>Processing!$J$10</c:f>
              <c:strCache>
                <c:ptCount val="1"/>
                <c:pt idx="0">
                  <c:v>Goals Accumulation</c:v>
                </c:pt>
              </c:strCache>
            </c:strRef>
          </c:tx>
          <c:spPr>
            <a:ln w="25400" cap="rnd">
              <a:solidFill>
                <a:srgbClr val="33CCCC"/>
              </a:solidFill>
              <a:round/>
            </a:ln>
            <a:effectLst>
              <a:outerShdw blurRad="50800" dist="38100" dir="5400000" algn="t" rotWithShape="0">
                <a:prstClr val="black">
                  <a:alpha val="60000"/>
                </a:prstClr>
              </a:outerShdw>
            </a:effectLst>
          </c:spPr>
          <c:marker>
            <c:symbol val="none"/>
          </c:marker>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Processing!$J$11:$J$22</c:f>
              <c:numCache>
                <c:formatCode>General</c:formatCode>
                <c:ptCount val="12"/>
                <c:pt idx="0">
                  <c:v>405.00000000000006</c:v>
                </c:pt>
                <c:pt idx="1">
                  <c:v>240.00000000000003</c:v>
                </c:pt>
                <c:pt idx="2">
                  <c:v>57.000000000000007</c:v>
                </c:pt>
                <c:pt idx="3">
                  <c:v>12.000000000000002</c:v>
                </c:pt>
                <c:pt idx="4">
                  <c:v>183.00000000000003</c:v>
                </c:pt>
                <c:pt idx="5">
                  <c:v>414.00000000000006</c:v>
                </c:pt>
                <c:pt idx="6">
                  <c:v>549.00000000000011</c:v>
                </c:pt>
                <c:pt idx="7">
                  <c:v>546.00000000000011</c:v>
                </c:pt>
                <c:pt idx="8">
                  <c:v>549.00000000000011</c:v>
                </c:pt>
                <c:pt idx="9">
                  <c:v>744.00000000000011</c:v>
                </c:pt>
                <c:pt idx="10">
                  <c:v>957.00000000000011</c:v>
                </c:pt>
                <c:pt idx="11">
                  <c:v>1032.0000000000002</c:v>
                </c:pt>
              </c:numCache>
            </c:numRef>
          </c:val>
          <c:smooth val="1"/>
          <c:extLst>
            <c:ext xmlns:c16="http://schemas.microsoft.com/office/drawing/2014/chart" uri="{C3380CC4-5D6E-409C-BE32-E72D297353CC}">
              <c16:uniqueId val="{00000002-1F59-4FF6-8EC2-55DA1A690D58}"/>
            </c:ext>
          </c:extLst>
        </c:ser>
        <c:dLbls>
          <c:showLegendKey val="0"/>
          <c:showVal val="0"/>
          <c:showCatName val="0"/>
          <c:showSerName val="0"/>
          <c:showPercent val="0"/>
          <c:showBubbleSize val="0"/>
        </c:dLbls>
        <c:marker val="1"/>
        <c:smooth val="0"/>
        <c:axId val="742766783"/>
        <c:axId val="837830687"/>
      </c:lineChart>
      <c:scatterChart>
        <c:scatterStyle val="lineMarker"/>
        <c:varyColors val="0"/>
        <c:ser>
          <c:idx val="3"/>
          <c:order val="3"/>
          <c:tx>
            <c:strRef>
              <c:f>Processing!$K$10</c:f>
              <c:strCache>
                <c:ptCount val="1"/>
                <c:pt idx="0">
                  <c:v>Cursor2</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33CCCC"/>
                </a:solidFill>
              </a:ln>
              <a:effectLst>
                <a:outerShdw blurRad="50800" dist="38100" dir="5400000" algn="t" rotWithShape="0">
                  <a:prstClr val="black">
                    <a:alpha val="40000"/>
                  </a:prstClr>
                </a:outerShdw>
              </a:effectLst>
            </c:spPr>
          </c:marker>
          <c:xVal>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Processing!$K$11:$K$22</c:f>
              <c:numCache>
                <c:formatCode>General</c:formatCode>
                <c:ptCount val="12"/>
                <c:pt idx="0">
                  <c:v>#N/A</c:v>
                </c:pt>
                <c:pt idx="1">
                  <c:v>#N/A</c:v>
                </c:pt>
                <c:pt idx="2">
                  <c:v>#N/A</c:v>
                </c:pt>
                <c:pt idx="3">
                  <c:v>#N/A</c:v>
                </c:pt>
                <c:pt idx="4">
                  <c:v>#N/A</c:v>
                </c:pt>
                <c:pt idx="5">
                  <c:v>#N/A</c:v>
                </c:pt>
                <c:pt idx="6">
                  <c:v>549.00000000000011</c:v>
                </c:pt>
                <c:pt idx="7">
                  <c:v>546.00000000000011</c:v>
                </c:pt>
                <c:pt idx="8">
                  <c:v>549.00000000000011</c:v>
                </c:pt>
                <c:pt idx="9">
                  <c:v>744.00000000000011</c:v>
                </c:pt>
                <c:pt idx="10">
                  <c:v>957.00000000000011</c:v>
                </c:pt>
                <c:pt idx="11">
                  <c:v>#N/A</c:v>
                </c:pt>
              </c:numCache>
            </c:numRef>
          </c:yVal>
          <c:smooth val="0"/>
          <c:extLst>
            <c:ext xmlns:c16="http://schemas.microsoft.com/office/drawing/2014/chart" uri="{C3380CC4-5D6E-409C-BE32-E72D297353CC}">
              <c16:uniqueId val="{00000003-1F59-4FF6-8EC2-55DA1A690D58}"/>
            </c:ext>
          </c:extLst>
        </c:ser>
        <c:dLbls>
          <c:showLegendKey val="0"/>
          <c:showVal val="0"/>
          <c:showCatName val="0"/>
          <c:showSerName val="0"/>
          <c:showPercent val="0"/>
          <c:showBubbleSize val="0"/>
        </c:dLbls>
        <c:axId val="742766783"/>
        <c:axId val="837830687"/>
      </c:scatterChart>
      <c:catAx>
        <c:axId val="742766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598CBF"/>
                </a:solidFill>
                <a:latin typeface="+mn-lt"/>
                <a:ea typeface="+mn-ea"/>
                <a:cs typeface="+mn-cs"/>
              </a:defRPr>
            </a:pPr>
            <a:endParaRPr lang="ru-RU"/>
          </a:p>
        </c:txPr>
        <c:crossAx val="837830687"/>
        <c:crosses val="autoZero"/>
        <c:auto val="1"/>
        <c:lblAlgn val="ctr"/>
        <c:lblOffset val="100"/>
        <c:noMultiLvlLbl val="0"/>
      </c:catAx>
      <c:valAx>
        <c:axId val="837830687"/>
        <c:scaling>
          <c:orientation val="minMax"/>
        </c:scaling>
        <c:delete val="0"/>
        <c:axPos val="l"/>
        <c:majorGridlines>
          <c:spPr>
            <a:ln w="9525" cap="flat" cmpd="sng" algn="ctr">
              <a:solidFill>
                <a:srgbClr val="598CBF">
                  <a:alpha val="1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8CBF"/>
                </a:solidFill>
                <a:latin typeface="+mn-lt"/>
                <a:ea typeface="+mn-ea"/>
                <a:cs typeface="+mn-cs"/>
              </a:defRPr>
            </a:pPr>
            <a:endParaRPr lang="ru-RU"/>
          </a:p>
        </c:txPr>
        <c:crossAx val="74276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1"/>
          <c:order val="1"/>
          <c:tx>
            <c:strRef>
              <c:f>Processing!$F$1</c:f>
              <c:strCache>
                <c:ptCount val="1"/>
                <c:pt idx="0">
                  <c:v>Sources</c:v>
                </c:pt>
              </c:strCache>
            </c:strRef>
          </c:tx>
          <c:spPr>
            <a:gradFill flip="none" rotWithShape="1">
              <a:gsLst>
                <a:gs pos="4000">
                  <a:srgbClr val="0175A0">
                    <a:alpha val="90000"/>
                  </a:srgbClr>
                </a:gs>
                <a:gs pos="95000">
                  <a:srgbClr val="000B27">
                    <a:alpha val="25000"/>
                  </a:srgbClr>
                </a:gs>
              </a:gsLst>
              <a:path path="circle">
                <a:fillToRect l="50000" t="50000" r="50000" b="50000"/>
              </a:path>
              <a:tileRect/>
            </a:gradFill>
            <a:ln>
              <a:noFill/>
            </a:ln>
            <a:effectLst/>
          </c:spPr>
          <c:cat>
            <c:strRef>
              <c:f>[0]!labels</c:f>
              <c:strCache>
                <c:ptCount val="5"/>
                <c:pt idx="0">
                  <c:v>Checking</c:v>
                </c:pt>
                <c:pt idx="1">
                  <c:v>Saving</c:v>
                </c:pt>
                <c:pt idx="2">
                  <c:v>Investments</c:v>
                </c:pt>
                <c:pt idx="3">
                  <c:v>Digital Craft</c:v>
                </c:pt>
                <c:pt idx="4">
                  <c:v>Rewards</c:v>
                </c:pt>
              </c:strCache>
            </c:strRef>
          </c:cat>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0-AF06-4AE0-881F-82AA845F1D73}"/>
            </c:ext>
          </c:extLst>
        </c:ser>
        <c:dLbls>
          <c:showLegendKey val="0"/>
          <c:showVal val="0"/>
          <c:showCatName val="0"/>
          <c:showSerName val="0"/>
          <c:showPercent val="0"/>
          <c:showBubbleSize val="0"/>
        </c:dLbls>
        <c:axId val="852542095"/>
        <c:axId val="837866207"/>
      </c:radarChart>
      <c:radarChart>
        <c:radarStyle val="marker"/>
        <c:varyColors val="0"/>
        <c:ser>
          <c:idx val="0"/>
          <c:order val="0"/>
          <c:tx>
            <c:v>fill</c:v>
          </c:tx>
          <c:spPr>
            <a:ln w="19050" cap="rnd">
              <a:solidFill>
                <a:srgbClr val="01EEFB">
                  <a:alpha val="96000"/>
                </a:srgbClr>
              </a:solidFill>
              <a:round/>
            </a:ln>
            <a:effectLst/>
          </c:spPr>
          <c:marker>
            <c:symbol val="circle"/>
            <c:size val="6"/>
            <c:spPr>
              <a:solidFill>
                <a:srgbClr val="01152D"/>
              </a:solidFill>
              <a:ln w="9525">
                <a:solidFill>
                  <a:srgbClr val="01EEFB"/>
                </a:solidFill>
              </a:ln>
              <a:effectLst/>
            </c:spPr>
          </c:marker>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1-AF06-4AE0-881F-82AA845F1D73}"/>
            </c:ext>
          </c:extLst>
        </c:ser>
        <c:dLbls>
          <c:showLegendKey val="0"/>
          <c:showVal val="0"/>
          <c:showCatName val="0"/>
          <c:showSerName val="0"/>
          <c:showPercent val="0"/>
          <c:showBubbleSize val="0"/>
        </c:dLbls>
        <c:axId val="852542095"/>
        <c:axId val="837866207"/>
      </c:radarChart>
      <c:catAx>
        <c:axId val="85254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085"/>
                </a:solidFill>
                <a:latin typeface="+mn-lt"/>
                <a:ea typeface="+mn-ea"/>
                <a:cs typeface="+mn-cs"/>
              </a:defRPr>
            </a:pPr>
            <a:endParaRPr lang="ru-RU"/>
          </a:p>
        </c:txPr>
        <c:crossAx val="837866207"/>
        <c:crosses val="autoZero"/>
        <c:auto val="1"/>
        <c:lblAlgn val="ctr"/>
        <c:lblOffset val="100"/>
        <c:noMultiLvlLbl val="0"/>
      </c:catAx>
      <c:valAx>
        <c:axId val="837866207"/>
        <c:scaling>
          <c:orientation val="minMax"/>
        </c:scaling>
        <c:delete val="1"/>
        <c:axPos val="l"/>
        <c:majorGridlines>
          <c:spPr>
            <a:ln w="9525" cap="flat" cmpd="sng" algn="ctr">
              <a:solidFill>
                <a:srgbClr val="598CBF">
                  <a:alpha val="30000"/>
                </a:srgbClr>
              </a:solidFill>
              <a:round/>
            </a:ln>
            <a:effectLst/>
          </c:spPr>
        </c:majorGridlines>
        <c:numFmt formatCode="0%" sourceLinked="1"/>
        <c:majorTickMark val="none"/>
        <c:minorTickMark val="none"/>
        <c:tickLblPos val="nextTo"/>
        <c:crossAx val="85254209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a:solidFill>
                <a:srgbClr val="021C3C"/>
              </a:solidFill>
            </a:ln>
          </c:spPr>
          <c:dPt>
            <c:idx val="0"/>
            <c:bubble3D val="0"/>
            <c:spPr>
              <a:gradFill>
                <a:gsLst>
                  <a:gs pos="100000">
                    <a:srgbClr val="0054B4"/>
                  </a:gs>
                  <a:gs pos="0">
                    <a:srgbClr val="34D399"/>
                  </a:gs>
                </a:gsLst>
                <a:lin ang="2700000" scaled="0"/>
              </a:gradFill>
              <a:ln w="19050">
                <a:solidFill>
                  <a:srgbClr val="021C3C"/>
                </a:solidFill>
              </a:ln>
              <a:effectLst/>
            </c:spPr>
            <c:extLst>
              <c:ext xmlns:c16="http://schemas.microsoft.com/office/drawing/2014/chart" uri="{C3380CC4-5D6E-409C-BE32-E72D297353CC}">
                <c16:uniqueId val="{00000001-1934-4EC0-9A37-E14217784F26}"/>
              </c:ext>
            </c:extLst>
          </c:dPt>
          <c:dPt>
            <c:idx val="1"/>
            <c:bubble3D val="0"/>
            <c:spPr>
              <a:gradFill>
                <a:gsLst>
                  <a:gs pos="100000">
                    <a:srgbClr val="1E63E8"/>
                  </a:gs>
                  <a:gs pos="29000">
                    <a:srgbClr val="6CB7FF"/>
                  </a:gs>
                </a:gsLst>
                <a:lin ang="2700000" scaled="0"/>
              </a:gradFill>
              <a:ln w="19050">
                <a:solidFill>
                  <a:srgbClr val="021C3C"/>
                </a:solidFill>
              </a:ln>
              <a:effectLst/>
            </c:spPr>
            <c:extLst>
              <c:ext xmlns:c16="http://schemas.microsoft.com/office/drawing/2014/chart" uri="{C3380CC4-5D6E-409C-BE32-E72D297353CC}">
                <c16:uniqueId val="{00000003-1934-4EC0-9A37-E14217784F26}"/>
              </c:ext>
            </c:extLst>
          </c:dPt>
          <c:dPt>
            <c:idx val="2"/>
            <c:bubble3D val="0"/>
            <c:spPr>
              <a:gradFill>
                <a:gsLst>
                  <a:gs pos="100000">
                    <a:srgbClr val="1CE16C"/>
                  </a:gs>
                  <a:gs pos="0">
                    <a:srgbClr val="F9EAB7"/>
                  </a:gs>
                </a:gsLst>
                <a:lin ang="5400000" scaled="0"/>
              </a:gradFill>
              <a:ln w="19050">
                <a:solidFill>
                  <a:srgbClr val="021C3C"/>
                </a:solidFill>
              </a:ln>
              <a:effectLst/>
            </c:spPr>
            <c:extLst>
              <c:ext xmlns:c16="http://schemas.microsoft.com/office/drawing/2014/chart" uri="{C3380CC4-5D6E-409C-BE32-E72D297353CC}">
                <c16:uniqueId val="{00000005-1934-4EC0-9A37-E14217784F26}"/>
              </c:ext>
            </c:extLst>
          </c:dPt>
          <c:dPt>
            <c:idx val="3"/>
            <c:bubble3D val="0"/>
            <c:spPr>
              <a:gradFill>
                <a:gsLst>
                  <a:gs pos="89000">
                    <a:srgbClr val="FFFF00"/>
                  </a:gs>
                  <a:gs pos="5000">
                    <a:srgbClr val="F2207B"/>
                  </a:gs>
                </a:gsLst>
                <a:lin ang="7800000" scaled="0"/>
              </a:gradFill>
              <a:ln w="19050">
                <a:solidFill>
                  <a:srgbClr val="021C3C"/>
                </a:solidFill>
              </a:ln>
              <a:effectLst/>
            </c:spPr>
            <c:extLst>
              <c:ext xmlns:c16="http://schemas.microsoft.com/office/drawing/2014/chart" uri="{C3380CC4-5D6E-409C-BE32-E72D297353CC}">
                <c16:uniqueId val="{00000007-1934-4EC0-9A37-E14217784F26}"/>
              </c:ext>
            </c:extLst>
          </c:dPt>
          <c:dPt>
            <c:idx val="4"/>
            <c:bubble3D val="0"/>
            <c:spPr>
              <a:gradFill>
                <a:gsLst>
                  <a:gs pos="100000">
                    <a:srgbClr val="70AD18"/>
                  </a:gs>
                  <a:gs pos="0">
                    <a:srgbClr val="ADE354"/>
                  </a:gs>
                </a:gsLst>
                <a:lin ang="5400000" scaled="0"/>
              </a:gradFill>
              <a:ln w="19050">
                <a:solidFill>
                  <a:srgbClr val="021C3C"/>
                </a:solidFill>
              </a:ln>
              <a:effectLst/>
            </c:spPr>
            <c:extLst>
              <c:ext xmlns:c16="http://schemas.microsoft.com/office/drawing/2014/chart" uri="{C3380CC4-5D6E-409C-BE32-E72D297353CC}">
                <c16:uniqueId val="{00000009-1934-4EC0-9A37-E14217784F26}"/>
              </c:ext>
            </c:extLst>
          </c:dPt>
          <c:cat>
            <c:strRef>
              <c:f>Processing!$J$2:$J$6</c:f>
              <c:strCache>
                <c:ptCount val="5"/>
                <c:pt idx="0">
                  <c:v>Checking</c:v>
                </c:pt>
                <c:pt idx="1">
                  <c:v>Saving</c:v>
                </c:pt>
                <c:pt idx="2">
                  <c:v>Investments</c:v>
                </c:pt>
                <c:pt idx="3">
                  <c:v>Digital Craft</c:v>
                </c:pt>
                <c:pt idx="4">
                  <c:v>Rewards</c:v>
                </c:pt>
              </c:strCache>
            </c:strRef>
          </c:cat>
          <c:val>
            <c:numRef>
              <c:f>Processing!$K$2:$K$6</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A-1934-4EC0-9A37-E14217784F26}"/>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b"/>
      <c:layout>
        <c:manualLayout>
          <c:xMode val="edge"/>
          <c:yMode val="edge"/>
          <c:x val="1.1615241686727134E-2"/>
          <c:y val="0.89190452262100595"/>
          <c:w val="0.98341176639804595"/>
          <c:h val="9.3044303387422755E-2"/>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006085"/>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39000">
                  <a:srgbClr val="0273FC">
                    <a:alpha val="60000"/>
                  </a:srgbClr>
                </a:gs>
                <a:gs pos="89000">
                  <a:srgbClr val="055FCA">
                    <a:alpha val="0"/>
                  </a:srgbClr>
                </a:gs>
              </a:gsLst>
              <a:path path="circle">
                <a:fillToRect l="50000" t="-80000" r="50000" b="180000"/>
              </a:path>
              <a:tileRect/>
            </a:gradFill>
            <a:ln w="25400">
              <a:noFill/>
            </a:ln>
            <a:effectLst/>
          </c:spPr>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extLst>
            <c:ext xmlns:c16="http://schemas.microsoft.com/office/drawing/2014/chart" uri="{C3380CC4-5D6E-409C-BE32-E72D297353CC}">
              <c16:uniqueId val="{00000000-D131-4B9C-B6DE-DE80F76BE5A2}"/>
            </c:ext>
          </c:extLst>
        </c:ser>
        <c:dLbls>
          <c:showLegendKey val="0"/>
          <c:showVal val="0"/>
          <c:showCatName val="0"/>
          <c:showSerName val="0"/>
          <c:showPercent val="0"/>
          <c:showBubbleSize val="0"/>
        </c:dLbls>
        <c:axId val="852638607"/>
        <c:axId val="837895967"/>
      </c:areaChart>
      <c:lineChart>
        <c:grouping val="standard"/>
        <c:varyColors val="0"/>
        <c:ser>
          <c:idx val="0"/>
          <c:order val="0"/>
          <c:tx>
            <c:strRef>
              <c:f>Processing!$N$10</c:f>
              <c:strCache>
                <c:ptCount val="1"/>
                <c:pt idx="0">
                  <c:v>Value</c:v>
                </c:pt>
              </c:strCache>
            </c:strRef>
          </c:tx>
          <c:spPr>
            <a:ln w="19050" cap="rnd">
              <a:gradFill>
                <a:gsLst>
                  <a:gs pos="0">
                    <a:srgbClr val="055FCA"/>
                  </a:gs>
                  <a:gs pos="74000">
                    <a:srgbClr val="01EEFB"/>
                  </a:gs>
                  <a:gs pos="100000">
                    <a:srgbClr val="055FCA"/>
                  </a:gs>
                </a:gsLst>
                <a:lin ang="0" scaled="0"/>
              </a:gradFill>
              <a:round/>
            </a:ln>
            <a:effectLst>
              <a:outerShdw blurRad="50800" dist="38100" dir="5400000" algn="t" rotWithShape="0">
                <a:prstClr val="black">
                  <a:alpha val="40000"/>
                </a:prstClr>
              </a:outerShdw>
            </a:effectLst>
          </c:spPr>
          <c:marker>
            <c:symbol val="none"/>
          </c:marker>
          <c:cat>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smooth val="1"/>
          <c:extLst>
            <c:ext xmlns:c16="http://schemas.microsoft.com/office/drawing/2014/chart" uri="{C3380CC4-5D6E-409C-BE32-E72D297353CC}">
              <c16:uniqueId val="{00000001-D131-4B9C-B6DE-DE80F76BE5A2}"/>
            </c:ext>
          </c:extLst>
        </c:ser>
        <c:dLbls>
          <c:showLegendKey val="0"/>
          <c:showVal val="0"/>
          <c:showCatName val="0"/>
          <c:showSerName val="0"/>
          <c:showPercent val="0"/>
          <c:showBubbleSize val="0"/>
        </c:dLbls>
        <c:marker val="1"/>
        <c:smooth val="0"/>
        <c:axId val="852638607"/>
        <c:axId val="837895967"/>
      </c:lineChart>
      <c:scatterChart>
        <c:scatterStyle val="lineMarker"/>
        <c:varyColors val="0"/>
        <c:ser>
          <c:idx val="1"/>
          <c:order val="1"/>
          <c:tx>
            <c:strRef>
              <c:f>Processing!$O$10</c:f>
              <c:strCache>
                <c:ptCount val="1"/>
                <c:pt idx="0">
                  <c:v>Cursor</c:v>
                </c:pt>
              </c:strCache>
            </c:strRef>
          </c:tx>
          <c:spPr>
            <a:ln w="25400" cap="rnd">
              <a:noFill/>
              <a:round/>
            </a:ln>
            <a:effectLst/>
          </c:spPr>
          <c:marker>
            <c:symbol val="circle"/>
            <c:size val="5"/>
            <c:spPr>
              <a:solidFill>
                <a:schemeClr val="accent2"/>
              </a:solidFill>
              <a:ln w="9525">
                <a:solidFill>
                  <a:schemeClr val="accent2"/>
                </a:solidFill>
              </a:ln>
              <a:effectLst/>
            </c:spPr>
          </c:marker>
          <c:xVal>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2-D131-4B9C-B6DE-DE80F76BE5A2}"/>
            </c:ext>
          </c:extLst>
        </c:ser>
        <c:ser>
          <c:idx val="3"/>
          <c:order val="3"/>
          <c:tx>
            <c:strRef>
              <c:f>Processing!$O$10</c:f>
              <c:strCache>
                <c:ptCount val="1"/>
                <c:pt idx="0">
                  <c:v>Cursor</c:v>
                </c:pt>
              </c:strCache>
            </c:strRef>
          </c:tx>
          <c:spPr>
            <a:ln w="25400" cap="rnd">
              <a:noFill/>
              <a:round/>
            </a:ln>
            <a:effectLst>
              <a:glow rad="139700">
                <a:schemeClr val="accent4">
                  <a:satMod val="175000"/>
                  <a:alpha val="40000"/>
                </a:schemeClr>
              </a:glow>
            </a:effectLst>
          </c:spPr>
          <c:marker>
            <c:symbol val="circle"/>
            <c:size val="5"/>
            <c:spPr>
              <a:solidFill>
                <a:schemeClr val="bg1"/>
              </a:solidFill>
              <a:ln w="9525">
                <a:solidFill>
                  <a:srgbClr val="0273FC"/>
                </a:solidFill>
              </a:ln>
              <a:effectLst>
                <a:glow rad="139700">
                  <a:schemeClr val="accent4">
                    <a:satMod val="175000"/>
                    <a:alpha val="40000"/>
                  </a:schemeClr>
                </a:glow>
              </a:effectLst>
            </c:spPr>
          </c:marker>
          <c:errBars>
            <c:errDir val="y"/>
            <c:errBarType val="minus"/>
            <c:errValType val="cust"/>
            <c:noEndCap val="1"/>
            <c:plus>
              <c:numLit>
                <c:formatCode>General</c:formatCode>
                <c:ptCount val="1"/>
                <c:pt idx="0">
                  <c:v>1</c:v>
                </c:pt>
              </c:numLit>
            </c:plus>
            <c:minus>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3-D131-4B9C-B6DE-DE80F76BE5A2}"/>
            </c:ext>
          </c:extLst>
        </c:ser>
        <c:dLbls>
          <c:showLegendKey val="0"/>
          <c:showVal val="0"/>
          <c:showCatName val="0"/>
          <c:showSerName val="0"/>
          <c:showPercent val="0"/>
          <c:showBubbleSize val="0"/>
        </c:dLbls>
        <c:axId val="852638607"/>
        <c:axId val="837895967"/>
      </c:scatterChart>
      <c:catAx>
        <c:axId val="852638607"/>
        <c:scaling>
          <c:orientation val="minMax"/>
        </c:scaling>
        <c:delete val="1"/>
        <c:axPos val="b"/>
        <c:numFmt formatCode="General" sourceLinked="1"/>
        <c:majorTickMark val="none"/>
        <c:minorTickMark val="none"/>
        <c:tickLblPos val="nextTo"/>
        <c:crossAx val="837895967"/>
        <c:crosses val="autoZero"/>
        <c:auto val="1"/>
        <c:lblAlgn val="ctr"/>
        <c:lblOffset val="100"/>
        <c:noMultiLvlLbl val="0"/>
      </c:catAx>
      <c:valAx>
        <c:axId val="837895967"/>
        <c:scaling>
          <c:orientation val="minMax"/>
        </c:scaling>
        <c:delete val="1"/>
        <c:axPos val="l"/>
        <c:numFmt formatCode="General" sourceLinked="1"/>
        <c:majorTickMark val="none"/>
        <c:minorTickMark val="none"/>
        <c:tickLblPos val="nextTo"/>
        <c:crossAx val="85263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blipFill>
              <a:blip xmlns:r="http://schemas.openxmlformats.org/officeDocument/2006/relationships" r:embed="rId3"/>
              <a:stretch>
                <a:fillRect/>
              </a:stretch>
            </a:blipFill>
            <a:ln>
              <a:noFill/>
            </a:ln>
            <a:effectLst/>
          </c:spPr>
          <c:invertIfNegative val="0"/>
          <c:cat>
            <c:strRef>
              <c:f>Processing!$H$8</c:f>
              <c:strCache>
                <c:ptCount val="1"/>
                <c:pt idx="0">
                  <c:v>Goals Accumulation</c:v>
                </c:pt>
              </c:strCache>
            </c:strRef>
          </c:cat>
          <c:val>
            <c:numRef>
              <c:f>Processing!$I$8</c:f>
              <c:numCache>
                <c:formatCode>0%</c:formatCode>
                <c:ptCount val="1"/>
                <c:pt idx="0">
                  <c:v>0.41268000000000005</c:v>
                </c:pt>
              </c:numCache>
            </c:numRef>
          </c:val>
          <c:extLst>
            <c:ext xmlns:c16="http://schemas.microsoft.com/office/drawing/2014/chart" uri="{C3380CC4-5D6E-409C-BE32-E72D297353CC}">
              <c16:uniqueId val="{00000000-A60D-4643-9F53-76BED7155981}"/>
            </c:ext>
          </c:extLst>
        </c:ser>
        <c:ser>
          <c:idx val="1"/>
          <c:order val="1"/>
          <c:spPr>
            <a:blipFill>
              <a:blip xmlns:r="http://schemas.openxmlformats.org/officeDocument/2006/relationships" r:embed="rId4"/>
              <a:stretch>
                <a:fillRect/>
              </a:stretch>
            </a:blipFill>
            <a:ln>
              <a:noFill/>
            </a:ln>
            <a:effectLst/>
          </c:spPr>
          <c:invertIfNegative val="0"/>
          <c:cat>
            <c:strRef>
              <c:f>Processing!$H$8</c:f>
              <c:strCache>
                <c:ptCount val="1"/>
                <c:pt idx="0">
                  <c:v>Goals Accumulation</c:v>
                </c:pt>
              </c:strCache>
            </c:strRef>
          </c:cat>
          <c:val>
            <c:numRef>
              <c:f>Processing!$J$8</c:f>
              <c:numCache>
                <c:formatCode>0%</c:formatCode>
                <c:ptCount val="1"/>
                <c:pt idx="0">
                  <c:v>3.5000000000000003E-2</c:v>
                </c:pt>
              </c:numCache>
            </c:numRef>
          </c:val>
          <c:extLst>
            <c:ext xmlns:c16="http://schemas.microsoft.com/office/drawing/2014/chart" uri="{C3380CC4-5D6E-409C-BE32-E72D297353CC}">
              <c16:uniqueId val="{00000001-A60D-4643-9F53-76BED7155981}"/>
            </c:ext>
          </c:extLst>
        </c:ser>
        <c:ser>
          <c:idx val="2"/>
          <c:order val="2"/>
          <c:spPr>
            <a:blipFill>
              <a:blip xmlns:r="http://schemas.openxmlformats.org/officeDocument/2006/relationships" r:embed="rId5"/>
              <a:stretch>
                <a:fillRect/>
              </a:stretch>
            </a:blipFill>
            <a:ln>
              <a:noFill/>
            </a:ln>
            <a:effectLst/>
          </c:spPr>
          <c:invertIfNegative val="0"/>
          <c:cat>
            <c:strRef>
              <c:f>Processing!$H$8</c:f>
              <c:strCache>
                <c:ptCount val="1"/>
                <c:pt idx="0">
                  <c:v>Goals Accumulation</c:v>
                </c:pt>
              </c:strCache>
            </c:strRef>
          </c:cat>
          <c:val>
            <c:numRef>
              <c:f>Processing!$K$8</c:f>
              <c:numCache>
                <c:formatCode>0%</c:formatCode>
                <c:ptCount val="1"/>
                <c:pt idx="0">
                  <c:v>0.58731999999999984</c:v>
                </c:pt>
              </c:numCache>
            </c:numRef>
          </c:val>
          <c:extLst>
            <c:ext xmlns:c16="http://schemas.microsoft.com/office/drawing/2014/chart" uri="{C3380CC4-5D6E-409C-BE32-E72D297353CC}">
              <c16:uniqueId val="{00000002-A60D-4643-9F53-76BED7155981}"/>
            </c:ext>
          </c:extLst>
        </c:ser>
        <c:dLbls>
          <c:showLegendKey val="0"/>
          <c:showVal val="0"/>
          <c:showCatName val="0"/>
          <c:showSerName val="0"/>
          <c:showPercent val="0"/>
          <c:showBubbleSize val="0"/>
        </c:dLbls>
        <c:gapWidth val="500"/>
        <c:overlap val="100"/>
        <c:axId val="852614015"/>
        <c:axId val="538874271"/>
      </c:barChart>
      <c:catAx>
        <c:axId val="852614015"/>
        <c:scaling>
          <c:orientation val="minMax"/>
        </c:scaling>
        <c:delete val="1"/>
        <c:axPos val="l"/>
        <c:numFmt formatCode="General" sourceLinked="1"/>
        <c:majorTickMark val="out"/>
        <c:minorTickMark val="none"/>
        <c:tickLblPos val="nextTo"/>
        <c:crossAx val="538874271"/>
        <c:crosses val="autoZero"/>
        <c:auto val="1"/>
        <c:lblAlgn val="ctr"/>
        <c:lblOffset val="100"/>
        <c:noMultiLvlLbl val="0"/>
      </c:catAx>
      <c:valAx>
        <c:axId val="538874271"/>
        <c:scaling>
          <c:orientation val="minMax"/>
          <c:max val="1"/>
          <c:min val="0"/>
        </c:scaling>
        <c:delete val="1"/>
        <c:axPos val="b"/>
        <c:numFmt formatCode="0%" sourceLinked="1"/>
        <c:majorTickMark val="out"/>
        <c:minorTickMark val="none"/>
        <c:tickLblPos val="nextTo"/>
        <c:crossAx val="8526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1AEF5"/>
            </a:solidFill>
            <a:ln>
              <a:noFill/>
            </a:ln>
            <a:effectLst/>
          </c:spPr>
          <c:invertIfNegative val="0"/>
          <c:cat>
            <c:strRef>
              <c:f>Processing!$M$2:$M$5</c:f>
              <c:strCache>
                <c:ptCount val="4"/>
                <c:pt idx="0">
                  <c:v>Home</c:v>
                </c:pt>
                <c:pt idx="1">
                  <c:v>Hobby</c:v>
                </c:pt>
                <c:pt idx="2">
                  <c:v>Drive</c:v>
                </c:pt>
                <c:pt idx="3">
                  <c:v>Travel</c:v>
                </c:pt>
              </c:strCache>
            </c:strRef>
          </c:cat>
          <c:val>
            <c:numRef>
              <c:f>Processing!$N$2:$N$5</c:f>
              <c:numCache>
                <c:formatCode>0%</c:formatCode>
                <c:ptCount val="4"/>
                <c:pt idx="0">
                  <c:v>0.70520000000000016</c:v>
                </c:pt>
                <c:pt idx="1">
                  <c:v>0.35680000000000006</c:v>
                </c:pt>
                <c:pt idx="2">
                  <c:v>0.29472000000000004</c:v>
                </c:pt>
                <c:pt idx="3">
                  <c:v>0.29400000000000004</c:v>
                </c:pt>
              </c:numCache>
            </c:numRef>
          </c:val>
          <c:extLst>
            <c:ext xmlns:c16="http://schemas.microsoft.com/office/drawing/2014/chart" uri="{C3380CC4-5D6E-409C-BE32-E72D297353CC}">
              <c16:uniqueId val="{00000000-1955-4A11-9027-1FFA70CDFFDE}"/>
            </c:ext>
          </c:extLst>
        </c:ser>
        <c:ser>
          <c:idx val="1"/>
          <c:order val="1"/>
          <c:spPr>
            <a:solidFill>
              <a:srgbClr val="24415E"/>
            </a:solidFill>
            <a:ln>
              <a:noFill/>
            </a:ln>
            <a:effectLst/>
          </c:spPr>
          <c:invertIfNegative val="0"/>
          <c:cat>
            <c:strRef>
              <c:f>Processing!$M$2:$M$5</c:f>
              <c:strCache>
                <c:ptCount val="4"/>
                <c:pt idx="0">
                  <c:v>Home</c:v>
                </c:pt>
                <c:pt idx="1">
                  <c:v>Hobby</c:v>
                </c:pt>
                <c:pt idx="2">
                  <c:v>Drive</c:v>
                </c:pt>
                <c:pt idx="3">
                  <c:v>Travel</c:v>
                </c:pt>
              </c:strCache>
            </c:strRef>
          </c:cat>
          <c:val>
            <c:numRef>
              <c:f>Processing!$O$2:$O$5</c:f>
              <c:numCache>
                <c:formatCode>0%</c:formatCode>
                <c:ptCount val="4"/>
                <c:pt idx="0">
                  <c:v>0.29479999999999984</c:v>
                </c:pt>
                <c:pt idx="1">
                  <c:v>0.64319999999999999</c:v>
                </c:pt>
                <c:pt idx="2">
                  <c:v>0.70527999999999991</c:v>
                </c:pt>
                <c:pt idx="3">
                  <c:v>0.70599999999999996</c:v>
                </c:pt>
              </c:numCache>
            </c:numRef>
          </c:val>
          <c:extLst>
            <c:ext xmlns:c16="http://schemas.microsoft.com/office/drawing/2014/chart" uri="{C3380CC4-5D6E-409C-BE32-E72D297353CC}">
              <c16:uniqueId val="{00000001-1955-4A11-9027-1FFA70CDFFDE}"/>
            </c:ext>
          </c:extLst>
        </c:ser>
        <c:ser>
          <c:idx val="2"/>
          <c:order val="2"/>
          <c:spPr>
            <a:solidFill>
              <a:srgbClr val="00FFFF"/>
            </a:solidFill>
            <a:ln>
              <a:noFill/>
            </a:ln>
            <a:effectLst/>
          </c:spPr>
          <c:invertIfNegative val="0"/>
          <c:cat>
            <c:strRef>
              <c:f>Processing!$M$2:$M$5</c:f>
              <c:strCache>
                <c:ptCount val="4"/>
                <c:pt idx="0">
                  <c:v>Home</c:v>
                </c:pt>
                <c:pt idx="1">
                  <c:v>Hobby</c:v>
                </c:pt>
                <c:pt idx="2">
                  <c:v>Drive</c:v>
                </c:pt>
                <c:pt idx="3">
                  <c:v>Travel</c:v>
                </c:pt>
              </c:strCache>
            </c:strRef>
          </c:cat>
          <c:val>
            <c:numRef>
              <c:f>Processing!$P$2:$P$5</c:f>
              <c:numCache>
                <c:formatCode>0%</c:formatCode>
                <c:ptCount val="4"/>
                <c:pt idx="0">
                  <c:v>0</c:v>
                </c:pt>
                <c:pt idx="1">
                  <c:v>0</c:v>
                </c:pt>
                <c:pt idx="2">
                  <c:v>0</c:v>
                </c:pt>
                <c:pt idx="3">
                  <c:v>0</c:v>
                </c:pt>
              </c:numCache>
            </c:numRef>
          </c:val>
          <c:extLst>
            <c:ext xmlns:c16="http://schemas.microsoft.com/office/drawing/2014/chart" uri="{C3380CC4-5D6E-409C-BE32-E72D297353CC}">
              <c16:uniqueId val="{00000002-1955-4A11-9027-1FFA70CDFFDE}"/>
            </c:ext>
          </c:extLst>
        </c:ser>
        <c:dLbls>
          <c:showLegendKey val="0"/>
          <c:showVal val="0"/>
          <c:showCatName val="0"/>
          <c:showSerName val="0"/>
          <c:showPercent val="0"/>
          <c:showBubbleSize val="0"/>
        </c:dLbls>
        <c:gapWidth val="500"/>
        <c:overlap val="100"/>
        <c:axId val="852665983"/>
        <c:axId val="837828767"/>
      </c:barChart>
      <c:catAx>
        <c:axId val="852665983"/>
        <c:scaling>
          <c:orientation val="maxMin"/>
        </c:scaling>
        <c:delete val="1"/>
        <c:axPos val="l"/>
        <c:numFmt formatCode="General" sourceLinked="1"/>
        <c:majorTickMark val="out"/>
        <c:minorTickMark val="none"/>
        <c:tickLblPos val="nextTo"/>
        <c:crossAx val="837828767"/>
        <c:crosses val="autoZero"/>
        <c:auto val="1"/>
        <c:lblAlgn val="ctr"/>
        <c:lblOffset val="100"/>
        <c:noMultiLvlLbl val="0"/>
      </c:catAx>
      <c:valAx>
        <c:axId val="837828767"/>
        <c:scaling>
          <c:orientation val="minMax"/>
          <c:max val="1"/>
          <c:min val="0"/>
        </c:scaling>
        <c:delete val="1"/>
        <c:axPos val="t"/>
        <c:numFmt formatCode="0%" sourceLinked="1"/>
        <c:majorTickMark val="out"/>
        <c:minorTickMark val="none"/>
        <c:tickLblPos val="nextTo"/>
        <c:crossAx val="85266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C6BC"/>
            </a:solidFill>
            <a:ln w="31750">
              <a:solidFill>
                <a:srgbClr val="01152D"/>
              </a:solidFill>
            </a:ln>
            <a:effectLst/>
          </c:spPr>
          <c:invertIfNegative val="0"/>
          <c:cat>
            <c:strRef>
              <c:f>Processing!$Q$21:$Q$24</c:f>
              <c:strCache>
                <c:ptCount val="4"/>
                <c:pt idx="0">
                  <c:v>Investments</c:v>
                </c:pt>
                <c:pt idx="1">
                  <c:v>Checking</c:v>
                </c:pt>
                <c:pt idx="2">
                  <c:v>Saving</c:v>
                </c:pt>
                <c:pt idx="3">
                  <c:v>Credit Cards</c:v>
                </c:pt>
              </c:strCache>
            </c:strRef>
          </c:cat>
          <c:val>
            <c:numRef>
              <c:f>Processing!$R$21:$R$24</c:f>
              <c:numCache>
                <c:formatCode>"$"###\ ###</c:formatCode>
                <c:ptCount val="4"/>
                <c:pt idx="0">
                  <c:v>2709.0000000000005</c:v>
                </c:pt>
                <c:pt idx="1">
                  <c:v>1977.0000000000002</c:v>
                </c:pt>
                <c:pt idx="2">
                  <c:v>1915.8000000000002</c:v>
                </c:pt>
                <c:pt idx="3">
                  <c:v>1711.8000000000002</c:v>
                </c:pt>
              </c:numCache>
            </c:numRef>
          </c:val>
          <c:extLst>
            <c:ext xmlns:c16="http://schemas.microsoft.com/office/drawing/2014/chart" uri="{C3380CC4-5D6E-409C-BE32-E72D297353CC}">
              <c16:uniqueId val="{00000000-B031-4E5A-8DC9-11F3972C2066}"/>
            </c:ext>
          </c:extLst>
        </c:ser>
        <c:dLbls>
          <c:showLegendKey val="0"/>
          <c:showVal val="0"/>
          <c:showCatName val="0"/>
          <c:showSerName val="0"/>
          <c:showPercent val="0"/>
          <c:showBubbleSize val="0"/>
        </c:dLbls>
        <c:gapWidth val="500"/>
        <c:axId val="900569663"/>
        <c:axId val="762145535"/>
      </c:barChart>
      <c:catAx>
        <c:axId val="900569663"/>
        <c:scaling>
          <c:orientation val="maxMin"/>
        </c:scaling>
        <c:delete val="1"/>
        <c:axPos val="l"/>
        <c:numFmt formatCode="General" sourceLinked="1"/>
        <c:majorTickMark val="none"/>
        <c:minorTickMark val="none"/>
        <c:tickLblPos val="nextTo"/>
        <c:crossAx val="762145535"/>
        <c:crosses val="autoZero"/>
        <c:auto val="1"/>
        <c:lblAlgn val="ctr"/>
        <c:lblOffset val="100"/>
        <c:noMultiLvlLbl val="0"/>
      </c:catAx>
      <c:valAx>
        <c:axId val="762145535"/>
        <c:scaling>
          <c:orientation val="minMax"/>
        </c:scaling>
        <c:delete val="1"/>
        <c:axPos val="t"/>
        <c:numFmt formatCode="&quot;$&quot;###\ ###" sourceLinked="1"/>
        <c:majorTickMark val="none"/>
        <c:minorTickMark val="none"/>
        <c:tickLblPos val="nextTo"/>
        <c:crossAx val="90056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Processing!$L$10</c:f>
              <c:strCache>
                <c:ptCount val="1"/>
                <c:pt idx="0">
                  <c:v>Tumbler</c:v>
                </c:pt>
              </c:strCache>
            </c:strRef>
          </c:cat>
          <c:val>
            <c:numRef>
              <c:f>Processing!$L$11</c:f>
              <c:numCache>
                <c:formatCode>General</c:formatCode>
                <c:ptCount val="1"/>
                <c:pt idx="0">
                  <c:v>10</c:v>
                </c:pt>
              </c:numCache>
            </c:numRef>
          </c:val>
          <c:extLst>
            <c:ext xmlns:c16="http://schemas.microsoft.com/office/drawing/2014/chart" uri="{C3380CC4-5D6E-409C-BE32-E72D297353CC}">
              <c16:uniqueId val="{00000000-B2FF-4293-A416-596392D053AA}"/>
            </c:ext>
          </c:extLst>
        </c:ser>
        <c:ser>
          <c:idx val="1"/>
          <c:order val="1"/>
          <c:spPr>
            <a:blipFill>
              <a:blip xmlns:r="http://schemas.openxmlformats.org/officeDocument/2006/relationships" r:embed="rId4"/>
              <a:stretch>
                <a:fillRect/>
              </a:stretch>
            </a:blipFill>
            <a:ln>
              <a:noFill/>
            </a:ln>
            <a:effectLst/>
          </c:spPr>
          <c:invertIfNegative val="0"/>
          <c:cat>
            <c:strRef>
              <c:f>Processing!$L$10</c:f>
              <c:strCache>
                <c:ptCount val="1"/>
                <c:pt idx="0">
                  <c:v>Tumbler</c:v>
                </c:pt>
              </c:strCache>
            </c:strRef>
          </c:cat>
          <c:val>
            <c:numRef>
              <c:f>Processing!$L$12</c:f>
              <c:numCache>
                <c:formatCode>General</c:formatCode>
                <c:ptCount val="1"/>
                <c:pt idx="0">
                  <c:v>0</c:v>
                </c:pt>
              </c:numCache>
            </c:numRef>
          </c:val>
          <c:extLst>
            <c:ext xmlns:c16="http://schemas.microsoft.com/office/drawing/2014/chart" uri="{C3380CC4-5D6E-409C-BE32-E72D297353CC}">
              <c16:uniqueId val="{00000001-B2FF-4293-A416-596392D053AA}"/>
            </c:ext>
          </c:extLst>
        </c:ser>
        <c:dLbls>
          <c:showLegendKey val="0"/>
          <c:showVal val="0"/>
          <c:showCatName val="0"/>
          <c:showSerName val="0"/>
          <c:showPercent val="0"/>
          <c:showBubbleSize val="0"/>
        </c:dLbls>
        <c:gapWidth val="0"/>
        <c:overlap val="100"/>
        <c:axId val="942387663"/>
        <c:axId val="971647167"/>
      </c:barChart>
      <c:catAx>
        <c:axId val="942387663"/>
        <c:scaling>
          <c:orientation val="minMax"/>
        </c:scaling>
        <c:delete val="1"/>
        <c:axPos val="b"/>
        <c:numFmt formatCode="General" sourceLinked="1"/>
        <c:majorTickMark val="none"/>
        <c:minorTickMark val="none"/>
        <c:tickLblPos val="nextTo"/>
        <c:crossAx val="971647167"/>
        <c:crosses val="autoZero"/>
        <c:auto val="1"/>
        <c:lblAlgn val="ctr"/>
        <c:lblOffset val="100"/>
        <c:noMultiLvlLbl val="0"/>
      </c:catAx>
      <c:valAx>
        <c:axId val="971647167"/>
        <c:scaling>
          <c:orientation val="minMax"/>
          <c:max val="10"/>
          <c:min val="0"/>
        </c:scaling>
        <c:delete val="1"/>
        <c:axPos val="l"/>
        <c:numFmt formatCode="General" sourceLinked="1"/>
        <c:majorTickMark val="none"/>
        <c:minorTickMark val="none"/>
        <c:tickLblPos val="nextTo"/>
        <c:crossAx val="94238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Processing!$W$11:$W$14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0-AA1D-4B8A-BF48-622143548C86}"/>
            </c:ext>
          </c:extLst>
        </c:ser>
        <c:ser>
          <c:idx val="1"/>
          <c:order val="1"/>
          <c:spPr>
            <a:blipFill>
              <a:blip xmlns:r="http://schemas.openxmlformats.org/officeDocument/2006/relationships" r:embed="rId4"/>
              <a:stretch>
                <a:fillRect/>
              </a:stretch>
            </a:blipFill>
            <a:ln>
              <a:noFill/>
            </a:ln>
            <a:effectLst/>
          </c:spPr>
          <c:invertIfNegative val="0"/>
          <c:val>
            <c:numRef>
              <c:f>Processing!$X$11:$X$14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1-AA1D-4B8A-BF48-622143548C86}"/>
            </c:ext>
          </c:extLst>
        </c:ser>
        <c:ser>
          <c:idx val="2"/>
          <c:order val="2"/>
          <c:spPr>
            <a:blipFill>
              <a:blip xmlns:r="http://schemas.openxmlformats.org/officeDocument/2006/relationships" r:embed="rId5"/>
              <a:stretch>
                <a:fillRect/>
              </a:stretch>
            </a:blipFill>
            <a:ln>
              <a:noFill/>
            </a:ln>
            <a:effectLst/>
          </c:spPr>
          <c:invertIfNegative val="0"/>
          <c:val>
            <c:numRef>
              <c:f>Processing!$Y$11:$Y$14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2-AA1D-4B8A-BF48-622143548C86}"/>
            </c:ext>
          </c:extLst>
        </c:ser>
        <c:ser>
          <c:idx val="3"/>
          <c:order val="3"/>
          <c:spPr>
            <a:blipFill>
              <a:blip xmlns:r="http://schemas.openxmlformats.org/officeDocument/2006/relationships" r:embed="rId6"/>
              <a:stretch>
                <a:fillRect/>
              </a:stretch>
            </a:blipFill>
            <a:ln>
              <a:noFill/>
            </a:ln>
            <a:effectLst/>
          </c:spPr>
          <c:invertIfNegative val="0"/>
          <c:val>
            <c:numRef>
              <c:f>Processing!$Z$11:$Z$14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3-AA1D-4B8A-BF48-622143548C86}"/>
            </c:ext>
          </c:extLst>
        </c:ser>
        <c:dLbls>
          <c:showLegendKey val="0"/>
          <c:showVal val="0"/>
          <c:showCatName val="0"/>
          <c:showSerName val="0"/>
          <c:showPercent val="0"/>
          <c:showBubbleSize val="0"/>
        </c:dLbls>
        <c:gapWidth val="25"/>
        <c:overlap val="100"/>
        <c:axId val="1083986911"/>
        <c:axId val="1703725599"/>
      </c:barChart>
      <c:catAx>
        <c:axId val="1083986911"/>
        <c:scaling>
          <c:orientation val="maxMin"/>
        </c:scaling>
        <c:delete val="1"/>
        <c:axPos val="l"/>
        <c:majorTickMark val="out"/>
        <c:minorTickMark val="none"/>
        <c:tickLblPos val="nextTo"/>
        <c:crossAx val="1703725599"/>
        <c:crosses val="autoZero"/>
        <c:auto val="1"/>
        <c:lblAlgn val="ctr"/>
        <c:lblOffset val="100"/>
        <c:noMultiLvlLbl val="0"/>
      </c:catAx>
      <c:valAx>
        <c:axId val="1703725599"/>
        <c:scaling>
          <c:orientation val="minMax"/>
          <c:max val="10"/>
          <c:min val="0"/>
        </c:scaling>
        <c:delete val="1"/>
        <c:axPos val="t"/>
        <c:numFmt formatCode="General" sourceLinked="1"/>
        <c:majorTickMark val="out"/>
        <c:minorTickMark val="none"/>
        <c:tickLblPos val="nextTo"/>
        <c:crossAx val="108398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Processing!$W$21:$W$24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0-51F8-46F6-85E5-354D050B9A6B}"/>
            </c:ext>
          </c:extLst>
        </c:ser>
        <c:ser>
          <c:idx val="1"/>
          <c:order val="1"/>
          <c:spPr>
            <a:blipFill>
              <a:blip xmlns:r="http://schemas.openxmlformats.org/officeDocument/2006/relationships" r:embed="rId4"/>
              <a:stretch>
                <a:fillRect/>
              </a:stretch>
            </a:blipFill>
            <a:ln>
              <a:noFill/>
            </a:ln>
            <a:effectLst/>
          </c:spPr>
          <c:invertIfNegative val="0"/>
          <c:val>
            <c:numRef>
              <c:f>Processing!$X$21:$X$24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1-51F8-46F6-85E5-354D050B9A6B}"/>
            </c:ext>
          </c:extLst>
        </c:ser>
        <c:ser>
          <c:idx val="2"/>
          <c:order val="2"/>
          <c:spPr>
            <a:blipFill>
              <a:blip xmlns:r="http://schemas.openxmlformats.org/officeDocument/2006/relationships" r:embed="rId5"/>
              <a:stretch>
                <a:fillRect/>
              </a:stretch>
            </a:blipFill>
            <a:ln>
              <a:noFill/>
            </a:ln>
            <a:effectLst/>
          </c:spPr>
          <c:invertIfNegative val="0"/>
          <c:val>
            <c:numRef>
              <c:f>Processing!$Y$21:$Y$24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2-51F8-46F6-85E5-354D050B9A6B}"/>
            </c:ext>
          </c:extLst>
        </c:ser>
        <c:ser>
          <c:idx val="3"/>
          <c:order val="3"/>
          <c:spPr>
            <a:blipFill>
              <a:blip xmlns:r="http://schemas.openxmlformats.org/officeDocument/2006/relationships" r:embed="rId6"/>
              <a:stretch>
                <a:fillRect/>
              </a:stretch>
            </a:blipFill>
            <a:ln>
              <a:noFill/>
            </a:ln>
            <a:effectLst/>
          </c:spPr>
          <c:invertIfNegative val="0"/>
          <c:val>
            <c:numRef>
              <c:f>Processing!$Z$21:$Z$24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3-51F8-46F6-85E5-354D050B9A6B}"/>
            </c:ext>
          </c:extLst>
        </c:ser>
        <c:dLbls>
          <c:showLegendKey val="0"/>
          <c:showVal val="0"/>
          <c:showCatName val="0"/>
          <c:showSerName val="0"/>
          <c:showPercent val="0"/>
          <c:showBubbleSize val="0"/>
        </c:dLbls>
        <c:gapWidth val="100"/>
        <c:overlap val="100"/>
        <c:axId val="1052554191"/>
        <c:axId val="762142175"/>
      </c:barChart>
      <c:catAx>
        <c:axId val="1052554191"/>
        <c:scaling>
          <c:orientation val="maxMin"/>
        </c:scaling>
        <c:delete val="1"/>
        <c:axPos val="l"/>
        <c:majorTickMark val="out"/>
        <c:minorTickMark val="none"/>
        <c:tickLblPos val="nextTo"/>
        <c:crossAx val="762142175"/>
        <c:crosses val="autoZero"/>
        <c:auto val="1"/>
        <c:lblAlgn val="ctr"/>
        <c:lblOffset val="100"/>
        <c:noMultiLvlLbl val="0"/>
      </c:catAx>
      <c:valAx>
        <c:axId val="762142175"/>
        <c:scaling>
          <c:orientation val="minMax"/>
          <c:max val="10"/>
          <c:min val="0"/>
        </c:scaling>
        <c:delete val="1"/>
        <c:axPos val="t"/>
        <c:numFmt formatCode="General" sourceLinked="1"/>
        <c:majorTickMark val="out"/>
        <c:minorTickMark val="none"/>
        <c:tickLblPos val="nextTo"/>
        <c:crossAx val="105255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C27D-4681-A029-B575D0CF974B}"/>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C27D-4681-A029-B575D0CF974B}"/>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C27D-4681-A029-B575D0CF974B}"/>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C27D-4681-A029-B575D0CF974B}"/>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C27D-4681-A029-B575D0CF974B}"/>
              </c:ext>
            </c:extLst>
          </c:dPt>
          <c:val>
            <c:numRef>
              <c:f>Processing!$K$26:$O$26</c:f>
              <c:numCache>
                <c:formatCode>General</c:formatCode>
                <c:ptCount val="5"/>
                <c:pt idx="0">
                  <c:v>0</c:v>
                </c:pt>
                <c:pt idx="1">
                  <c:v>0</c:v>
                </c:pt>
                <c:pt idx="2">
                  <c:v>1</c:v>
                </c:pt>
                <c:pt idx="3">
                  <c:v>1</c:v>
                </c:pt>
                <c:pt idx="4">
                  <c:v>1</c:v>
                </c:pt>
              </c:numCache>
            </c:numRef>
          </c:val>
          <c:extLst>
            <c:ext xmlns:c16="http://schemas.microsoft.com/office/drawing/2014/chart" uri="{C3380CC4-5D6E-409C-BE32-E72D297353CC}">
              <c16:uniqueId val="{0000000A-C27D-4681-A029-B575D0CF974B}"/>
            </c:ext>
          </c:extLst>
        </c:ser>
        <c:dLbls>
          <c:showLegendKey val="0"/>
          <c:showVal val="0"/>
          <c:showCatName val="0"/>
          <c:showSerName val="0"/>
          <c:showPercent val="0"/>
          <c:showBubbleSize val="0"/>
        </c:dLbls>
        <c:gapWidth val="15"/>
        <c:axId val="1179269407"/>
        <c:axId val="971588607"/>
      </c:barChart>
      <c:catAx>
        <c:axId val="1179269407"/>
        <c:scaling>
          <c:orientation val="maxMin"/>
        </c:scaling>
        <c:delete val="1"/>
        <c:axPos val="l"/>
        <c:majorTickMark val="none"/>
        <c:minorTickMark val="none"/>
        <c:tickLblPos val="nextTo"/>
        <c:crossAx val="971588607"/>
        <c:crosses val="autoZero"/>
        <c:auto val="1"/>
        <c:lblAlgn val="ctr"/>
        <c:lblOffset val="100"/>
        <c:noMultiLvlLbl val="0"/>
      </c:catAx>
      <c:valAx>
        <c:axId val="971588607"/>
        <c:scaling>
          <c:orientation val="minMax"/>
          <c:max val="1"/>
          <c:min val="0"/>
        </c:scaling>
        <c:delete val="1"/>
        <c:axPos val="t"/>
        <c:numFmt formatCode="General" sourceLinked="1"/>
        <c:majorTickMark val="none"/>
        <c:minorTickMark val="none"/>
        <c:tickLblPos val="nextTo"/>
        <c:crossAx val="117926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1152D">
                <a:alpha val="88000"/>
              </a:srgbClr>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F1ED-48A4-8406-B05073346464}"/>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F1ED-48A4-8406-B05073346464}"/>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F1ED-48A4-8406-B05073346464}"/>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F1ED-48A4-8406-B05073346464}"/>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F1ED-48A4-8406-B05073346464}"/>
              </c:ext>
            </c:extLst>
          </c:dPt>
          <c:dPt>
            <c:idx val="5"/>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B-F1ED-48A4-8406-B05073346464}"/>
              </c:ext>
            </c:extLst>
          </c:dPt>
          <c:val>
            <c:numRef>
              <c:f>Processing!$B$26:$G$26</c:f>
              <c:numCache>
                <c:formatCode>General</c:formatCode>
                <c:ptCount val="6"/>
                <c:pt idx="0">
                  <c:v>1</c:v>
                </c:pt>
                <c:pt idx="1">
                  <c:v>0</c:v>
                </c:pt>
                <c:pt idx="2">
                  <c:v>0</c:v>
                </c:pt>
                <c:pt idx="3">
                  <c:v>0</c:v>
                </c:pt>
                <c:pt idx="4">
                  <c:v>1</c:v>
                </c:pt>
                <c:pt idx="5">
                  <c:v>1</c:v>
                </c:pt>
              </c:numCache>
            </c:numRef>
          </c:val>
          <c:extLst>
            <c:ext xmlns:c16="http://schemas.microsoft.com/office/drawing/2014/chart" uri="{C3380CC4-5D6E-409C-BE32-E72D297353CC}">
              <c16:uniqueId val="{0000000C-F1ED-48A4-8406-B05073346464}"/>
            </c:ext>
          </c:extLst>
        </c:ser>
        <c:dLbls>
          <c:showLegendKey val="0"/>
          <c:showVal val="0"/>
          <c:showCatName val="0"/>
          <c:showSerName val="0"/>
          <c:showPercent val="0"/>
          <c:showBubbleSize val="0"/>
        </c:dLbls>
        <c:gapWidth val="15"/>
        <c:axId val="1179233215"/>
        <c:axId val="971660607"/>
      </c:barChart>
      <c:catAx>
        <c:axId val="1179233215"/>
        <c:scaling>
          <c:orientation val="maxMin"/>
        </c:scaling>
        <c:delete val="1"/>
        <c:axPos val="l"/>
        <c:majorTickMark val="none"/>
        <c:minorTickMark val="none"/>
        <c:tickLblPos val="nextTo"/>
        <c:crossAx val="971660607"/>
        <c:crosses val="autoZero"/>
        <c:auto val="1"/>
        <c:lblAlgn val="ctr"/>
        <c:lblOffset val="100"/>
        <c:noMultiLvlLbl val="0"/>
      </c:catAx>
      <c:valAx>
        <c:axId val="971660607"/>
        <c:scaling>
          <c:orientation val="minMax"/>
          <c:max val="1"/>
          <c:min val="0"/>
        </c:scaling>
        <c:delete val="1"/>
        <c:axPos val="t"/>
        <c:numFmt formatCode="General" sourceLinked="1"/>
        <c:majorTickMark val="none"/>
        <c:minorTickMark val="none"/>
        <c:tickLblPos val="nextTo"/>
        <c:crossAx val="117923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1"/>
          <c:order val="1"/>
          <c:tx>
            <c:strRef>
              <c:f>Processing!$F$1</c:f>
              <c:strCache>
                <c:ptCount val="1"/>
                <c:pt idx="0">
                  <c:v>Sources</c:v>
                </c:pt>
              </c:strCache>
            </c:strRef>
          </c:tx>
          <c:spPr>
            <a:gradFill flip="none" rotWithShape="1">
              <a:gsLst>
                <a:gs pos="4000">
                  <a:srgbClr val="0175A0">
                    <a:alpha val="90000"/>
                  </a:srgbClr>
                </a:gs>
                <a:gs pos="95000">
                  <a:srgbClr val="000B27">
                    <a:alpha val="25000"/>
                  </a:srgbClr>
                </a:gs>
              </a:gsLst>
              <a:path path="circle">
                <a:fillToRect l="50000" t="50000" r="50000" b="50000"/>
              </a:path>
              <a:tileRect/>
            </a:gradFill>
            <a:ln>
              <a:noFill/>
            </a:ln>
            <a:effectLst/>
          </c:spPr>
          <c:cat>
            <c:strRef>
              <c:f>[0]!labels</c:f>
              <c:strCache>
                <c:ptCount val="5"/>
                <c:pt idx="0">
                  <c:v>Checking</c:v>
                </c:pt>
                <c:pt idx="1">
                  <c:v>Saving</c:v>
                </c:pt>
                <c:pt idx="2">
                  <c:v>Investments</c:v>
                </c:pt>
                <c:pt idx="3">
                  <c:v>Digital Craft</c:v>
                </c:pt>
                <c:pt idx="4">
                  <c:v>Rewards</c:v>
                </c:pt>
              </c:strCache>
            </c:strRef>
          </c:cat>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0-180E-43D3-894C-848B0C4434E5}"/>
            </c:ext>
          </c:extLst>
        </c:ser>
        <c:dLbls>
          <c:showLegendKey val="0"/>
          <c:showVal val="0"/>
          <c:showCatName val="0"/>
          <c:showSerName val="0"/>
          <c:showPercent val="0"/>
          <c:showBubbleSize val="0"/>
        </c:dLbls>
        <c:axId val="852542095"/>
        <c:axId val="837866207"/>
      </c:radarChart>
      <c:radarChart>
        <c:radarStyle val="marker"/>
        <c:varyColors val="0"/>
        <c:ser>
          <c:idx val="0"/>
          <c:order val="0"/>
          <c:tx>
            <c:v>fill</c:v>
          </c:tx>
          <c:spPr>
            <a:ln w="19050" cap="rnd">
              <a:solidFill>
                <a:srgbClr val="01EEFB">
                  <a:alpha val="96000"/>
                </a:srgbClr>
              </a:solidFill>
              <a:round/>
            </a:ln>
            <a:effectLst/>
          </c:spPr>
          <c:marker>
            <c:symbol val="circle"/>
            <c:size val="6"/>
            <c:spPr>
              <a:solidFill>
                <a:srgbClr val="01152D"/>
              </a:solidFill>
              <a:ln w="9525">
                <a:solidFill>
                  <a:srgbClr val="01EEFB"/>
                </a:solidFill>
              </a:ln>
              <a:effectLst/>
            </c:spPr>
          </c:marker>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1-180E-43D3-894C-848B0C4434E5}"/>
            </c:ext>
          </c:extLst>
        </c:ser>
        <c:dLbls>
          <c:showLegendKey val="0"/>
          <c:showVal val="0"/>
          <c:showCatName val="0"/>
          <c:showSerName val="0"/>
          <c:showPercent val="0"/>
          <c:showBubbleSize val="0"/>
        </c:dLbls>
        <c:axId val="852542095"/>
        <c:axId val="837866207"/>
      </c:radarChart>
      <c:catAx>
        <c:axId val="85254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085"/>
                </a:solidFill>
                <a:latin typeface="+mn-lt"/>
                <a:ea typeface="+mn-ea"/>
                <a:cs typeface="+mn-cs"/>
              </a:defRPr>
            </a:pPr>
            <a:endParaRPr lang="ru-RU"/>
          </a:p>
        </c:txPr>
        <c:crossAx val="837866207"/>
        <c:crosses val="autoZero"/>
        <c:auto val="1"/>
        <c:lblAlgn val="ctr"/>
        <c:lblOffset val="100"/>
        <c:noMultiLvlLbl val="0"/>
      </c:catAx>
      <c:valAx>
        <c:axId val="837866207"/>
        <c:scaling>
          <c:orientation val="minMax"/>
        </c:scaling>
        <c:delete val="1"/>
        <c:axPos val="l"/>
        <c:majorGridlines>
          <c:spPr>
            <a:ln w="9525" cap="flat" cmpd="sng" algn="ctr">
              <a:solidFill>
                <a:srgbClr val="598CBF">
                  <a:alpha val="30000"/>
                </a:srgbClr>
              </a:solidFill>
              <a:round/>
            </a:ln>
            <a:effectLst/>
          </c:spPr>
        </c:majorGridlines>
        <c:numFmt formatCode="0%" sourceLinked="1"/>
        <c:majorTickMark val="none"/>
        <c:minorTickMark val="none"/>
        <c:tickLblPos val="nextTo"/>
        <c:crossAx val="85254209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39000">
                  <a:srgbClr val="0273FC">
                    <a:alpha val="60000"/>
                  </a:srgbClr>
                </a:gs>
                <a:gs pos="89000">
                  <a:srgbClr val="055FCA">
                    <a:alpha val="0"/>
                  </a:srgbClr>
                </a:gs>
              </a:gsLst>
              <a:path path="circle">
                <a:fillToRect l="50000" t="-80000" r="50000" b="180000"/>
              </a:path>
              <a:tileRect/>
            </a:gradFill>
            <a:ln w="25400">
              <a:noFill/>
            </a:ln>
            <a:effectLst/>
          </c:spPr>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extLst>
            <c:ext xmlns:c16="http://schemas.microsoft.com/office/drawing/2014/chart" uri="{C3380CC4-5D6E-409C-BE32-E72D297353CC}">
              <c16:uniqueId val="{00000000-F163-4845-AD5E-29FDE3506E0A}"/>
            </c:ext>
          </c:extLst>
        </c:ser>
        <c:dLbls>
          <c:showLegendKey val="0"/>
          <c:showVal val="0"/>
          <c:showCatName val="0"/>
          <c:showSerName val="0"/>
          <c:showPercent val="0"/>
          <c:showBubbleSize val="0"/>
        </c:dLbls>
        <c:axId val="852638607"/>
        <c:axId val="837895967"/>
      </c:areaChart>
      <c:lineChart>
        <c:grouping val="standard"/>
        <c:varyColors val="0"/>
        <c:ser>
          <c:idx val="0"/>
          <c:order val="0"/>
          <c:tx>
            <c:strRef>
              <c:f>Processing!$N$10</c:f>
              <c:strCache>
                <c:ptCount val="1"/>
                <c:pt idx="0">
                  <c:v>Value</c:v>
                </c:pt>
              </c:strCache>
            </c:strRef>
          </c:tx>
          <c:spPr>
            <a:ln w="19050" cap="rnd">
              <a:gradFill>
                <a:gsLst>
                  <a:gs pos="0">
                    <a:srgbClr val="055FCA"/>
                  </a:gs>
                  <a:gs pos="74000">
                    <a:srgbClr val="01EEFB"/>
                  </a:gs>
                  <a:gs pos="100000">
                    <a:srgbClr val="055FCA"/>
                  </a:gs>
                </a:gsLst>
                <a:lin ang="0" scaled="0"/>
              </a:gradFill>
              <a:round/>
            </a:ln>
            <a:effectLst>
              <a:outerShdw blurRad="50800" dist="38100" dir="5400000" algn="t" rotWithShape="0">
                <a:prstClr val="black">
                  <a:alpha val="40000"/>
                </a:prstClr>
              </a:outerShdw>
            </a:effectLst>
          </c:spPr>
          <c:marker>
            <c:symbol val="none"/>
          </c:marker>
          <c:cat>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smooth val="1"/>
          <c:extLst>
            <c:ext xmlns:c16="http://schemas.microsoft.com/office/drawing/2014/chart" uri="{C3380CC4-5D6E-409C-BE32-E72D297353CC}">
              <c16:uniqueId val="{00000001-F163-4845-AD5E-29FDE3506E0A}"/>
            </c:ext>
          </c:extLst>
        </c:ser>
        <c:dLbls>
          <c:showLegendKey val="0"/>
          <c:showVal val="0"/>
          <c:showCatName val="0"/>
          <c:showSerName val="0"/>
          <c:showPercent val="0"/>
          <c:showBubbleSize val="0"/>
        </c:dLbls>
        <c:marker val="1"/>
        <c:smooth val="0"/>
        <c:axId val="852638607"/>
        <c:axId val="837895967"/>
      </c:lineChart>
      <c:scatterChart>
        <c:scatterStyle val="lineMarker"/>
        <c:varyColors val="0"/>
        <c:ser>
          <c:idx val="1"/>
          <c:order val="1"/>
          <c:tx>
            <c:strRef>
              <c:f>Processing!$O$10</c:f>
              <c:strCache>
                <c:ptCount val="1"/>
                <c:pt idx="0">
                  <c:v>Cursor</c:v>
                </c:pt>
              </c:strCache>
            </c:strRef>
          </c:tx>
          <c:spPr>
            <a:ln w="25400" cap="rnd">
              <a:noFill/>
              <a:round/>
            </a:ln>
            <a:effectLst/>
          </c:spPr>
          <c:marker>
            <c:symbol val="circle"/>
            <c:size val="5"/>
            <c:spPr>
              <a:solidFill>
                <a:schemeClr val="accent2"/>
              </a:solidFill>
              <a:ln w="9525">
                <a:solidFill>
                  <a:schemeClr val="accent2"/>
                </a:solidFill>
              </a:ln>
              <a:effectLst/>
            </c:spPr>
          </c:marker>
          <c:xVal>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2-F163-4845-AD5E-29FDE3506E0A}"/>
            </c:ext>
          </c:extLst>
        </c:ser>
        <c:ser>
          <c:idx val="3"/>
          <c:order val="3"/>
          <c:tx>
            <c:strRef>
              <c:f>Processing!$O$10</c:f>
              <c:strCache>
                <c:ptCount val="1"/>
                <c:pt idx="0">
                  <c:v>Cursor</c:v>
                </c:pt>
              </c:strCache>
            </c:strRef>
          </c:tx>
          <c:spPr>
            <a:ln w="25400" cap="rnd">
              <a:noFill/>
              <a:round/>
            </a:ln>
            <a:effectLst>
              <a:glow rad="139700">
                <a:schemeClr val="accent4">
                  <a:satMod val="175000"/>
                  <a:alpha val="40000"/>
                </a:schemeClr>
              </a:glow>
            </a:effectLst>
          </c:spPr>
          <c:marker>
            <c:symbol val="circle"/>
            <c:size val="5"/>
            <c:spPr>
              <a:solidFill>
                <a:schemeClr val="bg1"/>
              </a:solidFill>
              <a:ln w="9525">
                <a:solidFill>
                  <a:srgbClr val="0273FC"/>
                </a:solidFill>
              </a:ln>
              <a:effectLst>
                <a:glow rad="139700">
                  <a:schemeClr val="accent4">
                    <a:satMod val="175000"/>
                    <a:alpha val="40000"/>
                  </a:schemeClr>
                </a:glow>
              </a:effectLst>
            </c:spPr>
          </c:marker>
          <c:errBars>
            <c:errDir val="y"/>
            <c:errBarType val="minus"/>
            <c:errValType val="cust"/>
            <c:noEndCap val="1"/>
            <c:plus>
              <c:numLit>
                <c:formatCode>General</c:formatCode>
                <c:ptCount val="1"/>
                <c:pt idx="0">
                  <c:v>1</c:v>
                </c:pt>
              </c:numLit>
            </c:plus>
            <c:minus>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3-F163-4845-AD5E-29FDE3506E0A}"/>
            </c:ext>
          </c:extLst>
        </c:ser>
        <c:dLbls>
          <c:showLegendKey val="0"/>
          <c:showVal val="0"/>
          <c:showCatName val="0"/>
          <c:showSerName val="0"/>
          <c:showPercent val="0"/>
          <c:showBubbleSize val="0"/>
        </c:dLbls>
        <c:axId val="852638607"/>
        <c:axId val="837895967"/>
      </c:scatterChart>
      <c:catAx>
        <c:axId val="852638607"/>
        <c:scaling>
          <c:orientation val="minMax"/>
        </c:scaling>
        <c:delete val="1"/>
        <c:axPos val="b"/>
        <c:numFmt formatCode="General" sourceLinked="1"/>
        <c:majorTickMark val="none"/>
        <c:minorTickMark val="none"/>
        <c:tickLblPos val="nextTo"/>
        <c:crossAx val="837895967"/>
        <c:crosses val="autoZero"/>
        <c:auto val="1"/>
        <c:lblAlgn val="ctr"/>
        <c:lblOffset val="100"/>
        <c:noMultiLvlLbl val="0"/>
      </c:catAx>
      <c:valAx>
        <c:axId val="837895967"/>
        <c:scaling>
          <c:orientation val="minMax"/>
        </c:scaling>
        <c:delete val="1"/>
        <c:axPos val="l"/>
        <c:numFmt formatCode="General" sourceLinked="1"/>
        <c:majorTickMark val="none"/>
        <c:minorTickMark val="none"/>
        <c:tickLblPos val="nextTo"/>
        <c:crossAx val="85263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blipFill>
              <a:blip xmlns:r="http://schemas.openxmlformats.org/officeDocument/2006/relationships" r:embed="rId3"/>
              <a:stretch>
                <a:fillRect/>
              </a:stretch>
            </a:blipFill>
            <a:ln>
              <a:noFill/>
            </a:ln>
            <a:effectLst/>
          </c:spPr>
          <c:invertIfNegative val="0"/>
          <c:cat>
            <c:strRef>
              <c:f>Processing!$H$8</c:f>
              <c:strCache>
                <c:ptCount val="1"/>
                <c:pt idx="0">
                  <c:v>Goals Accumulation</c:v>
                </c:pt>
              </c:strCache>
            </c:strRef>
          </c:cat>
          <c:val>
            <c:numRef>
              <c:f>Processing!$I$8</c:f>
              <c:numCache>
                <c:formatCode>0%</c:formatCode>
                <c:ptCount val="1"/>
                <c:pt idx="0">
                  <c:v>0.41268000000000005</c:v>
                </c:pt>
              </c:numCache>
            </c:numRef>
          </c:val>
          <c:extLst>
            <c:ext xmlns:c16="http://schemas.microsoft.com/office/drawing/2014/chart" uri="{C3380CC4-5D6E-409C-BE32-E72D297353CC}">
              <c16:uniqueId val="{00000000-B448-45A9-B64E-5F9AD9954EE3}"/>
            </c:ext>
          </c:extLst>
        </c:ser>
        <c:ser>
          <c:idx val="1"/>
          <c:order val="1"/>
          <c:spPr>
            <a:blipFill>
              <a:blip xmlns:r="http://schemas.openxmlformats.org/officeDocument/2006/relationships" r:embed="rId4"/>
              <a:stretch>
                <a:fillRect/>
              </a:stretch>
            </a:blipFill>
            <a:ln>
              <a:noFill/>
            </a:ln>
            <a:effectLst/>
          </c:spPr>
          <c:invertIfNegative val="0"/>
          <c:cat>
            <c:strRef>
              <c:f>Processing!$H$8</c:f>
              <c:strCache>
                <c:ptCount val="1"/>
                <c:pt idx="0">
                  <c:v>Goals Accumulation</c:v>
                </c:pt>
              </c:strCache>
            </c:strRef>
          </c:cat>
          <c:val>
            <c:numRef>
              <c:f>Processing!$J$8</c:f>
              <c:numCache>
                <c:formatCode>0%</c:formatCode>
                <c:ptCount val="1"/>
                <c:pt idx="0">
                  <c:v>3.5000000000000003E-2</c:v>
                </c:pt>
              </c:numCache>
            </c:numRef>
          </c:val>
          <c:extLst>
            <c:ext xmlns:c16="http://schemas.microsoft.com/office/drawing/2014/chart" uri="{C3380CC4-5D6E-409C-BE32-E72D297353CC}">
              <c16:uniqueId val="{00000001-B448-45A9-B64E-5F9AD9954EE3}"/>
            </c:ext>
          </c:extLst>
        </c:ser>
        <c:ser>
          <c:idx val="2"/>
          <c:order val="2"/>
          <c:spPr>
            <a:blipFill>
              <a:blip xmlns:r="http://schemas.openxmlformats.org/officeDocument/2006/relationships" r:embed="rId5"/>
              <a:stretch>
                <a:fillRect/>
              </a:stretch>
            </a:blipFill>
            <a:ln>
              <a:noFill/>
            </a:ln>
            <a:effectLst/>
          </c:spPr>
          <c:invertIfNegative val="0"/>
          <c:cat>
            <c:strRef>
              <c:f>Processing!$H$8</c:f>
              <c:strCache>
                <c:ptCount val="1"/>
                <c:pt idx="0">
                  <c:v>Goals Accumulation</c:v>
                </c:pt>
              </c:strCache>
            </c:strRef>
          </c:cat>
          <c:val>
            <c:numRef>
              <c:f>Processing!$K$8</c:f>
              <c:numCache>
                <c:formatCode>0%</c:formatCode>
                <c:ptCount val="1"/>
                <c:pt idx="0">
                  <c:v>0.58731999999999984</c:v>
                </c:pt>
              </c:numCache>
            </c:numRef>
          </c:val>
          <c:extLst>
            <c:ext xmlns:c16="http://schemas.microsoft.com/office/drawing/2014/chart" uri="{C3380CC4-5D6E-409C-BE32-E72D297353CC}">
              <c16:uniqueId val="{00000002-B448-45A9-B64E-5F9AD9954EE3}"/>
            </c:ext>
          </c:extLst>
        </c:ser>
        <c:dLbls>
          <c:showLegendKey val="0"/>
          <c:showVal val="0"/>
          <c:showCatName val="0"/>
          <c:showSerName val="0"/>
          <c:showPercent val="0"/>
          <c:showBubbleSize val="0"/>
        </c:dLbls>
        <c:gapWidth val="500"/>
        <c:overlap val="100"/>
        <c:axId val="852614015"/>
        <c:axId val="538874271"/>
      </c:barChart>
      <c:catAx>
        <c:axId val="852614015"/>
        <c:scaling>
          <c:orientation val="minMax"/>
        </c:scaling>
        <c:delete val="1"/>
        <c:axPos val="l"/>
        <c:numFmt formatCode="General" sourceLinked="1"/>
        <c:majorTickMark val="out"/>
        <c:minorTickMark val="none"/>
        <c:tickLblPos val="nextTo"/>
        <c:crossAx val="538874271"/>
        <c:crosses val="autoZero"/>
        <c:auto val="1"/>
        <c:lblAlgn val="ctr"/>
        <c:lblOffset val="100"/>
        <c:noMultiLvlLbl val="0"/>
      </c:catAx>
      <c:valAx>
        <c:axId val="538874271"/>
        <c:scaling>
          <c:orientation val="minMax"/>
          <c:max val="1"/>
          <c:min val="0"/>
        </c:scaling>
        <c:delete val="1"/>
        <c:axPos val="b"/>
        <c:numFmt formatCode="0%" sourceLinked="1"/>
        <c:majorTickMark val="out"/>
        <c:minorTickMark val="none"/>
        <c:tickLblPos val="nextTo"/>
        <c:crossAx val="8526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1AEF5"/>
            </a:solidFill>
            <a:ln>
              <a:noFill/>
            </a:ln>
            <a:effectLst/>
          </c:spPr>
          <c:invertIfNegative val="0"/>
          <c:cat>
            <c:strRef>
              <c:f>Processing!$M$2:$M$5</c:f>
              <c:strCache>
                <c:ptCount val="4"/>
                <c:pt idx="0">
                  <c:v>Home</c:v>
                </c:pt>
                <c:pt idx="1">
                  <c:v>Hobby</c:v>
                </c:pt>
                <c:pt idx="2">
                  <c:v>Drive</c:v>
                </c:pt>
                <c:pt idx="3">
                  <c:v>Travel</c:v>
                </c:pt>
              </c:strCache>
            </c:strRef>
          </c:cat>
          <c:val>
            <c:numRef>
              <c:f>Processing!$N$2:$N$5</c:f>
              <c:numCache>
                <c:formatCode>0%</c:formatCode>
                <c:ptCount val="4"/>
                <c:pt idx="0">
                  <c:v>0.70520000000000016</c:v>
                </c:pt>
                <c:pt idx="1">
                  <c:v>0.35680000000000006</c:v>
                </c:pt>
                <c:pt idx="2">
                  <c:v>0.29472000000000004</c:v>
                </c:pt>
                <c:pt idx="3">
                  <c:v>0.29400000000000004</c:v>
                </c:pt>
              </c:numCache>
            </c:numRef>
          </c:val>
          <c:extLst>
            <c:ext xmlns:c16="http://schemas.microsoft.com/office/drawing/2014/chart" uri="{C3380CC4-5D6E-409C-BE32-E72D297353CC}">
              <c16:uniqueId val="{00000000-DEEA-43BD-8999-1F5615141D77}"/>
            </c:ext>
          </c:extLst>
        </c:ser>
        <c:ser>
          <c:idx val="1"/>
          <c:order val="1"/>
          <c:spPr>
            <a:solidFill>
              <a:srgbClr val="24415E"/>
            </a:solidFill>
            <a:ln>
              <a:noFill/>
            </a:ln>
            <a:effectLst/>
          </c:spPr>
          <c:invertIfNegative val="0"/>
          <c:cat>
            <c:strRef>
              <c:f>Processing!$M$2:$M$5</c:f>
              <c:strCache>
                <c:ptCount val="4"/>
                <c:pt idx="0">
                  <c:v>Home</c:v>
                </c:pt>
                <c:pt idx="1">
                  <c:v>Hobby</c:v>
                </c:pt>
                <c:pt idx="2">
                  <c:v>Drive</c:v>
                </c:pt>
                <c:pt idx="3">
                  <c:v>Travel</c:v>
                </c:pt>
              </c:strCache>
            </c:strRef>
          </c:cat>
          <c:val>
            <c:numRef>
              <c:f>Processing!$O$2:$O$5</c:f>
              <c:numCache>
                <c:formatCode>0%</c:formatCode>
                <c:ptCount val="4"/>
                <c:pt idx="0">
                  <c:v>0.29479999999999984</c:v>
                </c:pt>
                <c:pt idx="1">
                  <c:v>0.64319999999999999</c:v>
                </c:pt>
                <c:pt idx="2">
                  <c:v>0.70527999999999991</c:v>
                </c:pt>
                <c:pt idx="3">
                  <c:v>0.70599999999999996</c:v>
                </c:pt>
              </c:numCache>
            </c:numRef>
          </c:val>
          <c:extLst>
            <c:ext xmlns:c16="http://schemas.microsoft.com/office/drawing/2014/chart" uri="{C3380CC4-5D6E-409C-BE32-E72D297353CC}">
              <c16:uniqueId val="{00000001-DEEA-43BD-8999-1F5615141D77}"/>
            </c:ext>
          </c:extLst>
        </c:ser>
        <c:ser>
          <c:idx val="2"/>
          <c:order val="2"/>
          <c:spPr>
            <a:solidFill>
              <a:srgbClr val="00FFFF"/>
            </a:solidFill>
            <a:ln>
              <a:noFill/>
            </a:ln>
            <a:effectLst/>
          </c:spPr>
          <c:invertIfNegative val="0"/>
          <c:cat>
            <c:strRef>
              <c:f>Processing!$M$2:$M$5</c:f>
              <c:strCache>
                <c:ptCount val="4"/>
                <c:pt idx="0">
                  <c:v>Home</c:v>
                </c:pt>
                <c:pt idx="1">
                  <c:v>Hobby</c:v>
                </c:pt>
                <c:pt idx="2">
                  <c:v>Drive</c:v>
                </c:pt>
                <c:pt idx="3">
                  <c:v>Travel</c:v>
                </c:pt>
              </c:strCache>
            </c:strRef>
          </c:cat>
          <c:val>
            <c:numRef>
              <c:f>Processing!$P$2:$P$5</c:f>
              <c:numCache>
                <c:formatCode>0%</c:formatCode>
                <c:ptCount val="4"/>
                <c:pt idx="0">
                  <c:v>0</c:v>
                </c:pt>
                <c:pt idx="1">
                  <c:v>0</c:v>
                </c:pt>
                <c:pt idx="2">
                  <c:v>0</c:v>
                </c:pt>
                <c:pt idx="3">
                  <c:v>0</c:v>
                </c:pt>
              </c:numCache>
            </c:numRef>
          </c:val>
          <c:extLst>
            <c:ext xmlns:c16="http://schemas.microsoft.com/office/drawing/2014/chart" uri="{C3380CC4-5D6E-409C-BE32-E72D297353CC}">
              <c16:uniqueId val="{00000002-DEEA-43BD-8999-1F5615141D77}"/>
            </c:ext>
          </c:extLst>
        </c:ser>
        <c:dLbls>
          <c:showLegendKey val="0"/>
          <c:showVal val="0"/>
          <c:showCatName val="0"/>
          <c:showSerName val="0"/>
          <c:showPercent val="0"/>
          <c:showBubbleSize val="0"/>
        </c:dLbls>
        <c:gapWidth val="500"/>
        <c:overlap val="100"/>
        <c:axId val="852665983"/>
        <c:axId val="837828767"/>
      </c:barChart>
      <c:catAx>
        <c:axId val="852665983"/>
        <c:scaling>
          <c:orientation val="maxMin"/>
        </c:scaling>
        <c:delete val="1"/>
        <c:axPos val="l"/>
        <c:numFmt formatCode="General" sourceLinked="1"/>
        <c:majorTickMark val="out"/>
        <c:minorTickMark val="none"/>
        <c:tickLblPos val="nextTo"/>
        <c:crossAx val="837828767"/>
        <c:crosses val="autoZero"/>
        <c:auto val="1"/>
        <c:lblAlgn val="ctr"/>
        <c:lblOffset val="100"/>
        <c:noMultiLvlLbl val="0"/>
      </c:catAx>
      <c:valAx>
        <c:axId val="837828767"/>
        <c:scaling>
          <c:orientation val="minMax"/>
          <c:max val="1"/>
          <c:min val="0"/>
        </c:scaling>
        <c:delete val="1"/>
        <c:axPos val="t"/>
        <c:numFmt formatCode="0%" sourceLinked="1"/>
        <c:majorTickMark val="out"/>
        <c:minorTickMark val="none"/>
        <c:tickLblPos val="nextTo"/>
        <c:crossAx val="85266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C6BC"/>
            </a:solidFill>
            <a:ln w="31750">
              <a:solidFill>
                <a:srgbClr val="01152D"/>
              </a:solidFill>
            </a:ln>
            <a:effectLst/>
          </c:spPr>
          <c:invertIfNegative val="0"/>
          <c:cat>
            <c:strRef>
              <c:f>Processing!$Q$21:$Q$24</c:f>
              <c:strCache>
                <c:ptCount val="4"/>
                <c:pt idx="0">
                  <c:v>Investments</c:v>
                </c:pt>
                <c:pt idx="1">
                  <c:v>Checking</c:v>
                </c:pt>
                <c:pt idx="2">
                  <c:v>Saving</c:v>
                </c:pt>
                <c:pt idx="3">
                  <c:v>Credit Cards</c:v>
                </c:pt>
              </c:strCache>
            </c:strRef>
          </c:cat>
          <c:val>
            <c:numRef>
              <c:f>Processing!$R$21:$R$24</c:f>
              <c:numCache>
                <c:formatCode>"$"###\ ###</c:formatCode>
                <c:ptCount val="4"/>
                <c:pt idx="0">
                  <c:v>2709.0000000000005</c:v>
                </c:pt>
                <c:pt idx="1">
                  <c:v>1977.0000000000002</c:v>
                </c:pt>
                <c:pt idx="2">
                  <c:v>1915.8000000000002</c:v>
                </c:pt>
                <c:pt idx="3">
                  <c:v>1711.8000000000002</c:v>
                </c:pt>
              </c:numCache>
            </c:numRef>
          </c:val>
          <c:extLst>
            <c:ext xmlns:c16="http://schemas.microsoft.com/office/drawing/2014/chart" uri="{C3380CC4-5D6E-409C-BE32-E72D297353CC}">
              <c16:uniqueId val="{00000000-0FAE-4C55-BC1F-A74C2EEC0730}"/>
            </c:ext>
          </c:extLst>
        </c:ser>
        <c:dLbls>
          <c:showLegendKey val="0"/>
          <c:showVal val="0"/>
          <c:showCatName val="0"/>
          <c:showSerName val="0"/>
          <c:showPercent val="0"/>
          <c:showBubbleSize val="0"/>
        </c:dLbls>
        <c:gapWidth val="500"/>
        <c:axId val="900569663"/>
        <c:axId val="762145535"/>
      </c:barChart>
      <c:catAx>
        <c:axId val="900569663"/>
        <c:scaling>
          <c:orientation val="maxMin"/>
        </c:scaling>
        <c:delete val="1"/>
        <c:axPos val="l"/>
        <c:numFmt formatCode="General" sourceLinked="1"/>
        <c:majorTickMark val="none"/>
        <c:minorTickMark val="none"/>
        <c:tickLblPos val="nextTo"/>
        <c:crossAx val="762145535"/>
        <c:crosses val="autoZero"/>
        <c:auto val="1"/>
        <c:lblAlgn val="ctr"/>
        <c:lblOffset val="100"/>
        <c:noMultiLvlLbl val="0"/>
      </c:catAx>
      <c:valAx>
        <c:axId val="762145535"/>
        <c:scaling>
          <c:orientation val="minMax"/>
        </c:scaling>
        <c:delete val="1"/>
        <c:axPos val="t"/>
        <c:numFmt formatCode="&quot;$&quot;###\ ###" sourceLinked="1"/>
        <c:majorTickMark val="none"/>
        <c:minorTickMark val="none"/>
        <c:tickLblPos val="nextTo"/>
        <c:crossAx val="90056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Processing!$W$11:$W$14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0-7955-4804-935C-1F0BBB69228B}"/>
            </c:ext>
          </c:extLst>
        </c:ser>
        <c:ser>
          <c:idx val="1"/>
          <c:order val="1"/>
          <c:spPr>
            <a:blipFill>
              <a:blip xmlns:r="http://schemas.openxmlformats.org/officeDocument/2006/relationships" r:embed="rId4"/>
              <a:stretch>
                <a:fillRect/>
              </a:stretch>
            </a:blipFill>
            <a:ln>
              <a:noFill/>
            </a:ln>
            <a:effectLst/>
          </c:spPr>
          <c:invertIfNegative val="0"/>
          <c:val>
            <c:numRef>
              <c:f>Processing!$X$11:$X$14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1-7955-4804-935C-1F0BBB69228B}"/>
            </c:ext>
          </c:extLst>
        </c:ser>
        <c:ser>
          <c:idx val="2"/>
          <c:order val="2"/>
          <c:spPr>
            <a:blipFill>
              <a:blip xmlns:r="http://schemas.openxmlformats.org/officeDocument/2006/relationships" r:embed="rId5"/>
              <a:stretch>
                <a:fillRect/>
              </a:stretch>
            </a:blipFill>
            <a:ln>
              <a:noFill/>
            </a:ln>
            <a:effectLst/>
          </c:spPr>
          <c:invertIfNegative val="0"/>
          <c:val>
            <c:numRef>
              <c:f>Processing!$Y$11:$Y$14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2-7955-4804-935C-1F0BBB69228B}"/>
            </c:ext>
          </c:extLst>
        </c:ser>
        <c:ser>
          <c:idx val="3"/>
          <c:order val="3"/>
          <c:spPr>
            <a:blipFill>
              <a:blip xmlns:r="http://schemas.openxmlformats.org/officeDocument/2006/relationships" r:embed="rId6"/>
              <a:stretch>
                <a:fillRect/>
              </a:stretch>
            </a:blipFill>
            <a:ln>
              <a:noFill/>
            </a:ln>
            <a:effectLst/>
          </c:spPr>
          <c:invertIfNegative val="0"/>
          <c:val>
            <c:numRef>
              <c:f>Processing!$Z$11:$Z$14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3-7955-4804-935C-1F0BBB69228B}"/>
            </c:ext>
          </c:extLst>
        </c:ser>
        <c:dLbls>
          <c:showLegendKey val="0"/>
          <c:showVal val="0"/>
          <c:showCatName val="0"/>
          <c:showSerName val="0"/>
          <c:showPercent val="0"/>
          <c:showBubbleSize val="0"/>
        </c:dLbls>
        <c:gapWidth val="25"/>
        <c:overlap val="100"/>
        <c:axId val="1083986911"/>
        <c:axId val="1703725599"/>
      </c:barChart>
      <c:catAx>
        <c:axId val="1083986911"/>
        <c:scaling>
          <c:orientation val="maxMin"/>
        </c:scaling>
        <c:delete val="1"/>
        <c:axPos val="l"/>
        <c:majorTickMark val="out"/>
        <c:minorTickMark val="none"/>
        <c:tickLblPos val="nextTo"/>
        <c:crossAx val="1703725599"/>
        <c:crosses val="autoZero"/>
        <c:auto val="1"/>
        <c:lblAlgn val="ctr"/>
        <c:lblOffset val="100"/>
        <c:noMultiLvlLbl val="0"/>
      </c:catAx>
      <c:valAx>
        <c:axId val="1703725599"/>
        <c:scaling>
          <c:orientation val="minMax"/>
          <c:max val="10"/>
          <c:min val="0"/>
        </c:scaling>
        <c:delete val="1"/>
        <c:axPos val="t"/>
        <c:numFmt formatCode="General" sourceLinked="1"/>
        <c:majorTickMark val="out"/>
        <c:minorTickMark val="none"/>
        <c:tickLblPos val="nextTo"/>
        <c:crossAx val="108398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Processing!$W$21:$W$24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0-D010-47AE-876B-1C4F3B34E6DC}"/>
            </c:ext>
          </c:extLst>
        </c:ser>
        <c:ser>
          <c:idx val="1"/>
          <c:order val="1"/>
          <c:spPr>
            <a:blipFill>
              <a:blip xmlns:r="http://schemas.openxmlformats.org/officeDocument/2006/relationships" r:embed="rId4"/>
              <a:stretch>
                <a:fillRect/>
              </a:stretch>
            </a:blipFill>
            <a:ln>
              <a:noFill/>
            </a:ln>
            <a:effectLst/>
          </c:spPr>
          <c:invertIfNegative val="0"/>
          <c:val>
            <c:numRef>
              <c:f>Processing!$X$21:$X$24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1-D010-47AE-876B-1C4F3B34E6DC}"/>
            </c:ext>
          </c:extLst>
        </c:ser>
        <c:ser>
          <c:idx val="2"/>
          <c:order val="2"/>
          <c:spPr>
            <a:blipFill>
              <a:blip xmlns:r="http://schemas.openxmlformats.org/officeDocument/2006/relationships" r:embed="rId5"/>
              <a:stretch>
                <a:fillRect/>
              </a:stretch>
            </a:blipFill>
            <a:ln>
              <a:noFill/>
            </a:ln>
            <a:effectLst/>
          </c:spPr>
          <c:invertIfNegative val="0"/>
          <c:val>
            <c:numRef>
              <c:f>Processing!$Y$21:$Y$24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2-D010-47AE-876B-1C4F3B34E6DC}"/>
            </c:ext>
          </c:extLst>
        </c:ser>
        <c:ser>
          <c:idx val="3"/>
          <c:order val="3"/>
          <c:spPr>
            <a:blipFill>
              <a:blip xmlns:r="http://schemas.openxmlformats.org/officeDocument/2006/relationships" r:embed="rId6"/>
              <a:stretch>
                <a:fillRect/>
              </a:stretch>
            </a:blipFill>
            <a:ln>
              <a:noFill/>
            </a:ln>
            <a:effectLst/>
          </c:spPr>
          <c:invertIfNegative val="0"/>
          <c:val>
            <c:numRef>
              <c:f>Processing!$Z$21:$Z$24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3-D010-47AE-876B-1C4F3B34E6DC}"/>
            </c:ext>
          </c:extLst>
        </c:ser>
        <c:dLbls>
          <c:showLegendKey val="0"/>
          <c:showVal val="0"/>
          <c:showCatName val="0"/>
          <c:showSerName val="0"/>
          <c:showPercent val="0"/>
          <c:showBubbleSize val="0"/>
        </c:dLbls>
        <c:gapWidth val="100"/>
        <c:overlap val="100"/>
        <c:axId val="1052554191"/>
        <c:axId val="762142175"/>
      </c:barChart>
      <c:catAx>
        <c:axId val="1052554191"/>
        <c:scaling>
          <c:orientation val="maxMin"/>
        </c:scaling>
        <c:delete val="1"/>
        <c:axPos val="l"/>
        <c:majorTickMark val="out"/>
        <c:minorTickMark val="none"/>
        <c:tickLblPos val="nextTo"/>
        <c:crossAx val="762142175"/>
        <c:crosses val="autoZero"/>
        <c:auto val="1"/>
        <c:lblAlgn val="ctr"/>
        <c:lblOffset val="100"/>
        <c:noMultiLvlLbl val="0"/>
      </c:catAx>
      <c:valAx>
        <c:axId val="762142175"/>
        <c:scaling>
          <c:orientation val="minMax"/>
          <c:max val="10"/>
          <c:min val="0"/>
        </c:scaling>
        <c:delete val="1"/>
        <c:axPos val="t"/>
        <c:numFmt formatCode="General" sourceLinked="1"/>
        <c:majorTickMark val="out"/>
        <c:minorTickMark val="none"/>
        <c:tickLblPos val="nextTo"/>
        <c:crossAx val="105255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F5D9-4892-8BF7-097815CD61F1}"/>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F5D9-4892-8BF7-097815CD61F1}"/>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F5D9-4892-8BF7-097815CD61F1}"/>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F5D9-4892-8BF7-097815CD61F1}"/>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F5D9-4892-8BF7-097815CD61F1}"/>
              </c:ext>
            </c:extLst>
          </c:dPt>
          <c:val>
            <c:numRef>
              <c:f>Processing!$K$26:$O$26</c:f>
              <c:numCache>
                <c:formatCode>General</c:formatCode>
                <c:ptCount val="5"/>
                <c:pt idx="0">
                  <c:v>0</c:v>
                </c:pt>
                <c:pt idx="1">
                  <c:v>0</c:v>
                </c:pt>
                <c:pt idx="2">
                  <c:v>1</c:v>
                </c:pt>
                <c:pt idx="3">
                  <c:v>1</c:v>
                </c:pt>
                <c:pt idx="4">
                  <c:v>1</c:v>
                </c:pt>
              </c:numCache>
            </c:numRef>
          </c:val>
          <c:extLst>
            <c:ext xmlns:c16="http://schemas.microsoft.com/office/drawing/2014/chart" uri="{C3380CC4-5D6E-409C-BE32-E72D297353CC}">
              <c16:uniqueId val="{0000000A-F5D9-4892-8BF7-097815CD61F1}"/>
            </c:ext>
          </c:extLst>
        </c:ser>
        <c:dLbls>
          <c:showLegendKey val="0"/>
          <c:showVal val="0"/>
          <c:showCatName val="0"/>
          <c:showSerName val="0"/>
          <c:showPercent val="0"/>
          <c:showBubbleSize val="0"/>
        </c:dLbls>
        <c:gapWidth val="15"/>
        <c:axId val="1179269407"/>
        <c:axId val="971588607"/>
      </c:barChart>
      <c:catAx>
        <c:axId val="1179269407"/>
        <c:scaling>
          <c:orientation val="maxMin"/>
        </c:scaling>
        <c:delete val="1"/>
        <c:axPos val="l"/>
        <c:majorTickMark val="none"/>
        <c:minorTickMark val="none"/>
        <c:tickLblPos val="nextTo"/>
        <c:crossAx val="971588607"/>
        <c:crosses val="autoZero"/>
        <c:auto val="1"/>
        <c:lblAlgn val="ctr"/>
        <c:lblOffset val="100"/>
        <c:noMultiLvlLbl val="0"/>
      </c:catAx>
      <c:valAx>
        <c:axId val="971588607"/>
        <c:scaling>
          <c:orientation val="minMax"/>
          <c:max val="1"/>
          <c:min val="0"/>
        </c:scaling>
        <c:delete val="1"/>
        <c:axPos val="t"/>
        <c:numFmt formatCode="General" sourceLinked="1"/>
        <c:majorTickMark val="none"/>
        <c:minorTickMark val="none"/>
        <c:tickLblPos val="nextTo"/>
        <c:crossAx val="117926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1152D">
                <a:alpha val="88000"/>
              </a:srgbClr>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E672-431F-8D44-528D6B1C4124}"/>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E672-431F-8D44-528D6B1C4124}"/>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E672-431F-8D44-528D6B1C4124}"/>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E672-431F-8D44-528D6B1C4124}"/>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E672-431F-8D44-528D6B1C4124}"/>
              </c:ext>
            </c:extLst>
          </c:dPt>
          <c:dPt>
            <c:idx val="5"/>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B-E672-431F-8D44-528D6B1C4124}"/>
              </c:ext>
            </c:extLst>
          </c:dPt>
          <c:val>
            <c:numRef>
              <c:f>Processing!$B$26:$G$26</c:f>
              <c:numCache>
                <c:formatCode>General</c:formatCode>
                <c:ptCount val="6"/>
                <c:pt idx="0">
                  <c:v>1</c:v>
                </c:pt>
                <c:pt idx="1">
                  <c:v>0</c:v>
                </c:pt>
                <c:pt idx="2">
                  <c:v>0</c:v>
                </c:pt>
                <c:pt idx="3">
                  <c:v>0</c:v>
                </c:pt>
                <c:pt idx="4">
                  <c:v>1</c:v>
                </c:pt>
                <c:pt idx="5">
                  <c:v>1</c:v>
                </c:pt>
              </c:numCache>
            </c:numRef>
          </c:val>
          <c:extLst>
            <c:ext xmlns:c16="http://schemas.microsoft.com/office/drawing/2014/chart" uri="{C3380CC4-5D6E-409C-BE32-E72D297353CC}">
              <c16:uniqueId val="{0000000C-E672-431F-8D44-528D6B1C4124}"/>
            </c:ext>
          </c:extLst>
        </c:ser>
        <c:dLbls>
          <c:showLegendKey val="0"/>
          <c:showVal val="0"/>
          <c:showCatName val="0"/>
          <c:showSerName val="0"/>
          <c:showPercent val="0"/>
          <c:showBubbleSize val="0"/>
        </c:dLbls>
        <c:gapWidth val="15"/>
        <c:axId val="1179233215"/>
        <c:axId val="971660607"/>
      </c:barChart>
      <c:catAx>
        <c:axId val="1179233215"/>
        <c:scaling>
          <c:orientation val="maxMin"/>
        </c:scaling>
        <c:delete val="1"/>
        <c:axPos val="l"/>
        <c:majorTickMark val="none"/>
        <c:minorTickMark val="none"/>
        <c:tickLblPos val="nextTo"/>
        <c:crossAx val="971660607"/>
        <c:crosses val="autoZero"/>
        <c:auto val="1"/>
        <c:lblAlgn val="ctr"/>
        <c:lblOffset val="100"/>
        <c:noMultiLvlLbl val="0"/>
      </c:catAx>
      <c:valAx>
        <c:axId val="971660607"/>
        <c:scaling>
          <c:orientation val="minMax"/>
          <c:max val="1"/>
          <c:min val="0"/>
        </c:scaling>
        <c:delete val="1"/>
        <c:axPos val="t"/>
        <c:numFmt formatCode="General" sourceLinked="1"/>
        <c:majorTickMark val="none"/>
        <c:minorTickMark val="none"/>
        <c:tickLblPos val="nextTo"/>
        <c:crossAx val="117923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a:gsLst>
                <a:gs pos="0">
                  <a:srgbClr val="055FCA">
                    <a:alpha val="75000"/>
                  </a:srgbClr>
                </a:gs>
                <a:gs pos="100000">
                  <a:srgbClr val="04365D">
                    <a:alpha val="0"/>
                  </a:srgbClr>
                </a:gs>
              </a:gsLst>
              <a:lin ang="5100000" scaled="0"/>
            </a:gradFill>
            <a:ln>
              <a:noFill/>
            </a:ln>
            <a:effectLst/>
          </c:spPr>
          <c:val>
            <c:numRef>
              <c:f>Processing!$B$11:$B$22</c:f>
              <c:numCache>
                <c:formatCode>General</c:formatCode>
                <c:ptCount val="12"/>
                <c:pt idx="0">
                  <c:v>1430</c:v>
                </c:pt>
                <c:pt idx="1">
                  <c:v>1315</c:v>
                </c:pt>
                <c:pt idx="2">
                  <c:v>1535</c:v>
                </c:pt>
                <c:pt idx="3">
                  <c:v>969</c:v>
                </c:pt>
                <c:pt idx="4">
                  <c:v>1003</c:v>
                </c:pt>
                <c:pt idx="5">
                  <c:v>897</c:v>
                </c:pt>
                <c:pt idx="6">
                  <c:v>1251</c:v>
                </c:pt>
                <c:pt idx="7">
                  <c:v>1809</c:v>
                </c:pt>
                <c:pt idx="8">
                  <c:v>1785</c:v>
                </c:pt>
                <c:pt idx="9">
                  <c:v>1556</c:v>
                </c:pt>
                <c:pt idx="10">
                  <c:v>1383</c:v>
                </c:pt>
                <c:pt idx="11">
                  <c:v>1740</c:v>
                </c:pt>
              </c:numCache>
            </c:numRef>
          </c:val>
          <c:extLst>
            <c:ext xmlns:c16="http://schemas.microsoft.com/office/drawing/2014/chart" uri="{C3380CC4-5D6E-409C-BE32-E72D297353CC}">
              <c16:uniqueId val="{00000000-AF21-43FA-A594-9FB41E0D6868}"/>
            </c:ext>
          </c:extLst>
        </c:ser>
        <c:dLbls>
          <c:showLegendKey val="0"/>
          <c:showVal val="0"/>
          <c:showCatName val="0"/>
          <c:showSerName val="0"/>
          <c:showPercent val="0"/>
          <c:showBubbleSize val="0"/>
        </c:dLbls>
        <c:axId val="742783023"/>
        <c:axId val="762161855"/>
      </c:areaChart>
      <c:lineChart>
        <c:grouping val="standard"/>
        <c:varyColors val="0"/>
        <c:ser>
          <c:idx val="0"/>
          <c:order val="0"/>
          <c:tx>
            <c:strRef>
              <c:f>Processing!$A$9</c:f>
              <c:strCache>
                <c:ptCount val="1"/>
                <c:pt idx="0">
                  <c:v>Expenses Dynamics</c:v>
                </c:pt>
              </c:strCache>
            </c:strRef>
          </c:tx>
          <c:spPr>
            <a:ln w="25400" cap="rnd">
              <a:solidFill>
                <a:srgbClr val="16F7FF"/>
              </a:solidFill>
              <a:round/>
            </a:ln>
            <a:effectLst/>
          </c:spPr>
          <c:marker>
            <c:symbol val="none"/>
          </c:marker>
          <c:cat>
            <c:strRef>
              <c:f>Processing!$A$11:$A$22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Processing!$B$11:$B$22</c:f>
              <c:numCache>
                <c:formatCode>General</c:formatCode>
                <c:ptCount val="12"/>
                <c:pt idx="0">
                  <c:v>1430</c:v>
                </c:pt>
                <c:pt idx="1">
                  <c:v>1315</c:v>
                </c:pt>
                <c:pt idx="2">
                  <c:v>1535</c:v>
                </c:pt>
                <c:pt idx="3">
                  <c:v>969</c:v>
                </c:pt>
                <c:pt idx="4">
                  <c:v>1003</c:v>
                </c:pt>
                <c:pt idx="5">
                  <c:v>897</c:v>
                </c:pt>
                <c:pt idx="6">
                  <c:v>1251</c:v>
                </c:pt>
                <c:pt idx="7">
                  <c:v>1809</c:v>
                </c:pt>
                <c:pt idx="8">
                  <c:v>1785</c:v>
                </c:pt>
                <c:pt idx="9">
                  <c:v>1556</c:v>
                </c:pt>
                <c:pt idx="10">
                  <c:v>1383</c:v>
                </c:pt>
                <c:pt idx="11">
                  <c:v>1740</c:v>
                </c:pt>
              </c:numCache>
            </c:numRef>
          </c:val>
          <c:smooth val="1"/>
          <c:extLst>
            <c:ext xmlns:c16="http://schemas.microsoft.com/office/drawing/2014/chart" uri="{C3380CC4-5D6E-409C-BE32-E72D297353CC}">
              <c16:uniqueId val="{00000001-AF21-43FA-A594-9FB41E0D6868}"/>
            </c:ext>
          </c:extLst>
        </c:ser>
        <c:ser>
          <c:idx val="3"/>
          <c:order val="3"/>
          <c:tx>
            <c:strRef>
              <c:f>Processing!$D$10</c:f>
              <c:strCache>
                <c:ptCount val="1"/>
                <c:pt idx="0">
                  <c:v>Income</c:v>
                </c:pt>
              </c:strCache>
            </c:strRef>
          </c:tx>
          <c:spPr>
            <a:ln w="25400" cap="rnd">
              <a:gradFill>
                <a:gsLst>
                  <a:gs pos="0">
                    <a:srgbClr val="70AD18"/>
                  </a:gs>
                  <a:gs pos="53000">
                    <a:srgbClr val="ADE354"/>
                  </a:gs>
                </a:gsLst>
                <a:lin ang="0" scaled="0"/>
              </a:gradFill>
              <a:round/>
            </a:ln>
            <a:effectLst>
              <a:outerShdw blurRad="50800" dist="38100" dir="5400000" algn="t" rotWithShape="0">
                <a:prstClr val="black">
                  <a:alpha val="40000"/>
                </a:prstClr>
              </a:outerShdw>
            </a:effectLst>
          </c:spPr>
          <c:marker>
            <c:symbol val="none"/>
          </c:marker>
          <c:val>
            <c:numRef>
              <c:f>Processing!$D$11:$D$22</c:f>
              <c:numCache>
                <c:formatCode>General</c:formatCode>
                <c:ptCount val="12"/>
                <c:pt idx="0">
                  <c:v>1048</c:v>
                </c:pt>
                <c:pt idx="1">
                  <c:v>1191</c:v>
                </c:pt>
                <c:pt idx="2">
                  <c:v>838</c:v>
                </c:pt>
                <c:pt idx="3">
                  <c:v>979</c:v>
                </c:pt>
                <c:pt idx="4">
                  <c:v>1480</c:v>
                </c:pt>
                <c:pt idx="5">
                  <c:v>1903</c:v>
                </c:pt>
                <c:pt idx="6">
                  <c:v>2017</c:v>
                </c:pt>
                <c:pt idx="7">
                  <c:v>1868</c:v>
                </c:pt>
                <c:pt idx="8">
                  <c:v>1888</c:v>
                </c:pt>
                <c:pt idx="9">
                  <c:v>2407</c:v>
                </c:pt>
                <c:pt idx="10">
                  <c:v>2652</c:v>
                </c:pt>
                <c:pt idx="11">
                  <c:v>1935</c:v>
                </c:pt>
              </c:numCache>
            </c:numRef>
          </c:val>
          <c:smooth val="1"/>
          <c:extLst>
            <c:ext xmlns:c16="http://schemas.microsoft.com/office/drawing/2014/chart" uri="{C3380CC4-5D6E-409C-BE32-E72D297353CC}">
              <c16:uniqueId val="{00000002-AF21-43FA-A594-9FB41E0D6868}"/>
            </c:ext>
          </c:extLst>
        </c:ser>
        <c:dLbls>
          <c:showLegendKey val="0"/>
          <c:showVal val="0"/>
          <c:showCatName val="0"/>
          <c:showSerName val="0"/>
          <c:showPercent val="0"/>
          <c:showBubbleSize val="0"/>
        </c:dLbls>
        <c:marker val="1"/>
        <c:smooth val="0"/>
        <c:axId val="742783023"/>
        <c:axId val="762161855"/>
      </c:lineChart>
      <c:scatterChart>
        <c:scatterStyle val="lineMarker"/>
        <c:varyColors val="0"/>
        <c:ser>
          <c:idx val="2"/>
          <c:order val="2"/>
          <c:tx>
            <c:strRef>
              <c:f>Processing!$C$10</c:f>
              <c:strCache>
                <c:ptCount val="1"/>
                <c:pt idx="0">
                  <c:v>Cursor</c:v>
                </c:pt>
              </c:strCache>
            </c:strRef>
          </c:tx>
          <c:spPr>
            <a:ln w="25400" cap="rnd">
              <a:noFill/>
              <a:round/>
            </a:ln>
            <a:effectLst>
              <a:glow rad="139700">
                <a:schemeClr val="accent4">
                  <a:satMod val="175000"/>
                  <a:alpha val="40000"/>
                </a:schemeClr>
              </a:glow>
            </a:effectLst>
          </c:spPr>
          <c:marker>
            <c:symbol val="circle"/>
            <c:size val="5"/>
            <c:spPr>
              <a:solidFill>
                <a:schemeClr val="bg1"/>
              </a:solidFill>
              <a:ln w="9525">
                <a:solidFill>
                  <a:srgbClr val="16F7FF"/>
                </a:solidFill>
              </a:ln>
              <a:effectLst>
                <a:glow rad="139700">
                  <a:schemeClr val="accent4">
                    <a:satMod val="175000"/>
                    <a:alpha val="4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6F7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Processing!$C$11:$C$22</c:f>
                <c:numCache>
                  <c:formatCode>General</c:formatCode>
                  <c:ptCount val="12"/>
                  <c:pt idx="0">
                    <c:v>#N/A</c:v>
                  </c:pt>
                  <c:pt idx="1">
                    <c:v>#N/A</c:v>
                  </c:pt>
                  <c:pt idx="2">
                    <c:v>#N/A</c:v>
                  </c:pt>
                  <c:pt idx="3">
                    <c:v>#N/A</c:v>
                  </c:pt>
                  <c:pt idx="4">
                    <c:v>#N/A</c:v>
                  </c:pt>
                  <c:pt idx="5">
                    <c:v>#N/A</c:v>
                  </c:pt>
                  <c:pt idx="6">
                    <c:v>1251</c:v>
                  </c:pt>
                  <c:pt idx="7">
                    <c:v>1809</c:v>
                  </c:pt>
                  <c:pt idx="8">
                    <c:v>1785</c:v>
                  </c:pt>
                  <c:pt idx="9">
                    <c:v>1556</c:v>
                  </c:pt>
                  <c:pt idx="10">
                    <c:v>1383</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Processing!$C$11:$C$22</c:f>
              <c:numCache>
                <c:formatCode>General</c:formatCode>
                <c:ptCount val="12"/>
                <c:pt idx="0">
                  <c:v>#N/A</c:v>
                </c:pt>
                <c:pt idx="1">
                  <c:v>#N/A</c:v>
                </c:pt>
                <c:pt idx="2">
                  <c:v>#N/A</c:v>
                </c:pt>
                <c:pt idx="3">
                  <c:v>#N/A</c:v>
                </c:pt>
                <c:pt idx="4">
                  <c:v>#N/A</c:v>
                </c:pt>
                <c:pt idx="5">
                  <c:v>#N/A</c:v>
                </c:pt>
                <c:pt idx="6">
                  <c:v>1251</c:v>
                </c:pt>
                <c:pt idx="7">
                  <c:v>1809</c:v>
                </c:pt>
                <c:pt idx="8">
                  <c:v>1785</c:v>
                </c:pt>
                <c:pt idx="9">
                  <c:v>1556</c:v>
                </c:pt>
                <c:pt idx="10">
                  <c:v>1383</c:v>
                </c:pt>
                <c:pt idx="11">
                  <c:v>#N/A</c:v>
                </c:pt>
              </c:numCache>
            </c:numRef>
          </c:yVal>
          <c:smooth val="0"/>
          <c:extLst>
            <c:ext xmlns:c16="http://schemas.microsoft.com/office/drawing/2014/chart" uri="{C3380CC4-5D6E-409C-BE32-E72D297353CC}">
              <c16:uniqueId val="{00000003-AF21-43FA-A594-9FB41E0D6868}"/>
            </c:ext>
          </c:extLst>
        </c:ser>
        <c:ser>
          <c:idx val="4"/>
          <c:order val="4"/>
          <c:tx>
            <c:strRef>
              <c:f>Processing!$E$10</c:f>
              <c:strCache>
                <c:ptCount val="1"/>
                <c:pt idx="0">
                  <c:v>Cursor I</c:v>
                </c:pt>
              </c:strCache>
            </c:strRef>
          </c:tx>
          <c:spPr>
            <a:ln w="25400" cap="rnd">
              <a:noFill/>
              <a:round/>
            </a:ln>
            <a:effectLst/>
          </c:spPr>
          <c:marker>
            <c:symbol val="circle"/>
            <c:size val="5"/>
            <c:spPr>
              <a:solidFill>
                <a:srgbClr val="ADE354"/>
              </a:solidFill>
              <a:ln w="9525">
                <a:noFill/>
              </a:ln>
              <a:effectLst/>
            </c:spPr>
          </c:marker>
          <c:yVal>
            <c:numRef>
              <c:f>Processing!$E$11:$E$22</c:f>
              <c:numCache>
                <c:formatCode>General</c:formatCode>
                <c:ptCount val="12"/>
                <c:pt idx="0">
                  <c:v>#N/A</c:v>
                </c:pt>
                <c:pt idx="1">
                  <c:v>#N/A</c:v>
                </c:pt>
                <c:pt idx="2">
                  <c:v>#N/A</c:v>
                </c:pt>
                <c:pt idx="3">
                  <c:v>#N/A</c:v>
                </c:pt>
                <c:pt idx="4">
                  <c:v>#N/A</c:v>
                </c:pt>
                <c:pt idx="5">
                  <c:v>#N/A</c:v>
                </c:pt>
                <c:pt idx="6">
                  <c:v>2017</c:v>
                </c:pt>
                <c:pt idx="7">
                  <c:v>1868</c:v>
                </c:pt>
                <c:pt idx="8">
                  <c:v>1888</c:v>
                </c:pt>
                <c:pt idx="9">
                  <c:v>2407</c:v>
                </c:pt>
                <c:pt idx="10">
                  <c:v>2652</c:v>
                </c:pt>
                <c:pt idx="11">
                  <c:v>#N/A</c:v>
                </c:pt>
              </c:numCache>
            </c:numRef>
          </c:yVal>
          <c:smooth val="0"/>
          <c:extLst>
            <c:ext xmlns:c16="http://schemas.microsoft.com/office/drawing/2014/chart" uri="{C3380CC4-5D6E-409C-BE32-E72D297353CC}">
              <c16:uniqueId val="{00000004-AF21-43FA-A594-9FB41E0D6868}"/>
            </c:ext>
          </c:extLst>
        </c:ser>
        <c:dLbls>
          <c:showLegendKey val="0"/>
          <c:showVal val="0"/>
          <c:showCatName val="0"/>
          <c:showSerName val="0"/>
          <c:showPercent val="0"/>
          <c:showBubbleSize val="0"/>
        </c:dLbls>
        <c:axId val="742783023"/>
        <c:axId val="762161855"/>
      </c:scatterChart>
      <c:catAx>
        <c:axId val="7427830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2161855"/>
        <c:crosses val="autoZero"/>
        <c:auto val="1"/>
        <c:lblAlgn val="ctr"/>
        <c:lblOffset val="100"/>
        <c:noMultiLvlLbl val="0"/>
      </c:catAx>
      <c:valAx>
        <c:axId val="762161855"/>
        <c:scaling>
          <c:orientation val="minMax"/>
        </c:scaling>
        <c:delete val="0"/>
        <c:axPos val="l"/>
        <c:majorGridlines>
          <c:spPr>
            <a:ln w="9525" cap="flat" cmpd="sng" algn="ctr">
              <a:solidFill>
                <a:srgbClr val="598CBF">
                  <a:alpha val="1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8CBF"/>
                </a:solidFill>
                <a:latin typeface="+mn-lt"/>
                <a:ea typeface="+mn-ea"/>
                <a:cs typeface="+mn-cs"/>
              </a:defRPr>
            </a:pPr>
            <a:endParaRPr lang="ru-RU"/>
          </a:p>
        </c:txPr>
        <c:crossAx val="74278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Processing!$F$10</c:f>
              <c:strCache>
                <c:ptCount val="1"/>
                <c:pt idx="0">
                  <c:v>Tumbler</c:v>
                </c:pt>
              </c:strCache>
            </c:strRef>
          </c:cat>
          <c:val>
            <c:numRef>
              <c:f>Processing!$F$11</c:f>
              <c:numCache>
                <c:formatCode>General</c:formatCode>
                <c:ptCount val="1"/>
                <c:pt idx="0">
                  <c:v>10</c:v>
                </c:pt>
              </c:numCache>
            </c:numRef>
          </c:val>
          <c:extLst>
            <c:ext xmlns:c16="http://schemas.microsoft.com/office/drawing/2014/chart" uri="{C3380CC4-5D6E-409C-BE32-E72D297353CC}">
              <c16:uniqueId val="{00000000-0631-43A6-A492-B821A8436478}"/>
            </c:ext>
          </c:extLst>
        </c:ser>
        <c:ser>
          <c:idx val="1"/>
          <c:order val="1"/>
          <c:spPr>
            <a:blipFill>
              <a:blip xmlns:r="http://schemas.openxmlformats.org/officeDocument/2006/relationships" r:embed="rId4"/>
              <a:stretch>
                <a:fillRect/>
              </a:stretch>
            </a:blipFill>
            <a:ln>
              <a:noFill/>
            </a:ln>
            <a:effectLst/>
          </c:spPr>
          <c:invertIfNegative val="0"/>
          <c:cat>
            <c:strRef>
              <c:f>Processing!$F$10</c:f>
              <c:strCache>
                <c:ptCount val="1"/>
                <c:pt idx="0">
                  <c:v>Tumbler</c:v>
                </c:pt>
              </c:strCache>
            </c:strRef>
          </c:cat>
          <c:val>
            <c:numRef>
              <c:f>Processing!$F$12</c:f>
              <c:numCache>
                <c:formatCode>General</c:formatCode>
                <c:ptCount val="1"/>
                <c:pt idx="0">
                  <c:v>0</c:v>
                </c:pt>
              </c:numCache>
            </c:numRef>
          </c:val>
          <c:extLst>
            <c:ext xmlns:c16="http://schemas.microsoft.com/office/drawing/2014/chart" uri="{C3380CC4-5D6E-409C-BE32-E72D297353CC}">
              <c16:uniqueId val="{00000001-0631-43A6-A492-B821A8436478}"/>
            </c:ext>
          </c:extLst>
        </c:ser>
        <c:dLbls>
          <c:showLegendKey val="0"/>
          <c:showVal val="0"/>
          <c:showCatName val="0"/>
          <c:showSerName val="0"/>
          <c:showPercent val="0"/>
          <c:showBubbleSize val="0"/>
        </c:dLbls>
        <c:gapWidth val="0"/>
        <c:overlap val="100"/>
        <c:axId val="742742191"/>
        <c:axId val="971615967"/>
      </c:barChart>
      <c:catAx>
        <c:axId val="742742191"/>
        <c:scaling>
          <c:orientation val="minMax"/>
        </c:scaling>
        <c:delete val="1"/>
        <c:axPos val="b"/>
        <c:numFmt formatCode="General" sourceLinked="1"/>
        <c:majorTickMark val="none"/>
        <c:minorTickMark val="none"/>
        <c:tickLblPos val="nextTo"/>
        <c:crossAx val="971615967"/>
        <c:crosses val="autoZero"/>
        <c:auto val="1"/>
        <c:lblAlgn val="ctr"/>
        <c:lblOffset val="100"/>
        <c:noMultiLvlLbl val="0"/>
      </c:catAx>
      <c:valAx>
        <c:axId val="971615967"/>
        <c:scaling>
          <c:orientation val="minMax"/>
          <c:max val="10"/>
          <c:min val="0"/>
        </c:scaling>
        <c:delete val="1"/>
        <c:axPos val="l"/>
        <c:numFmt formatCode="General" sourceLinked="1"/>
        <c:majorTickMark val="none"/>
        <c:minorTickMark val="none"/>
        <c:tickLblPos val="nextTo"/>
        <c:crossAx val="74274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a:solidFill>
                <a:srgbClr val="01152D"/>
              </a:solidFill>
            </a:ln>
          </c:spPr>
          <c:dPt>
            <c:idx val="0"/>
            <c:bubble3D val="0"/>
            <c:spPr>
              <a:gradFill>
                <a:gsLst>
                  <a:gs pos="32000">
                    <a:srgbClr val="14A1F9"/>
                  </a:gs>
                  <a:gs pos="95000">
                    <a:srgbClr val="0273FC"/>
                  </a:gs>
                </a:gsLst>
                <a:lin ang="2700000" scaled="0"/>
              </a:gradFill>
              <a:ln w="19050">
                <a:solidFill>
                  <a:srgbClr val="01152D"/>
                </a:solidFill>
              </a:ln>
              <a:effectLst/>
            </c:spPr>
            <c:extLst>
              <c:ext xmlns:c16="http://schemas.microsoft.com/office/drawing/2014/chart" uri="{C3380CC4-5D6E-409C-BE32-E72D297353CC}">
                <c16:uniqueId val="{00000001-70D2-490B-96C6-B77AB12F16D3}"/>
              </c:ext>
            </c:extLst>
          </c:dPt>
          <c:dPt>
            <c:idx val="1"/>
            <c:bubble3D val="0"/>
            <c:spPr>
              <a:gradFill>
                <a:gsLst>
                  <a:gs pos="95000">
                    <a:srgbClr val="985DF9"/>
                  </a:gs>
                  <a:gs pos="0">
                    <a:srgbClr val="621EF4"/>
                  </a:gs>
                </a:gsLst>
                <a:lin ang="5400000" scaled="0"/>
              </a:gradFill>
              <a:ln w="19050">
                <a:solidFill>
                  <a:srgbClr val="01152D"/>
                </a:solidFill>
              </a:ln>
              <a:effectLst/>
            </c:spPr>
            <c:extLst>
              <c:ext xmlns:c16="http://schemas.microsoft.com/office/drawing/2014/chart" uri="{C3380CC4-5D6E-409C-BE32-E72D297353CC}">
                <c16:uniqueId val="{00000003-70D2-490B-96C6-B77AB12F16D3}"/>
              </c:ext>
            </c:extLst>
          </c:dPt>
          <c:dPt>
            <c:idx val="2"/>
            <c:bubble3D val="0"/>
            <c:spPr>
              <a:gradFill>
                <a:gsLst>
                  <a:gs pos="0">
                    <a:srgbClr val="006699"/>
                  </a:gs>
                  <a:gs pos="80000">
                    <a:srgbClr val="1B64F5"/>
                  </a:gs>
                </a:gsLst>
                <a:lin ang="2400000" scaled="0"/>
              </a:gradFill>
              <a:ln w="19050">
                <a:solidFill>
                  <a:srgbClr val="01152D"/>
                </a:solidFill>
              </a:ln>
              <a:effectLst/>
            </c:spPr>
            <c:extLst>
              <c:ext xmlns:c16="http://schemas.microsoft.com/office/drawing/2014/chart" uri="{C3380CC4-5D6E-409C-BE32-E72D297353CC}">
                <c16:uniqueId val="{00000005-70D2-490B-96C6-B77AB12F16D3}"/>
              </c:ext>
            </c:extLst>
          </c:dPt>
          <c:dPt>
            <c:idx val="3"/>
            <c:bubble3D val="0"/>
            <c:spPr>
              <a:gradFill>
                <a:gsLst>
                  <a:gs pos="0">
                    <a:srgbClr val="F9A810"/>
                  </a:gs>
                  <a:gs pos="99000">
                    <a:srgbClr val="FF0000"/>
                  </a:gs>
                </a:gsLst>
                <a:lin ang="2700000" scaled="0"/>
              </a:gradFill>
              <a:ln w="19050">
                <a:solidFill>
                  <a:srgbClr val="01152D"/>
                </a:solidFill>
              </a:ln>
              <a:effectLst/>
            </c:spPr>
            <c:extLst>
              <c:ext xmlns:c16="http://schemas.microsoft.com/office/drawing/2014/chart" uri="{C3380CC4-5D6E-409C-BE32-E72D297353CC}">
                <c16:uniqueId val="{00000007-70D2-490B-96C6-B77AB12F16D3}"/>
              </c:ext>
            </c:extLst>
          </c:dPt>
          <c:dPt>
            <c:idx val="4"/>
            <c:bubble3D val="0"/>
            <c:spPr>
              <a:gradFill>
                <a:gsLst>
                  <a:gs pos="11000">
                    <a:srgbClr val="33CCCC"/>
                  </a:gs>
                  <a:gs pos="95000">
                    <a:srgbClr val="006699"/>
                  </a:gs>
                </a:gsLst>
                <a:lin ang="6000000" scaled="0"/>
              </a:gradFill>
              <a:ln w="19050">
                <a:solidFill>
                  <a:srgbClr val="01152D"/>
                </a:solidFill>
              </a:ln>
              <a:effectLst/>
            </c:spPr>
            <c:extLst>
              <c:ext xmlns:c16="http://schemas.microsoft.com/office/drawing/2014/chart" uri="{C3380CC4-5D6E-409C-BE32-E72D297353CC}">
                <c16:uniqueId val="{00000009-70D2-490B-96C6-B77AB12F16D3}"/>
              </c:ext>
            </c:extLst>
          </c:dPt>
          <c:dPt>
            <c:idx val="5"/>
            <c:bubble3D val="0"/>
            <c:spPr>
              <a:gradFill>
                <a:gsLst>
                  <a:gs pos="0">
                    <a:srgbClr val="40527A"/>
                  </a:gs>
                  <a:gs pos="100000">
                    <a:srgbClr val="006699"/>
                  </a:gs>
                </a:gsLst>
                <a:lin ang="5400000" scaled="1"/>
              </a:gradFill>
              <a:ln w="19050">
                <a:solidFill>
                  <a:srgbClr val="01152D"/>
                </a:solidFill>
              </a:ln>
              <a:effectLst/>
            </c:spPr>
            <c:extLst>
              <c:ext xmlns:c16="http://schemas.microsoft.com/office/drawing/2014/chart" uri="{C3380CC4-5D6E-409C-BE32-E72D297353CC}">
                <c16:uniqueId val="{0000000B-70D2-490B-96C6-B77AB12F16D3}"/>
              </c:ext>
            </c:extLst>
          </c:dPt>
          <c:cat>
            <c:strRef>
              <c:f>Processing!$A$2:$A$7</c:f>
              <c:strCache>
                <c:ptCount val="6"/>
                <c:pt idx="0">
                  <c:v>Housing</c:v>
                </c:pt>
                <c:pt idx="1">
                  <c:v>Food</c:v>
                </c:pt>
                <c:pt idx="2">
                  <c:v>Transport</c:v>
                </c:pt>
                <c:pt idx="3">
                  <c:v>Shopping</c:v>
                </c:pt>
                <c:pt idx="4">
                  <c:v>Gym</c:v>
                </c:pt>
                <c:pt idx="5">
                  <c:v>Other</c:v>
                </c:pt>
              </c:strCache>
            </c:strRef>
          </c:cat>
          <c:val>
            <c:numRef>
              <c:f>Processing!$B$2:$B$7</c:f>
              <c:numCache>
                <c:formatCode>0%</c:formatCode>
                <c:ptCount val="6"/>
                <c:pt idx="0">
                  <c:v>0.50025693730729703</c:v>
                </c:pt>
                <c:pt idx="1">
                  <c:v>0</c:v>
                </c:pt>
                <c:pt idx="2">
                  <c:v>0</c:v>
                </c:pt>
                <c:pt idx="3">
                  <c:v>0</c:v>
                </c:pt>
                <c:pt idx="4">
                  <c:v>0.3852774922918808</c:v>
                </c:pt>
                <c:pt idx="5">
                  <c:v>0.1144655704008222</c:v>
                </c:pt>
              </c:numCache>
            </c:numRef>
          </c:val>
          <c:extLst>
            <c:ext xmlns:c16="http://schemas.microsoft.com/office/drawing/2014/chart" uri="{C3380CC4-5D6E-409C-BE32-E72D297353CC}">
              <c16:uniqueId val="{0000000C-70D2-490B-96C6-B77AB12F16D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rgbClr val="006085"/>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a:gsLst>
                <a:gs pos="0">
                  <a:srgbClr val="055FCA">
                    <a:alpha val="75000"/>
                  </a:srgbClr>
                </a:gs>
                <a:gs pos="100000">
                  <a:srgbClr val="04365D">
                    <a:alpha val="0"/>
                  </a:srgbClr>
                </a:gs>
              </a:gsLst>
              <a:lin ang="5100000" scaled="0"/>
            </a:gradFill>
            <a:ln>
              <a:noFill/>
            </a:ln>
            <a:effectLst/>
          </c:spPr>
          <c:val>
            <c:numRef>
              <c:f>Processing!$B$11:$B$22</c:f>
              <c:numCache>
                <c:formatCode>General</c:formatCode>
                <c:ptCount val="12"/>
                <c:pt idx="0">
                  <c:v>1430</c:v>
                </c:pt>
                <c:pt idx="1">
                  <c:v>1315</c:v>
                </c:pt>
                <c:pt idx="2">
                  <c:v>1535</c:v>
                </c:pt>
                <c:pt idx="3">
                  <c:v>969</c:v>
                </c:pt>
                <c:pt idx="4">
                  <c:v>1003</c:v>
                </c:pt>
                <c:pt idx="5">
                  <c:v>897</c:v>
                </c:pt>
                <c:pt idx="6">
                  <c:v>1251</c:v>
                </c:pt>
                <c:pt idx="7">
                  <c:v>1809</c:v>
                </c:pt>
                <c:pt idx="8">
                  <c:v>1785</c:v>
                </c:pt>
                <c:pt idx="9">
                  <c:v>1556</c:v>
                </c:pt>
                <c:pt idx="10">
                  <c:v>1383</c:v>
                </c:pt>
                <c:pt idx="11">
                  <c:v>1740</c:v>
                </c:pt>
              </c:numCache>
            </c:numRef>
          </c:val>
          <c:extLst>
            <c:ext xmlns:c16="http://schemas.microsoft.com/office/drawing/2014/chart" uri="{C3380CC4-5D6E-409C-BE32-E72D297353CC}">
              <c16:uniqueId val="{00000000-A920-41E1-A8A8-8CB8304F2864}"/>
            </c:ext>
          </c:extLst>
        </c:ser>
        <c:dLbls>
          <c:showLegendKey val="0"/>
          <c:showVal val="0"/>
          <c:showCatName val="0"/>
          <c:showSerName val="0"/>
          <c:showPercent val="0"/>
          <c:showBubbleSize val="0"/>
        </c:dLbls>
        <c:axId val="742783023"/>
        <c:axId val="762161855"/>
      </c:areaChart>
      <c:lineChart>
        <c:grouping val="standard"/>
        <c:varyColors val="0"/>
        <c:ser>
          <c:idx val="0"/>
          <c:order val="0"/>
          <c:tx>
            <c:strRef>
              <c:f>Processing!$A$9</c:f>
              <c:strCache>
                <c:ptCount val="1"/>
                <c:pt idx="0">
                  <c:v>Expenses Dynamics</c:v>
                </c:pt>
              </c:strCache>
            </c:strRef>
          </c:tx>
          <c:spPr>
            <a:ln w="25400" cap="rnd">
              <a:solidFill>
                <a:srgbClr val="16F7FF"/>
              </a:solidFill>
              <a:round/>
            </a:ln>
            <a:effectLst/>
          </c:spPr>
          <c:marker>
            <c:symbol val="none"/>
          </c:marker>
          <c:cat>
            <c:strRef>
              <c:f>Processing!$A$11:$A$22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Processing!$B$11:$B$22</c:f>
              <c:numCache>
                <c:formatCode>General</c:formatCode>
                <c:ptCount val="12"/>
                <c:pt idx="0">
                  <c:v>1430</c:v>
                </c:pt>
                <c:pt idx="1">
                  <c:v>1315</c:v>
                </c:pt>
                <c:pt idx="2">
                  <c:v>1535</c:v>
                </c:pt>
                <c:pt idx="3">
                  <c:v>969</c:v>
                </c:pt>
                <c:pt idx="4">
                  <c:v>1003</c:v>
                </c:pt>
                <c:pt idx="5">
                  <c:v>897</c:v>
                </c:pt>
                <c:pt idx="6">
                  <c:v>1251</c:v>
                </c:pt>
                <c:pt idx="7">
                  <c:v>1809</c:v>
                </c:pt>
                <c:pt idx="8">
                  <c:v>1785</c:v>
                </c:pt>
                <c:pt idx="9">
                  <c:v>1556</c:v>
                </c:pt>
                <c:pt idx="10">
                  <c:v>1383</c:v>
                </c:pt>
                <c:pt idx="11">
                  <c:v>1740</c:v>
                </c:pt>
              </c:numCache>
            </c:numRef>
          </c:val>
          <c:smooth val="1"/>
          <c:extLst>
            <c:ext xmlns:c16="http://schemas.microsoft.com/office/drawing/2014/chart" uri="{C3380CC4-5D6E-409C-BE32-E72D297353CC}">
              <c16:uniqueId val="{00000001-A920-41E1-A8A8-8CB8304F2864}"/>
            </c:ext>
          </c:extLst>
        </c:ser>
        <c:ser>
          <c:idx val="3"/>
          <c:order val="3"/>
          <c:tx>
            <c:strRef>
              <c:f>Processing!$D$10</c:f>
              <c:strCache>
                <c:ptCount val="1"/>
                <c:pt idx="0">
                  <c:v>Income</c:v>
                </c:pt>
              </c:strCache>
            </c:strRef>
          </c:tx>
          <c:spPr>
            <a:ln w="25400" cap="rnd">
              <a:gradFill>
                <a:gsLst>
                  <a:gs pos="0">
                    <a:srgbClr val="70AD18"/>
                  </a:gs>
                  <a:gs pos="53000">
                    <a:srgbClr val="ADE354"/>
                  </a:gs>
                </a:gsLst>
                <a:lin ang="0" scaled="0"/>
              </a:gradFill>
              <a:round/>
            </a:ln>
            <a:effectLst>
              <a:outerShdw blurRad="50800" dist="38100" dir="5400000" algn="t" rotWithShape="0">
                <a:prstClr val="black">
                  <a:alpha val="40000"/>
                </a:prstClr>
              </a:outerShdw>
            </a:effectLst>
          </c:spPr>
          <c:marker>
            <c:symbol val="none"/>
          </c:marker>
          <c:val>
            <c:numRef>
              <c:f>Processing!$D$11:$D$22</c:f>
              <c:numCache>
                <c:formatCode>General</c:formatCode>
                <c:ptCount val="12"/>
                <c:pt idx="0">
                  <c:v>1048</c:v>
                </c:pt>
                <c:pt idx="1">
                  <c:v>1191</c:v>
                </c:pt>
                <c:pt idx="2">
                  <c:v>838</c:v>
                </c:pt>
                <c:pt idx="3">
                  <c:v>979</c:v>
                </c:pt>
                <c:pt idx="4">
                  <c:v>1480</c:v>
                </c:pt>
                <c:pt idx="5">
                  <c:v>1903</c:v>
                </c:pt>
                <c:pt idx="6">
                  <c:v>2017</c:v>
                </c:pt>
                <c:pt idx="7">
                  <c:v>1868</c:v>
                </c:pt>
                <c:pt idx="8">
                  <c:v>1888</c:v>
                </c:pt>
                <c:pt idx="9">
                  <c:v>2407</c:v>
                </c:pt>
                <c:pt idx="10">
                  <c:v>2652</c:v>
                </c:pt>
                <c:pt idx="11">
                  <c:v>1935</c:v>
                </c:pt>
              </c:numCache>
            </c:numRef>
          </c:val>
          <c:smooth val="1"/>
          <c:extLst>
            <c:ext xmlns:c16="http://schemas.microsoft.com/office/drawing/2014/chart" uri="{C3380CC4-5D6E-409C-BE32-E72D297353CC}">
              <c16:uniqueId val="{00000002-A920-41E1-A8A8-8CB8304F2864}"/>
            </c:ext>
          </c:extLst>
        </c:ser>
        <c:dLbls>
          <c:showLegendKey val="0"/>
          <c:showVal val="0"/>
          <c:showCatName val="0"/>
          <c:showSerName val="0"/>
          <c:showPercent val="0"/>
          <c:showBubbleSize val="0"/>
        </c:dLbls>
        <c:marker val="1"/>
        <c:smooth val="0"/>
        <c:axId val="742783023"/>
        <c:axId val="762161855"/>
      </c:lineChart>
      <c:scatterChart>
        <c:scatterStyle val="lineMarker"/>
        <c:varyColors val="0"/>
        <c:ser>
          <c:idx val="2"/>
          <c:order val="2"/>
          <c:tx>
            <c:strRef>
              <c:f>Processing!$C$10</c:f>
              <c:strCache>
                <c:ptCount val="1"/>
                <c:pt idx="0">
                  <c:v>Cursor</c:v>
                </c:pt>
              </c:strCache>
            </c:strRef>
          </c:tx>
          <c:spPr>
            <a:ln w="25400" cap="rnd">
              <a:noFill/>
              <a:round/>
            </a:ln>
            <a:effectLst>
              <a:glow rad="139700">
                <a:schemeClr val="accent4">
                  <a:satMod val="175000"/>
                  <a:alpha val="40000"/>
                </a:schemeClr>
              </a:glow>
            </a:effectLst>
          </c:spPr>
          <c:marker>
            <c:symbol val="circle"/>
            <c:size val="5"/>
            <c:spPr>
              <a:solidFill>
                <a:schemeClr val="bg1"/>
              </a:solidFill>
              <a:ln w="9525">
                <a:solidFill>
                  <a:srgbClr val="16F7FF"/>
                </a:solidFill>
              </a:ln>
              <a:effectLst>
                <a:glow rad="139700">
                  <a:schemeClr val="accent4">
                    <a:satMod val="175000"/>
                    <a:alpha val="4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6F7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Processing!$C$11:$C$22</c:f>
                <c:numCache>
                  <c:formatCode>General</c:formatCode>
                  <c:ptCount val="12"/>
                  <c:pt idx="0">
                    <c:v>#N/A</c:v>
                  </c:pt>
                  <c:pt idx="1">
                    <c:v>#N/A</c:v>
                  </c:pt>
                  <c:pt idx="2">
                    <c:v>#N/A</c:v>
                  </c:pt>
                  <c:pt idx="3">
                    <c:v>#N/A</c:v>
                  </c:pt>
                  <c:pt idx="4">
                    <c:v>#N/A</c:v>
                  </c:pt>
                  <c:pt idx="5">
                    <c:v>#N/A</c:v>
                  </c:pt>
                  <c:pt idx="6">
                    <c:v>1251</c:v>
                  </c:pt>
                  <c:pt idx="7">
                    <c:v>1809</c:v>
                  </c:pt>
                  <c:pt idx="8">
                    <c:v>1785</c:v>
                  </c:pt>
                  <c:pt idx="9">
                    <c:v>1556</c:v>
                  </c:pt>
                  <c:pt idx="10">
                    <c:v>1383</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Processing!$C$11:$C$22</c:f>
              <c:numCache>
                <c:formatCode>General</c:formatCode>
                <c:ptCount val="12"/>
                <c:pt idx="0">
                  <c:v>#N/A</c:v>
                </c:pt>
                <c:pt idx="1">
                  <c:v>#N/A</c:v>
                </c:pt>
                <c:pt idx="2">
                  <c:v>#N/A</c:v>
                </c:pt>
                <c:pt idx="3">
                  <c:v>#N/A</c:v>
                </c:pt>
                <c:pt idx="4">
                  <c:v>#N/A</c:v>
                </c:pt>
                <c:pt idx="5">
                  <c:v>#N/A</c:v>
                </c:pt>
                <c:pt idx="6">
                  <c:v>1251</c:v>
                </c:pt>
                <c:pt idx="7">
                  <c:v>1809</c:v>
                </c:pt>
                <c:pt idx="8">
                  <c:v>1785</c:v>
                </c:pt>
                <c:pt idx="9">
                  <c:v>1556</c:v>
                </c:pt>
                <c:pt idx="10">
                  <c:v>1383</c:v>
                </c:pt>
                <c:pt idx="11">
                  <c:v>#N/A</c:v>
                </c:pt>
              </c:numCache>
            </c:numRef>
          </c:yVal>
          <c:smooth val="0"/>
          <c:extLst>
            <c:ext xmlns:c16="http://schemas.microsoft.com/office/drawing/2014/chart" uri="{C3380CC4-5D6E-409C-BE32-E72D297353CC}">
              <c16:uniqueId val="{00000003-A920-41E1-A8A8-8CB8304F2864}"/>
            </c:ext>
          </c:extLst>
        </c:ser>
        <c:ser>
          <c:idx val="4"/>
          <c:order val="4"/>
          <c:tx>
            <c:strRef>
              <c:f>Processing!$E$10</c:f>
              <c:strCache>
                <c:ptCount val="1"/>
                <c:pt idx="0">
                  <c:v>Cursor I</c:v>
                </c:pt>
              </c:strCache>
            </c:strRef>
          </c:tx>
          <c:spPr>
            <a:ln w="25400" cap="rnd">
              <a:noFill/>
              <a:round/>
            </a:ln>
            <a:effectLst/>
          </c:spPr>
          <c:marker>
            <c:symbol val="circle"/>
            <c:size val="5"/>
            <c:spPr>
              <a:solidFill>
                <a:srgbClr val="ADE354"/>
              </a:solidFill>
              <a:ln w="9525">
                <a:noFill/>
              </a:ln>
              <a:effectLst/>
            </c:spPr>
          </c:marker>
          <c:yVal>
            <c:numRef>
              <c:f>Processing!$E$11:$E$22</c:f>
              <c:numCache>
                <c:formatCode>General</c:formatCode>
                <c:ptCount val="12"/>
                <c:pt idx="0">
                  <c:v>#N/A</c:v>
                </c:pt>
                <c:pt idx="1">
                  <c:v>#N/A</c:v>
                </c:pt>
                <c:pt idx="2">
                  <c:v>#N/A</c:v>
                </c:pt>
                <c:pt idx="3">
                  <c:v>#N/A</c:v>
                </c:pt>
                <c:pt idx="4">
                  <c:v>#N/A</c:v>
                </c:pt>
                <c:pt idx="5">
                  <c:v>#N/A</c:v>
                </c:pt>
                <c:pt idx="6">
                  <c:v>2017</c:v>
                </c:pt>
                <c:pt idx="7">
                  <c:v>1868</c:v>
                </c:pt>
                <c:pt idx="8">
                  <c:v>1888</c:v>
                </c:pt>
                <c:pt idx="9">
                  <c:v>2407</c:v>
                </c:pt>
                <c:pt idx="10">
                  <c:v>2652</c:v>
                </c:pt>
                <c:pt idx="11">
                  <c:v>#N/A</c:v>
                </c:pt>
              </c:numCache>
            </c:numRef>
          </c:yVal>
          <c:smooth val="0"/>
          <c:extLst>
            <c:ext xmlns:c16="http://schemas.microsoft.com/office/drawing/2014/chart" uri="{C3380CC4-5D6E-409C-BE32-E72D297353CC}">
              <c16:uniqueId val="{00000004-A920-41E1-A8A8-8CB8304F2864}"/>
            </c:ext>
          </c:extLst>
        </c:ser>
        <c:dLbls>
          <c:showLegendKey val="0"/>
          <c:showVal val="0"/>
          <c:showCatName val="0"/>
          <c:showSerName val="0"/>
          <c:showPercent val="0"/>
          <c:showBubbleSize val="0"/>
        </c:dLbls>
        <c:axId val="742783023"/>
        <c:axId val="762161855"/>
      </c:scatterChart>
      <c:catAx>
        <c:axId val="7427830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2161855"/>
        <c:crosses val="autoZero"/>
        <c:auto val="1"/>
        <c:lblAlgn val="ctr"/>
        <c:lblOffset val="100"/>
        <c:noMultiLvlLbl val="0"/>
      </c:catAx>
      <c:valAx>
        <c:axId val="762161855"/>
        <c:scaling>
          <c:orientation val="minMax"/>
        </c:scaling>
        <c:delete val="0"/>
        <c:axPos val="l"/>
        <c:majorGridlines>
          <c:spPr>
            <a:ln w="9525" cap="flat" cmpd="sng" algn="ctr">
              <a:solidFill>
                <a:srgbClr val="598CBF">
                  <a:alpha val="1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8CBF"/>
                </a:solidFill>
                <a:latin typeface="+mn-lt"/>
                <a:ea typeface="+mn-ea"/>
                <a:cs typeface="+mn-cs"/>
              </a:defRPr>
            </a:pPr>
            <a:endParaRPr lang="ru-RU"/>
          </a:p>
        </c:txPr>
        <c:crossAx val="7427830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Processing!$H$10</c:f>
              <c:strCache>
                <c:ptCount val="1"/>
                <c:pt idx="0">
                  <c:v>Income Dynamics</c:v>
                </c:pt>
              </c:strCache>
            </c:strRef>
          </c:tx>
          <c:spPr>
            <a:solidFill>
              <a:schemeClr val="accent1"/>
            </a:solidFill>
            <a:ln w="88900">
              <a:gradFill>
                <a:gsLst>
                  <a:gs pos="0">
                    <a:srgbClr val="CCFFFF"/>
                  </a:gs>
                  <a:gs pos="100000">
                    <a:srgbClr val="985DF9"/>
                  </a:gs>
                </a:gsLst>
                <a:lin ang="5400000" scaled="1"/>
              </a:gradFill>
            </a:ln>
            <a:effectLst/>
          </c:spPr>
          <c:invertIfNegative val="0"/>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Processing!$H$11:$H$22</c:f>
              <c:numCache>
                <c:formatCode>General</c:formatCode>
                <c:ptCount val="12"/>
                <c:pt idx="0">
                  <c:v>1048</c:v>
                </c:pt>
                <c:pt idx="1">
                  <c:v>1191</c:v>
                </c:pt>
                <c:pt idx="2">
                  <c:v>838</c:v>
                </c:pt>
                <c:pt idx="3">
                  <c:v>979</c:v>
                </c:pt>
                <c:pt idx="4">
                  <c:v>1480</c:v>
                </c:pt>
                <c:pt idx="5">
                  <c:v>1903</c:v>
                </c:pt>
                <c:pt idx="6">
                  <c:v>2017</c:v>
                </c:pt>
                <c:pt idx="7">
                  <c:v>1868</c:v>
                </c:pt>
                <c:pt idx="8">
                  <c:v>1888</c:v>
                </c:pt>
                <c:pt idx="9">
                  <c:v>2407</c:v>
                </c:pt>
                <c:pt idx="10">
                  <c:v>2652</c:v>
                </c:pt>
                <c:pt idx="11">
                  <c:v>1935</c:v>
                </c:pt>
              </c:numCache>
            </c:numRef>
          </c:val>
          <c:extLst>
            <c:ext xmlns:c16="http://schemas.microsoft.com/office/drawing/2014/chart" uri="{C3380CC4-5D6E-409C-BE32-E72D297353CC}">
              <c16:uniqueId val="{00000000-08A6-449B-A762-F660F894E612}"/>
            </c:ext>
          </c:extLst>
        </c:ser>
        <c:ser>
          <c:idx val="1"/>
          <c:order val="1"/>
          <c:tx>
            <c:strRef>
              <c:f>Processing!$I$10</c:f>
              <c:strCache>
                <c:ptCount val="1"/>
                <c:pt idx="0">
                  <c:v>Cursor1</c:v>
                </c:pt>
              </c:strCache>
            </c:strRef>
          </c:tx>
          <c:spPr>
            <a:solidFill>
              <a:schemeClr val="accent2"/>
            </a:solidFill>
            <a:ln w="88900">
              <a:gradFill>
                <a:gsLst>
                  <a:gs pos="0">
                    <a:srgbClr val="33CCCC"/>
                  </a:gs>
                  <a:gs pos="100000">
                    <a:srgbClr val="006699"/>
                  </a:gs>
                </a:gsLst>
                <a:lin ang="5400000" scaled="1"/>
              </a:grad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Processing!$I$11:$I$22</c:f>
              <c:numCache>
                <c:formatCode>General</c:formatCode>
                <c:ptCount val="12"/>
                <c:pt idx="0">
                  <c:v>#N/A</c:v>
                </c:pt>
                <c:pt idx="1">
                  <c:v>#N/A</c:v>
                </c:pt>
                <c:pt idx="2">
                  <c:v>#N/A</c:v>
                </c:pt>
                <c:pt idx="3">
                  <c:v>#N/A</c:v>
                </c:pt>
                <c:pt idx="4">
                  <c:v>#N/A</c:v>
                </c:pt>
                <c:pt idx="5">
                  <c:v>#N/A</c:v>
                </c:pt>
                <c:pt idx="6">
                  <c:v>2017</c:v>
                </c:pt>
                <c:pt idx="7">
                  <c:v>1868</c:v>
                </c:pt>
                <c:pt idx="8">
                  <c:v>1888</c:v>
                </c:pt>
                <c:pt idx="9">
                  <c:v>2407</c:v>
                </c:pt>
                <c:pt idx="10">
                  <c:v>2652</c:v>
                </c:pt>
                <c:pt idx="11">
                  <c:v>#N/A</c:v>
                </c:pt>
              </c:numCache>
            </c:numRef>
          </c:val>
          <c:extLst>
            <c:ext xmlns:c16="http://schemas.microsoft.com/office/drawing/2014/chart" uri="{C3380CC4-5D6E-409C-BE32-E72D297353CC}">
              <c16:uniqueId val="{00000001-08A6-449B-A762-F660F894E612}"/>
            </c:ext>
          </c:extLst>
        </c:ser>
        <c:dLbls>
          <c:showLegendKey val="0"/>
          <c:showVal val="0"/>
          <c:showCatName val="0"/>
          <c:showSerName val="0"/>
          <c:showPercent val="0"/>
          <c:showBubbleSize val="0"/>
        </c:dLbls>
        <c:gapWidth val="150"/>
        <c:overlap val="100"/>
        <c:axId val="742766783"/>
        <c:axId val="837830687"/>
      </c:barChart>
      <c:lineChart>
        <c:grouping val="standard"/>
        <c:varyColors val="0"/>
        <c:ser>
          <c:idx val="2"/>
          <c:order val="2"/>
          <c:tx>
            <c:strRef>
              <c:f>Processing!$J$10</c:f>
              <c:strCache>
                <c:ptCount val="1"/>
                <c:pt idx="0">
                  <c:v>Goals Accumulation</c:v>
                </c:pt>
              </c:strCache>
            </c:strRef>
          </c:tx>
          <c:spPr>
            <a:ln w="25400" cap="rnd">
              <a:solidFill>
                <a:srgbClr val="33CCCC"/>
              </a:solidFill>
              <a:round/>
            </a:ln>
            <a:effectLst>
              <a:outerShdw blurRad="50800" dist="38100" dir="5400000" algn="t" rotWithShape="0">
                <a:prstClr val="black">
                  <a:alpha val="60000"/>
                </a:prstClr>
              </a:outerShdw>
            </a:effectLst>
          </c:spPr>
          <c:marker>
            <c:symbol val="none"/>
          </c:marker>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Processing!$J$11:$J$22</c:f>
              <c:numCache>
                <c:formatCode>General</c:formatCode>
                <c:ptCount val="12"/>
                <c:pt idx="0">
                  <c:v>405.00000000000006</c:v>
                </c:pt>
                <c:pt idx="1">
                  <c:v>240.00000000000003</c:v>
                </c:pt>
                <c:pt idx="2">
                  <c:v>57.000000000000007</c:v>
                </c:pt>
                <c:pt idx="3">
                  <c:v>12.000000000000002</c:v>
                </c:pt>
                <c:pt idx="4">
                  <c:v>183.00000000000003</c:v>
                </c:pt>
                <c:pt idx="5">
                  <c:v>414.00000000000006</c:v>
                </c:pt>
                <c:pt idx="6">
                  <c:v>549.00000000000011</c:v>
                </c:pt>
                <c:pt idx="7">
                  <c:v>546.00000000000011</c:v>
                </c:pt>
                <c:pt idx="8">
                  <c:v>549.00000000000011</c:v>
                </c:pt>
                <c:pt idx="9">
                  <c:v>744.00000000000011</c:v>
                </c:pt>
                <c:pt idx="10">
                  <c:v>957.00000000000011</c:v>
                </c:pt>
                <c:pt idx="11">
                  <c:v>1032.0000000000002</c:v>
                </c:pt>
              </c:numCache>
            </c:numRef>
          </c:val>
          <c:smooth val="1"/>
          <c:extLst>
            <c:ext xmlns:c16="http://schemas.microsoft.com/office/drawing/2014/chart" uri="{C3380CC4-5D6E-409C-BE32-E72D297353CC}">
              <c16:uniqueId val="{00000002-08A6-449B-A762-F660F894E612}"/>
            </c:ext>
          </c:extLst>
        </c:ser>
        <c:dLbls>
          <c:showLegendKey val="0"/>
          <c:showVal val="0"/>
          <c:showCatName val="0"/>
          <c:showSerName val="0"/>
          <c:showPercent val="0"/>
          <c:showBubbleSize val="0"/>
        </c:dLbls>
        <c:marker val="1"/>
        <c:smooth val="0"/>
        <c:axId val="742766783"/>
        <c:axId val="837830687"/>
      </c:lineChart>
      <c:scatterChart>
        <c:scatterStyle val="lineMarker"/>
        <c:varyColors val="0"/>
        <c:ser>
          <c:idx val="3"/>
          <c:order val="3"/>
          <c:tx>
            <c:strRef>
              <c:f>Processing!$K$10</c:f>
              <c:strCache>
                <c:ptCount val="1"/>
                <c:pt idx="0">
                  <c:v>Cursor2</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33CCCC"/>
                </a:solidFill>
              </a:ln>
              <a:effectLst>
                <a:outerShdw blurRad="50800" dist="38100" dir="5400000" algn="t" rotWithShape="0">
                  <a:prstClr val="black">
                    <a:alpha val="40000"/>
                  </a:prstClr>
                </a:outerShdw>
              </a:effectLst>
            </c:spPr>
          </c:marker>
          <c:xVal>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Processing!$K$11:$K$22</c:f>
              <c:numCache>
                <c:formatCode>General</c:formatCode>
                <c:ptCount val="12"/>
                <c:pt idx="0">
                  <c:v>#N/A</c:v>
                </c:pt>
                <c:pt idx="1">
                  <c:v>#N/A</c:v>
                </c:pt>
                <c:pt idx="2">
                  <c:v>#N/A</c:v>
                </c:pt>
                <c:pt idx="3">
                  <c:v>#N/A</c:v>
                </c:pt>
                <c:pt idx="4">
                  <c:v>#N/A</c:v>
                </c:pt>
                <c:pt idx="5">
                  <c:v>#N/A</c:v>
                </c:pt>
                <c:pt idx="6">
                  <c:v>549.00000000000011</c:v>
                </c:pt>
                <c:pt idx="7">
                  <c:v>546.00000000000011</c:v>
                </c:pt>
                <c:pt idx="8">
                  <c:v>549.00000000000011</c:v>
                </c:pt>
                <c:pt idx="9">
                  <c:v>744.00000000000011</c:v>
                </c:pt>
                <c:pt idx="10">
                  <c:v>957.00000000000011</c:v>
                </c:pt>
                <c:pt idx="11">
                  <c:v>#N/A</c:v>
                </c:pt>
              </c:numCache>
            </c:numRef>
          </c:yVal>
          <c:smooth val="0"/>
          <c:extLst>
            <c:ext xmlns:c16="http://schemas.microsoft.com/office/drawing/2014/chart" uri="{C3380CC4-5D6E-409C-BE32-E72D297353CC}">
              <c16:uniqueId val="{00000003-08A6-449B-A762-F660F894E612}"/>
            </c:ext>
          </c:extLst>
        </c:ser>
        <c:dLbls>
          <c:showLegendKey val="0"/>
          <c:showVal val="0"/>
          <c:showCatName val="0"/>
          <c:showSerName val="0"/>
          <c:showPercent val="0"/>
          <c:showBubbleSize val="0"/>
        </c:dLbls>
        <c:axId val="742766783"/>
        <c:axId val="837830687"/>
      </c:scatterChart>
      <c:catAx>
        <c:axId val="742766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598CBF"/>
                </a:solidFill>
                <a:latin typeface="+mn-lt"/>
                <a:ea typeface="+mn-ea"/>
                <a:cs typeface="+mn-cs"/>
              </a:defRPr>
            </a:pPr>
            <a:endParaRPr lang="ru-RU"/>
          </a:p>
        </c:txPr>
        <c:crossAx val="837830687"/>
        <c:crosses val="autoZero"/>
        <c:auto val="1"/>
        <c:lblAlgn val="ctr"/>
        <c:lblOffset val="100"/>
        <c:noMultiLvlLbl val="0"/>
      </c:catAx>
      <c:valAx>
        <c:axId val="837830687"/>
        <c:scaling>
          <c:orientation val="minMax"/>
        </c:scaling>
        <c:delete val="0"/>
        <c:axPos val="l"/>
        <c:majorGridlines>
          <c:spPr>
            <a:ln w="9525" cap="flat" cmpd="sng" algn="ctr">
              <a:solidFill>
                <a:srgbClr val="598CBF">
                  <a:alpha val="1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8CBF"/>
                </a:solidFill>
                <a:latin typeface="+mn-lt"/>
                <a:ea typeface="+mn-ea"/>
                <a:cs typeface="+mn-cs"/>
              </a:defRPr>
            </a:pPr>
            <a:endParaRPr lang="ru-RU"/>
          </a:p>
        </c:txPr>
        <c:crossAx val="74276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1"/>
          <c:order val="1"/>
          <c:tx>
            <c:strRef>
              <c:f>Processing!$F$1</c:f>
              <c:strCache>
                <c:ptCount val="1"/>
                <c:pt idx="0">
                  <c:v>Sources</c:v>
                </c:pt>
              </c:strCache>
            </c:strRef>
          </c:tx>
          <c:spPr>
            <a:gradFill flip="none" rotWithShape="1">
              <a:gsLst>
                <a:gs pos="4000">
                  <a:srgbClr val="0175A0">
                    <a:alpha val="90000"/>
                  </a:srgbClr>
                </a:gs>
                <a:gs pos="95000">
                  <a:srgbClr val="000B27">
                    <a:alpha val="25000"/>
                  </a:srgbClr>
                </a:gs>
              </a:gsLst>
              <a:path path="circle">
                <a:fillToRect l="50000" t="50000" r="50000" b="50000"/>
              </a:path>
              <a:tileRect/>
            </a:gradFill>
            <a:ln>
              <a:noFill/>
            </a:ln>
            <a:effectLst/>
          </c:spPr>
          <c:cat>
            <c:strRef>
              <c:f>[0]!labels</c:f>
              <c:strCache>
                <c:ptCount val="5"/>
                <c:pt idx="0">
                  <c:v>Checking</c:v>
                </c:pt>
                <c:pt idx="1">
                  <c:v>Saving</c:v>
                </c:pt>
                <c:pt idx="2">
                  <c:v>Investments</c:v>
                </c:pt>
                <c:pt idx="3">
                  <c:v>Digital Craft</c:v>
                </c:pt>
                <c:pt idx="4">
                  <c:v>Rewards</c:v>
                </c:pt>
              </c:strCache>
            </c:strRef>
          </c:cat>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0-74A9-4AF4-9402-6093B8AC27CA}"/>
            </c:ext>
          </c:extLst>
        </c:ser>
        <c:dLbls>
          <c:showLegendKey val="0"/>
          <c:showVal val="0"/>
          <c:showCatName val="0"/>
          <c:showSerName val="0"/>
          <c:showPercent val="0"/>
          <c:showBubbleSize val="0"/>
        </c:dLbls>
        <c:axId val="852542095"/>
        <c:axId val="837866207"/>
      </c:radarChart>
      <c:radarChart>
        <c:radarStyle val="marker"/>
        <c:varyColors val="0"/>
        <c:ser>
          <c:idx val="0"/>
          <c:order val="0"/>
          <c:tx>
            <c:v>fill</c:v>
          </c:tx>
          <c:spPr>
            <a:ln w="19050" cap="rnd">
              <a:solidFill>
                <a:srgbClr val="01EEFB">
                  <a:alpha val="96000"/>
                </a:srgbClr>
              </a:solidFill>
              <a:round/>
            </a:ln>
            <a:effectLst/>
          </c:spPr>
          <c:marker>
            <c:symbol val="circle"/>
            <c:size val="6"/>
            <c:spPr>
              <a:solidFill>
                <a:srgbClr val="01152D"/>
              </a:solidFill>
              <a:ln w="9525">
                <a:solidFill>
                  <a:srgbClr val="01EEFB"/>
                </a:solidFill>
              </a:ln>
              <a:effectLst/>
            </c:spPr>
          </c:marker>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1-74A9-4AF4-9402-6093B8AC27CA}"/>
            </c:ext>
          </c:extLst>
        </c:ser>
        <c:dLbls>
          <c:showLegendKey val="0"/>
          <c:showVal val="0"/>
          <c:showCatName val="0"/>
          <c:showSerName val="0"/>
          <c:showPercent val="0"/>
          <c:showBubbleSize val="0"/>
        </c:dLbls>
        <c:axId val="852542095"/>
        <c:axId val="837866207"/>
      </c:radarChart>
      <c:catAx>
        <c:axId val="85254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085"/>
                </a:solidFill>
                <a:latin typeface="+mn-lt"/>
                <a:ea typeface="+mn-ea"/>
                <a:cs typeface="+mn-cs"/>
              </a:defRPr>
            </a:pPr>
            <a:endParaRPr lang="ru-RU"/>
          </a:p>
        </c:txPr>
        <c:crossAx val="837866207"/>
        <c:crosses val="autoZero"/>
        <c:auto val="1"/>
        <c:lblAlgn val="ctr"/>
        <c:lblOffset val="100"/>
        <c:noMultiLvlLbl val="0"/>
      </c:catAx>
      <c:valAx>
        <c:axId val="837866207"/>
        <c:scaling>
          <c:orientation val="minMax"/>
        </c:scaling>
        <c:delete val="1"/>
        <c:axPos val="l"/>
        <c:majorGridlines>
          <c:spPr>
            <a:ln w="9525" cap="flat" cmpd="sng" algn="ctr">
              <a:solidFill>
                <a:srgbClr val="598CBF">
                  <a:alpha val="30000"/>
                </a:srgbClr>
              </a:solidFill>
              <a:round/>
            </a:ln>
            <a:effectLst/>
          </c:spPr>
        </c:majorGridlines>
        <c:numFmt formatCode="0%" sourceLinked="1"/>
        <c:majorTickMark val="none"/>
        <c:minorTickMark val="none"/>
        <c:tickLblPos val="nextTo"/>
        <c:crossAx val="85254209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39000">
                  <a:srgbClr val="0273FC">
                    <a:alpha val="60000"/>
                  </a:srgbClr>
                </a:gs>
                <a:gs pos="89000">
                  <a:srgbClr val="055FCA">
                    <a:alpha val="0"/>
                  </a:srgbClr>
                </a:gs>
              </a:gsLst>
              <a:path path="circle">
                <a:fillToRect l="50000" t="-80000" r="50000" b="180000"/>
              </a:path>
              <a:tileRect/>
            </a:gradFill>
            <a:ln w="25400">
              <a:noFill/>
            </a:ln>
            <a:effectLst/>
          </c:spPr>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extLst>
            <c:ext xmlns:c16="http://schemas.microsoft.com/office/drawing/2014/chart" uri="{C3380CC4-5D6E-409C-BE32-E72D297353CC}">
              <c16:uniqueId val="{00000000-1158-4C19-AC60-64AE564A7814}"/>
            </c:ext>
          </c:extLst>
        </c:ser>
        <c:dLbls>
          <c:showLegendKey val="0"/>
          <c:showVal val="0"/>
          <c:showCatName val="0"/>
          <c:showSerName val="0"/>
          <c:showPercent val="0"/>
          <c:showBubbleSize val="0"/>
        </c:dLbls>
        <c:axId val="852638607"/>
        <c:axId val="837895967"/>
      </c:areaChart>
      <c:lineChart>
        <c:grouping val="standard"/>
        <c:varyColors val="0"/>
        <c:ser>
          <c:idx val="0"/>
          <c:order val="0"/>
          <c:tx>
            <c:strRef>
              <c:f>Processing!$N$10</c:f>
              <c:strCache>
                <c:ptCount val="1"/>
                <c:pt idx="0">
                  <c:v>Value</c:v>
                </c:pt>
              </c:strCache>
            </c:strRef>
          </c:tx>
          <c:spPr>
            <a:ln w="19050" cap="rnd">
              <a:gradFill>
                <a:gsLst>
                  <a:gs pos="0">
                    <a:srgbClr val="055FCA"/>
                  </a:gs>
                  <a:gs pos="74000">
                    <a:srgbClr val="01EEFB"/>
                  </a:gs>
                  <a:gs pos="100000">
                    <a:srgbClr val="055FCA"/>
                  </a:gs>
                </a:gsLst>
                <a:lin ang="0" scaled="0"/>
              </a:gradFill>
              <a:round/>
            </a:ln>
            <a:effectLst>
              <a:outerShdw blurRad="50800" dist="38100" dir="5400000" algn="t" rotWithShape="0">
                <a:prstClr val="black">
                  <a:alpha val="40000"/>
                </a:prstClr>
              </a:outerShdw>
            </a:effectLst>
          </c:spPr>
          <c:marker>
            <c:symbol val="none"/>
          </c:marker>
          <c:cat>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smooth val="1"/>
          <c:extLst>
            <c:ext xmlns:c16="http://schemas.microsoft.com/office/drawing/2014/chart" uri="{C3380CC4-5D6E-409C-BE32-E72D297353CC}">
              <c16:uniqueId val="{00000001-1158-4C19-AC60-64AE564A7814}"/>
            </c:ext>
          </c:extLst>
        </c:ser>
        <c:dLbls>
          <c:showLegendKey val="0"/>
          <c:showVal val="0"/>
          <c:showCatName val="0"/>
          <c:showSerName val="0"/>
          <c:showPercent val="0"/>
          <c:showBubbleSize val="0"/>
        </c:dLbls>
        <c:marker val="1"/>
        <c:smooth val="0"/>
        <c:axId val="852638607"/>
        <c:axId val="837895967"/>
      </c:lineChart>
      <c:scatterChart>
        <c:scatterStyle val="lineMarker"/>
        <c:varyColors val="0"/>
        <c:ser>
          <c:idx val="1"/>
          <c:order val="1"/>
          <c:tx>
            <c:strRef>
              <c:f>Processing!$O$10</c:f>
              <c:strCache>
                <c:ptCount val="1"/>
                <c:pt idx="0">
                  <c:v>Cursor</c:v>
                </c:pt>
              </c:strCache>
            </c:strRef>
          </c:tx>
          <c:spPr>
            <a:ln w="25400" cap="rnd">
              <a:noFill/>
              <a:round/>
            </a:ln>
            <a:effectLst/>
          </c:spPr>
          <c:marker>
            <c:symbol val="circle"/>
            <c:size val="5"/>
            <c:spPr>
              <a:solidFill>
                <a:schemeClr val="accent2"/>
              </a:solidFill>
              <a:ln w="9525">
                <a:solidFill>
                  <a:schemeClr val="accent2"/>
                </a:solidFill>
              </a:ln>
              <a:effectLst/>
            </c:spPr>
          </c:marker>
          <c:xVal>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2-1158-4C19-AC60-64AE564A7814}"/>
            </c:ext>
          </c:extLst>
        </c:ser>
        <c:ser>
          <c:idx val="3"/>
          <c:order val="3"/>
          <c:tx>
            <c:strRef>
              <c:f>Processing!$O$10</c:f>
              <c:strCache>
                <c:ptCount val="1"/>
                <c:pt idx="0">
                  <c:v>Cursor</c:v>
                </c:pt>
              </c:strCache>
            </c:strRef>
          </c:tx>
          <c:spPr>
            <a:ln w="25400" cap="rnd">
              <a:noFill/>
              <a:round/>
            </a:ln>
            <a:effectLst>
              <a:glow rad="139700">
                <a:schemeClr val="accent4">
                  <a:satMod val="175000"/>
                  <a:alpha val="40000"/>
                </a:schemeClr>
              </a:glow>
            </a:effectLst>
          </c:spPr>
          <c:marker>
            <c:symbol val="circle"/>
            <c:size val="5"/>
            <c:spPr>
              <a:solidFill>
                <a:schemeClr val="bg1"/>
              </a:solidFill>
              <a:ln w="9525">
                <a:solidFill>
                  <a:srgbClr val="0273FC"/>
                </a:solidFill>
              </a:ln>
              <a:effectLst>
                <a:glow rad="139700">
                  <a:schemeClr val="accent4">
                    <a:satMod val="175000"/>
                    <a:alpha val="40000"/>
                  </a:schemeClr>
                </a:glow>
              </a:effectLst>
            </c:spPr>
          </c:marker>
          <c:errBars>
            <c:errDir val="y"/>
            <c:errBarType val="minus"/>
            <c:errValType val="cust"/>
            <c:noEndCap val="1"/>
            <c:plus>
              <c:numLit>
                <c:formatCode>General</c:formatCode>
                <c:ptCount val="1"/>
                <c:pt idx="0">
                  <c:v>1</c:v>
                </c:pt>
              </c:numLit>
            </c:plus>
            <c:minus>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3-1158-4C19-AC60-64AE564A7814}"/>
            </c:ext>
          </c:extLst>
        </c:ser>
        <c:dLbls>
          <c:showLegendKey val="0"/>
          <c:showVal val="0"/>
          <c:showCatName val="0"/>
          <c:showSerName val="0"/>
          <c:showPercent val="0"/>
          <c:showBubbleSize val="0"/>
        </c:dLbls>
        <c:axId val="852638607"/>
        <c:axId val="837895967"/>
      </c:scatterChart>
      <c:catAx>
        <c:axId val="852638607"/>
        <c:scaling>
          <c:orientation val="minMax"/>
        </c:scaling>
        <c:delete val="1"/>
        <c:axPos val="b"/>
        <c:numFmt formatCode="General" sourceLinked="1"/>
        <c:majorTickMark val="none"/>
        <c:minorTickMark val="none"/>
        <c:tickLblPos val="nextTo"/>
        <c:crossAx val="837895967"/>
        <c:crosses val="autoZero"/>
        <c:auto val="1"/>
        <c:lblAlgn val="ctr"/>
        <c:lblOffset val="100"/>
        <c:noMultiLvlLbl val="0"/>
      </c:catAx>
      <c:valAx>
        <c:axId val="837895967"/>
        <c:scaling>
          <c:orientation val="minMax"/>
        </c:scaling>
        <c:delete val="1"/>
        <c:axPos val="l"/>
        <c:numFmt formatCode="General" sourceLinked="1"/>
        <c:majorTickMark val="none"/>
        <c:minorTickMark val="none"/>
        <c:tickLblPos val="nextTo"/>
        <c:crossAx val="85263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blipFill>
              <a:blip xmlns:r="http://schemas.openxmlformats.org/officeDocument/2006/relationships" r:embed="rId3"/>
              <a:stretch>
                <a:fillRect/>
              </a:stretch>
            </a:blipFill>
            <a:ln>
              <a:noFill/>
            </a:ln>
            <a:effectLst/>
          </c:spPr>
          <c:invertIfNegative val="0"/>
          <c:cat>
            <c:strRef>
              <c:f>Processing!$H$8</c:f>
              <c:strCache>
                <c:ptCount val="1"/>
                <c:pt idx="0">
                  <c:v>Goals Accumulation</c:v>
                </c:pt>
              </c:strCache>
            </c:strRef>
          </c:cat>
          <c:val>
            <c:numRef>
              <c:f>Processing!$I$8</c:f>
              <c:numCache>
                <c:formatCode>0%</c:formatCode>
                <c:ptCount val="1"/>
                <c:pt idx="0">
                  <c:v>0.41268000000000005</c:v>
                </c:pt>
              </c:numCache>
            </c:numRef>
          </c:val>
          <c:extLst>
            <c:ext xmlns:c16="http://schemas.microsoft.com/office/drawing/2014/chart" uri="{C3380CC4-5D6E-409C-BE32-E72D297353CC}">
              <c16:uniqueId val="{00000000-8CB4-449A-AF8B-96FB21BFAC6D}"/>
            </c:ext>
          </c:extLst>
        </c:ser>
        <c:ser>
          <c:idx val="1"/>
          <c:order val="1"/>
          <c:spPr>
            <a:blipFill>
              <a:blip xmlns:r="http://schemas.openxmlformats.org/officeDocument/2006/relationships" r:embed="rId4"/>
              <a:stretch>
                <a:fillRect/>
              </a:stretch>
            </a:blipFill>
            <a:ln>
              <a:noFill/>
            </a:ln>
            <a:effectLst/>
          </c:spPr>
          <c:invertIfNegative val="0"/>
          <c:cat>
            <c:strRef>
              <c:f>Processing!$H$8</c:f>
              <c:strCache>
                <c:ptCount val="1"/>
                <c:pt idx="0">
                  <c:v>Goals Accumulation</c:v>
                </c:pt>
              </c:strCache>
            </c:strRef>
          </c:cat>
          <c:val>
            <c:numRef>
              <c:f>Processing!$J$8</c:f>
              <c:numCache>
                <c:formatCode>0%</c:formatCode>
                <c:ptCount val="1"/>
                <c:pt idx="0">
                  <c:v>3.5000000000000003E-2</c:v>
                </c:pt>
              </c:numCache>
            </c:numRef>
          </c:val>
          <c:extLst>
            <c:ext xmlns:c16="http://schemas.microsoft.com/office/drawing/2014/chart" uri="{C3380CC4-5D6E-409C-BE32-E72D297353CC}">
              <c16:uniqueId val="{00000001-8CB4-449A-AF8B-96FB21BFAC6D}"/>
            </c:ext>
          </c:extLst>
        </c:ser>
        <c:ser>
          <c:idx val="2"/>
          <c:order val="2"/>
          <c:spPr>
            <a:blipFill>
              <a:blip xmlns:r="http://schemas.openxmlformats.org/officeDocument/2006/relationships" r:embed="rId5"/>
              <a:stretch>
                <a:fillRect/>
              </a:stretch>
            </a:blipFill>
            <a:ln>
              <a:noFill/>
            </a:ln>
            <a:effectLst/>
          </c:spPr>
          <c:invertIfNegative val="0"/>
          <c:cat>
            <c:strRef>
              <c:f>Processing!$H$8</c:f>
              <c:strCache>
                <c:ptCount val="1"/>
                <c:pt idx="0">
                  <c:v>Goals Accumulation</c:v>
                </c:pt>
              </c:strCache>
            </c:strRef>
          </c:cat>
          <c:val>
            <c:numRef>
              <c:f>Processing!$K$8</c:f>
              <c:numCache>
                <c:formatCode>0%</c:formatCode>
                <c:ptCount val="1"/>
                <c:pt idx="0">
                  <c:v>0.58731999999999984</c:v>
                </c:pt>
              </c:numCache>
            </c:numRef>
          </c:val>
          <c:extLst>
            <c:ext xmlns:c16="http://schemas.microsoft.com/office/drawing/2014/chart" uri="{C3380CC4-5D6E-409C-BE32-E72D297353CC}">
              <c16:uniqueId val="{00000002-8CB4-449A-AF8B-96FB21BFAC6D}"/>
            </c:ext>
          </c:extLst>
        </c:ser>
        <c:dLbls>
          <c:showLegendKey val="0"/>
          <c:showVal val="0"/>
          <c:showCatName val="0"/>
          <c:showSerName val="0"/>
          <c:showPercent val="0"/>
          <c:showBubbleSize val="0"/>
        </c:dLbls>
        <c:gapWidth val="500"/>
        <c:overlap val="100"/>
        <c:axId val="852614015"/>
        <c:axId val="538874271"/>
      </c:barChart>
      <c:catAx>
        <c:axId val="852614015"/>
        <c:scaling>
          <c:orientation val="minMax"/>
        </c:scaling>
        <c:delete val="1"/>
        <c:axPos val="l"/>
        <c:numFmt formatCode="General" sourceLinked="1"/>
        <c:majorTickMark val="out"/>
        <c:minorTickMark val="none"/>
        <c:tickLblPos val="nextTo"/>
        <c:crossAx val="538874271"/>
        <c:crosses val="autoZero"/>
        <c:auto val="1"/>
        <c:lblAlgn val="ctr"/>
        <c:lblOffset val="100"/>
        <c:noMultiLvlLbl val="0"/>
      </c:catAx>
      <c:valAx>
        <c:axId val="538874271"/>
        <c:scaling>
          <c:orientation val="minMax"/>
          <c:max val="1"/>
          <c:min val="0"/>
        </c:scaling>
        <c:delete val="1"/>
        <c:axPos val="b"/>
        <c:numFmt formatCode="0%" sourceLinked="1"/>
        <c:majorTickMark val="out"/>
        <c:minorTickMark val="none"/>
        <c:tickLblPos val="nextTo"/>
        <c:crossAx val="8526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1AEF5"/>
            </a:solidFill>
            <a:ln>
              <a:noFill/>
            </a:ln>
            <a:effectLst/>
          </c:spPr>
          <c:invertIfNegative val="0"/>
          <c:cat>
            <c:strRef>
              <c:f>Processing!$M$2:$M$5</c:f>
              <c:strCache>
                <c:ptCount val="4"/>
                <c:pt idx="0">
                  <c:v>Home</c:v>
                </c:pt>
                <c:pt idx="1">
                  <c:v>Hobby</c:v>
                </c:pt>
                <c:pt idx="2">
                  <c:v>Drive</c:v>
                </c:pt>
                <c:pt idx="3">
                  <c:v>Travel</c:v>
                </c:pt>
              </c:strCache>
            </c:strRef>
          </c:cat>
          <c:val>
            <c:numRef>
              <c:f>Processing!$N$2:$N$5</c:f>
              <c:numCache>
                <c:formatCode>0%</c:formatCode>
                <c:ptCount val="4"/>
                <c:pt idx="0">
                  <c:v>0.70520000000000016</c:v>
                </c:pt>
                <c:pt idx="1">
                  <c:v>0.35680000000000006</c:v>
                </c:pt>
                <c:pt idx="2">
                  <c:v>0.29472000000000004</c:v>
                </c:pt>
                <c:pt idx="3">
                  <c:v>0.29400000000000004</c:v>
                </c:pt>
              </c:numCache>
            </c:numRef>
          </c:val>
          <c:extLst>
            <c:ext xmlns:c16="http://schemas.microsoft.com/office/drawing/2014/chart" uri="{C3380CC4-5D6E-409C-BE32-E72D297353CC}">
              <c16:uniqueId val="{00000000-178D-4C9F-BCC5-C72F77F25254}"/>
            </c:ext>
          </c:extLst>
        </c:ser>
        <c:ser>
          <c:idx val="1"/>
          <c:order val="1"/>
          <c:spPr>
            <a:solidFill>
              <a:srgbClr val="24415E"/>
            </a:solidFill>
            <a:ln>
              <a:noFill/>
            </a:ln>
            <a:effectLst/>
          </c:spPr>
          <c:invertIfNegative val="0"/>
          <c:cat>
            <c:strRef>
              <c:f>Processing!$M$2:$M$5</c:f>
              <c:strCache>
                <c:ptCount val="4"/>
                <c:pt idx="0">
                  <c:v>Home</c:v>
                </c:pt>
                <c:pt idx="1">
                  <c:v>Hobby</c:v>
                </c:pt>
                <c:pt idx="2">
                  <c:v>Drive</c:v>
                </c:pt>
                <c:pt idx="3">
                  <c:v>Travel</c:v>
                </c:pt>
              </c:strCache>
            </c:strRef>
          </c:cat>
          <c:val>
            <c:numRef>
              <c:f>Processing!$O$2:$O$5</c:f>
              <c:numCache>
                <c:formatCode>0%</c:formatCode>
                <c:ptCount val="4"/>
                <c:pt idx="0">
                  <c:v>0.29479999999999984</c:v>
                </c:pt>
                <c:pt idx="1">
                  <c:v>0.64319999999999999</c:v>
                </c:pt>
                <c:pt idx="2">
                  <c:v>0.70527999999999991</c:v>
                </c:pt>
                <c:pt idx="3">
                  <c:v>0.70599999999999996</c:v>
                </c:pt>
              </c:numCache>
            </c:numRef>
          </c:val>
          <c:extLst>
            <c:ext xmlns:c16="http://schemas.microsoft.com/office/drawing/2014/chart" uri="{C3380CC4-5D6E-409C-BE32-E72D297353CC}">
              <c16:uniqueId val="{00000001-178D-4C9F-BCC5-C72F77F25254}"/>
            </c:ext>
          </c:extLst>
        </c:ser>
        <c:ser>
          <c:idx val="2"/>
          <c:order val="2"/>
          <c:spPr>
            <a:solidFill>
              <a:srgbClr val="00FFFF"/>
            </a:solidFill>
            <a:ln>
              <a:noFill/>
            </a:ln>
            <a:effectLst/>
          </c:spPr>
          <c:invertIfNegative val="0"/>
          <c:cat>
            <c:strRef>
              <c:f>Processing!$M$2:$M$5</c:f>
              <c:strCache>
                <c:ptCount val="4"/>
                <c:pt idx="0">
                  <c:v>Home</c:v>
                </c:pt>
                <c:pt idx="1">
                  <c:v>Hobby</c:v>
                </c:pt>
                <c:pt idx="2">
                  <c:v>Drive</c:v>
                </c:pt>
                <c:pt idx="3">
                  <c:v>Travel</c:v>
                </c:pt>
              </c:strCache>
            </c:strRef>
          </c:cat>
          <c:val>
            <c:numRef>
              <c:f>Processing!$P$2:$P$5</c:f>
              <c:numCache>
                <c:formatCode>0%</c:formatCode>
                <c:ptCount val="4"/>
                <c:pt idx="0">
                  <c:v>0</c:v>
                </c:pt>
                <c:pt idx="1">
                  <c:v>0</c:v>
                </c:pt>
                <c:pt idx="2">
                  <c:v>0</c:v>
                </c:pt>
                <c:pt idx="3">
                  <c:v>0</c:v>
                </c:pt>
              </c:numCache>
            </c:numRef>
          </c:val>
          <c:extLst>
            <c:ext xmlns:c16="http://schemas.microsoft.com/office/drawing/2014/chart" uri="{C3380CC4-5D6E-409C-BE32-E72D297353CC}">
              <c16:uniqueId val="{00000002-178D-4C9F-BCC5-C72F77F25254}"/>
            </c:ext>
          </c:extLst>
        </c:ser>
        <c:dLbls>
          <c:showLegendKey val="0"/>
          <c:showVal val="0"/>
          <c:showCatName val="0"/>
          <c:showSerName val="0"/>
          <c:showPercent val="0"/>
          <c:showBubbleSize val="0"/>
        </c:dLbls>
        <c:gapWidth val="500"/>
        <c:overlap val="100"/>
        <c:axId val="852665983"/>
        <c:axId val="837828767"/>
      </c:barChart>
      <c:catAx>
        <c:axId val="852665983"/>
        <c:scaling>
          <c:orientation val="maxMin"/>
        </c:scaling>
        <c:delete val="1"/>
        <c:axPos val="l"/>
        <c:numFmt formatCode="General" sourceLinked="1"/>
        <c:majorTickMark val="out"/>
        <c:minorTickMark val="none"/>
        <c:tickLblPos val="nextTo"/>
        <c:crossAx val="837828767"/>
        <c:crosses val="autoZero"/>
        <c:auto val="1"/>
        <c:lblAlgn val="ctr"/>
        <c:lblOffset val="100"/>
        <c:noMultiLvlLbl val="0"/>
      </c:catAx>
      <c:valAx>
        <c:axId val="837828767"/>
        <c:scaling>
          <c:orientation val="minMax"/>
          <c:max val="1"/>
          <c:min val="0"/>
        </c:scaling>
        <c:delete val="1"/>
        <c:axPos val="t"/>
        <c:numFmt formatCode="0%" sourceLinked="1"/>
        <c:majorTickMark val="out"/>
        <c:minorTickMark val="none"/>
        <c:tickLblPos val="nextTo"/>
        <c:crossAx val="85266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C6BC"/>
            </a:solidFill>
            <a:ln w="31750">
              <a:solidFill>
                <a:srgbClr val="01152D"/>
              </a:solidFill>
            </a:ln>
            <a:effectLst/>
          </c:spPr>
          <c:invertIfNegative val="0"/>
          <c:cat>
            <c:strRef>
              <c:f>Processing!$Q$21:$Q$24</c:f>
              <c:strCache>
                <c:ptCount val="4"/>
                <c:pt idx="0">
                  <c:v>Investments</c:v>
                </c:pt>
                <c:pt idx="1">
                  <c:v>Checking</c:v>
                </c:pt>
                <c:pt idx="2">
                  <c:v>Saving</c:v>
                </c:pt>
                <c:pt idx="3">
                  <c:v>Credit Cards</c:v>
                </c:pt>
              </c:strCache>
            </c:strRef>
          </c:cat>
          <c:val>
            <c:numRef>
              <c:f>Processing!$R$21:$R$24</c:f>
              <c:numCache>
                <c:formatCode>"$"###\ ###</c:formatCode>
                <c:ptCount val="4"/>
                <c:pt idx="0">
                  <c:v>2709.0000000000005</c:v>
                </c:pt>
                <c:pt idx="1">
                  <c:v>1977.0000000000002</c:v>
                </c:pt>
                <c:pt idx="2">
                  <c:v>1915.8000000000002</c:v>
                </c:pt>
                <c:pt idx="3">
                  <c:v>1711.8000000000002</c:v>
                </c:pt>
              </c:numCache>
            </c:numRef>
          </c:val>
          <c:extLst>
            <c:ext xmlns:c16="http://schemas.microsoft.com/office/drawing/2014/chart" uri="{C3380CC4-5D6E-409C-BE32-E72D297353CC}">
              <c16:uniqueId val="{00000000-FDCF-4547-8514-85ABEDC8DA7D}"/>
            </c:ext>
          </c:extLst>
        </c:ser>
        <c:dLbls>
          <c:showLegendKey val="0"/>
          <c:showVal val="0"/>
          <c:showCatName val="0"/>
          <c:showSerName val="0"/>
          <c:showPercent val="0"/>
          <c:showBubbleSize val="0"/>
        </c:dLbls>
        <c:gapWidth val="500"/>
        <c:axId val="900569663"/>
        <c:axId val="762145535"/>
      </c:barChart>
      <c:catAx>
        <c:axId val="900569663"/>
        <c:scaling>
          <c:orientation val="maxMin"/>
        </c:scaling>
        <c:delete val="1"/>
        <c:axPos val="l"/>
        <c:numFmt formatCode="General" sourceLinked="1"/>
        <c:majorTickMark val="none"/>
        <c:minorTickMark val="none"/>
        <c:tickLblPos val="nextTo"/>
        <c:crossAx val="762145535"/>
        <c:crosses val="autoZero"/>
        <c:auto val="1"/>
        <c:lblAlgn val="ctr"/>
        <c:lblOffset val="100"/>
        <c:noMultiLvlLbl val="0"/>
      </c:catAx>
      <c:valAx>
        <c:axId val="762145535"/>
        <c:scaling>
          <c:orientation val="minMax"/>
        </c:scaling>
        <c:delete val="1"/>
        <c:axPos val="t"/>
        <c:numFmt formatCode="&quot;$&quot;###\ ###" sourceLinked="1"/>
        <c:majorTickMark val="none"/>
        <c:minorTickMark val="none"/>
        <c:tickLblPos val="nextTo"/>
        <c:crossAx val="90056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Processing!$F$10</c:f>
              <c:strCache>
                <c:ptCount val="1"/>
                <c:pt idx="0">
                  <c:v>Tumbler</c:v>
                </c:pt>
              </c:strCache>
            </c:strRef>
          </c:cat>
          <c:val>
            <c:numRef>
              <c:f>Processing!$F$11</c:f>
              <c:numCache>
                <c:formatCode>General</c:formatCode>
                <c:ptCount val="1"/>
                <c:pt idx="0">
                  <c:v>10</c:v>
                </c:pt>
              </c:numCache>
            </c:numRef>
          </c:val>
          <c:extLst>
            <c:ext xmlns:c16="http://schemas.microsoft.com/office/drawing/2014/chart" uri="{C3380CC4-5D6E-409C-BE32-E72D297353CC}">
              <c16:uniqueId val="{00000000-8038-42BD-8EF7-7095E217FDFE}"/>
            </c:ext>
          </c:extLst>
        </c:ser>
        <c:ser>
          <c:idx val="1"/>
          <c:order val="1"/>
          <c:spPr>
            <a:blipFill>
              <a:blip xmlns:r="http://schemas.openxmlformats.org/officeDocument/2006/relationships" r:embed="rId4"/>
              <a:stretch>
                <a:fillRect/>
              </a:stretch>
            </a:blipFill>
            <a:ln>
              <a:noFill/>
            </a:ln>
            <a:effectLst/>
          </c:spPr>
          <c:invertIfNegative val="0"/>
          <c:cat>
            <c:strRef>
              <c:f>Processing!$F$10</c:f>
              <c:strCache>
                <c:ptCount val="1"/>
                <c:pt idx="0">
                  <c:v>Tumbler</c:v>
                </c:pt>
              </c:strCache>
            </c:strRef>
          </c:cat>
          <c:val>
            <c:numRef>
              <c:f>Processing!$F$12</c:f>
              <c:numCache>
                <c:formatCode>General</c:formatCode>
                <c:ptCount val="1"/>
                <c:pt idx="0">
                  <c:v>0</c:v>
                </c:pt>
              </c:numCache>
            </c:numRef>
          </c:val>
          <c:extLst>
            <c:ext xmlns:c16="http://schemas.microsoft.com/office/drawing/2014/chart" uri="{C3380CC4-5D6E-409C-BE32-E72D297353CC}">
              <c16:uniqueId val="{00000001-8038-42BD-8EF7-7095E217FDFE}"/>
            </c:ext>
          </c:extLst>
        </c:ser>
        <c:dLbls>
          <c:showLegendKey val="0"/>
          <c:showVal val="0"/>
          <c:showCatName val="0"/>
          <c:showSerName val="0"/>
          <c:showPercent val="0"/>
          <c:showBubbleSize val="0"/>
        </c:dLbls>
        <c:gapWidth val="0"/>
        <c:overlap val="100"/>
        <c:axId val="742742191"/>
        <c:axId val="971615967"/>
      </c:barChart>
      <c:catAx>
        <c:axId val="742742191"/>
        <c:scaling>
          <c:orientation val="minMax"/>
        </c:scaling>
        <c:delete val="1"/>
        <c:axPos val="b"/>
        <c:numFmt formatCode="General" sourceLinked="1"/>
        <c:majorTickMark val="none"/>
        <c:minorTickMark val="none"/>
        <c:tickLblPos val="nextTo"/>
        <c:crossAx val="971615967"/>
        <c:crosses val="autoZero"/>
        <c:auto val="1"/>
        <c:lblAlgn val="ctr"/>
        <c:lblOffset val="100"/>
        <c:noMultiLvlLbl val="0"/>
      </c:catAx>
      <c:valAx>
        <c:axId val="971615967"/>
        <c:scaling>
          <c:orientation val="minMax"/>
          <c:max val="10"/>
          <c:min val="0"/>
        </c:scaling>
        <c:delete val="1"/>
        <c:axPos val="l"/>
        <c:numFmt formatCode="General" sourceLinked="1"/>
        <c:majorTickMark val="none"/>
        <c:minorTickMark val="none"/>
        <c:tickLblPos val="nextTo"/>
        <c:crossAx val="74274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Processing!$L$10</c:f>
              <c:strCache>
                <c:ptCount val="1"/>
                <c:pt idx="0">
                  <c:v>Tumbler</c:v>
                </c:pt>
              </c:strCache>
            </c:strRef>
          </c:cat>
          <c:val>
            <c:numRef>
              <c:f>Processing!$L$11</c:f>
              <c:numCache>
                <c:formatCode>General</c:formatCode>
                <c:ptCount val="1"/>
                <c:pt idx="0">
                  <c:v>10</c:v>
                </c:pt>
              </c:numCache>
            </c:numRef>
          </c:val>
          <c:extLst>
            <c:ext xmlns:c16="http://schemas.microsoft.com/office/drawing/2014/chart" uri="{C3380CC4-5D6E-409C-BE32-E72D297353CC}">
              <c16:uniqueId val="{00000000-9347-469A-88B0-49BD9C9B65F9}"/>
            </c:ext>
          </c:extLst>
        </c:ser>
        <c:ser>
          <c:idx val="1"/>
          <c:order val="1"/>
          <c:spPr>
            <a:blipFill>
              <a:blip xmlns:r="http://schemas.openxmlformats.org/officeDocument/2006/relationships" r:embed="rId4"/>
              <a:stretch>
                <a:fillRect/>
              </a:stretch>
            </a:blipFill>
            <a:ln>
              <a:noFill/>
            </a:ln>
            <a:effectLst/>
          </c:spPr>
          <c:invertIfNegative val="0"/>
          <c:cat>
            <c:strRef>
              <c:f>Processing!$L$10</c:f>
              <c:strCache>
                <c:ptCount val="1"/>
                <c:pt idx="0">
                  <c:v>Tumbler</c:v>
                </c:pt>
              </c:strCache>
            </c:strRef>
          </c:cat>
          <c:val>
            <c:numRef>
              <c:f>Processing!$L$12</c:f>
              <c:numCache>
                <c:formatCode>General</c:formatCode>
                <c:ptCount val="1"/>
                <c:pt idx="0">
                  <c:v>0</c:v>
                </c:pt>
              </c:numCache>
            </c:numRef>
          </c:val>
          <c:extLst>
            <c:ext xmlns:c16="http://schemas.microsoft.com/office/drawing/2014/chart" uri="{C3380CC4-5D6E-409C-BE32-E72D297353CC}">
              <c16:uniqueId val="{00000001-9347-469A-88B0-49BD9C9B65F9}"/>
            </c:ext>
          </c:extLst>
        </c:ser>
        <c:dLbls>
          <c:showLegendKey val="0"/>
          <c:showVal val="0"/>
          <c:showCatName val="0"/>
          <c:showSerName val="0"/>
          <c:showPercent val="0"/>
          <c:showBubbleSize val="0"/>
        </c:dLbls>
        <c:gapWidth val="0"/>
        <c:overlap val="100"/>
        <c:axId val="942387663"/>
        <c:axId val="971647167"/>
      </c:barChart>
      <c:catAx>
        <c:axId val="942387663"/>
        <c:scaling>
          <c:orientation val="minMax"/>
        </c:scaling>
        <c:delete val="1"/>
        <c:axPos val="b"/>
        <c:numFmt formatCode="General" sourceLinked="1"/>
        <c:majorTickMark val="none"/>
        <c:minorTickMark val="none"/>
        <c:tickLblPos val="nextTo"/>
        <c:crossAx val="971647167"/>
        <c:crosses val="autoZero"/>
        <c:auto val="1"/>
        <c:lblAlgn val="ctr"/>
        <c:lblOffset val="100"/>
        <c:noMultiLvlLbl val="0"/>
      </c:catAx>
      <c:valAx>
        <c:axId val="971647167"/>
        <c:scaling>
          <c:orientation val="minMax"/>
          <c:max val="10"/>
          <c:min val="0"/>
        </c:scaling>
        <c:delete val="1"/>
        <c:axPos val="l"/>
        <c:numFmt formatCode="General" sourceLinked="1"/>
        <c:majorTickMark val="none"/>
        <c:minorTickMark val="none"/>
        <c:tickLblPos val="nextTo"/>
        <c:crossAx val="94238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Processing!$W$11:$W$14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0-7E52-4B5A-955C-9F97E4E20CAF}"/>
            </c:ext>
          </c:extLst>
        </c:ser>
        <c:ser>
          <c:idx val="1"/>
          <c:order val="1"/>
          <c:spPr>
            <a:blipFill>
              <a:blip xmlns:r="http://schemas.openxmlformats.org/officeDocument/2006/relationships" r:embed="rId4"/>
              <a:stretch>
                <a:fillRect/>
              </a:stretch>
            </a:blipFill>
            <a:ln>
              <a:noFill/>
            </a:ln>
            <a:effectLst/>
          </c:spPr>
          <c:invertIfNegative val="0"/>
          <c:val>
            <c:numRef>
              <c:f>Processing!$X$11:$X$14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1-7E52-4B5A-955C-9F97E4E20CAF}"/>
            </c:ext>
          </c:extLst>
        </c:ser>
        <c:ser>
          <c:idx val="2"/>
          <c:order val="2"/>
          <c:spPr>
            <a:blipFill>
              <a:blip xmlns:r="http://schemas.openxmlformats.org/officeDocument/2006/relationships" r:embed="rId5"/>
              <a:stretch>
                <a:fillRect/>
              </a:stretch>
            </a:blipFill>
            <a:ln>
              <a:noFill/>
            </a:ln>
            <a:effectLst/>
          </c:spPr>
          <c:invertIfNegative val="0"/>
          <c:val>
            <c:numRef>
              <c:f>Processing!$Y$11:$Y$14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2-7E52-4B5A-955C-9F97E4E20CAF}"/>
            </c:ext>
          </c:extLst>
        </c:ser>
        <c:ser>
          <c:idx val="3"/>
          <c:order val="3"/>
          <c:spPr>
            <a:blipFill>
              <a:blip xmlns:r="http://schemas.openxmlformats.org/officeDocument/2006/relationships" r:embed="rId6"/>
              <a:stretch>
                <a:fillRect/>
              </a:stretch>
            </a:blipFill>
            <a:ln>
              <a:noFill/>
            </a:ln>
            <a:effectLst/>
          </c:spPr>
          <c:invertIfNegative val="0"/>
          <c:val>
            <c:numRef>
              <c:f>Processing!$Z$11:$Z$14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3-7E52-4B5A-955C-9F97E4E20CAF}"/>
            </c:ext>
          </c:extLst>
        </c:ser>
        <c:dLbls>
          <c:showLegendKey val="0"/>
          <c:showVal val="0"/>
          <c:showCatName val="0"/>
          <c:showSerName val="0"/>
          <c:showPercent val="0"/>
          <c:showBubbleSize val="0"/>
        </c:dLbls>
        <c:gapWidth val="25"/>
        <c:overlap val="100"/>
        <c:axId val="1083986911"/>
        <c:axId val="1703725599"/>
      </c:barChart>
      <c:catAx>
        <c:axId val="1083986911"/>
        <c:scaling>
          <c:orientation val="maxMin"/>
        </c:scaling>
        <c:delete val="1"/>
        <c:axPos val="l"/>
        <c:majorTickMark val="out"/>
        <c:minorTickMark val="none"/>
        <c:tickLblPos val="nextTo"/>
        <c:crossAx val="1703725599"/>
        <c:crosses val="autoZero"/>
        <c:auto val="1"/>
        <c:lblAlgn val="ctr"/>
        <c:lblOffset val="100"/>
        <c:noMultiLvlLbl val="0"/>
      </c:catAx>
      <c:valAx>
        <c:axId val="1703725599"/>
        <c:scaling>
          <c:orientation val="minMax"/>
          <c:max val="10"/>
          <c:min val="0"/>
        </c:scaling>
        <c:delete val="1"/>
        <c:axPos val="t"/>
        <c:numFmt formatCode="General" sourceLinked="1"/>
        <c:majorTickMark val="out"/>
        <c:minorTickMark val="none"/>
        <c:tickLblPos val="nextTo"/>
        <c:crossAx val="108398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Processing!$W$21:$W$24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0-0CB7-44C4-A305-7C64792D6779}"/>
            </c:ext>
          </c:extLst>
        </c:ser>
        <c:ser>
          <c:idx val="1"/>
          <c:order val="1"/>
          <c:spPr>
            <a:blipFill>
              <a:blip xmlns:r="http://schemas.openxmlformats.org/officeDocument/2006/relationships" r:embed="rId4"/>
              <a:stretch>
                <a:fillRect/>
              </a:stretch>
            </a:blipFill>
            <a:ln>
              <a:noFill/>
            </a:ln>
            <a:effectLst/>
          </c:spPr>
          <c:invertIfNegative val="0"/>
          <c:val>
            <c:numRef>
              <c:f>Processing!$X$21:$X$24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1-0CB7-44C4-A305-7C64792D6779}"/>
            </c:ext>
          </c:extLst>
        </c:ser>
        <c:ser>
          <c:idx val="2"/>
          <c:order val="2"/>
          <c:spPr>
            <a:blipFill>
              <a:blip xmlns:r="http://schemas.openxmlformats.org/officeDocument/2006/relationships" r:embed="rId5"/>
              <a:stretch>
                <a:fillRect/>
              </a:stretch>
            </a:blipFill>
            <a:ln>
              <a:noFill/>
            </a:ln>
            <a:effectLst/>
          </c:spPr>
          <c:invertIfNegative val="0"/>
          <c:val>
            <c:numRef>
              <c:f>Processing!$Y$21:$Y$24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2-0CB7-44C4-A305-7C64792D6779}"/>
            </c:ext>
          </c:extLst>
        </c:ser>
        <c:ser>
          <c:idx val="3"/>
          <c:order val="3"/>
          <c:spPr>
            <a:blipFill>
              <a:blip xmlns:r="http://schemas.openxmlformats.org/officeDocument/2006/relationships" r:embed="rId6"/>
              <a:stretch>
                <a:fillRect/>
              </a:stretch>
            </a:blipFill>
            <a:ln>
              <a:noFill/>
            </a:ln>
            <a:effectLst/>
          </c:spPr>
          <c:invertIfNegative val="0"/>
          <c:val>
            <c:numRef>
              <c:f>Processing!$Z$21:$Z$24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3-0CB7-44C4-A305-7C64792D6779}"/>
            </c:ext>
          </c:extLst>
        </c:ser>
        <c:dLbls>
          <c:showLegendKey val="0"/>
          <c:showVal val="0"/>
          <c:showCatName val="0"/>
          <c:showSerName val="0"/>
          <c:showPercent val="0"/>
          <c:showBubbleSize val="0"/>
        </c:dLbls>
        <c:gapWidth val="100"/>
        <c:overlap val="100"/>
        <c:axId val="1052554191"/>
        <c:axId val="762142175"/>
      </c:barChart>
      <c:catAx>
        <c:axId val="1052554191"/>
        <c:scaling>
          <c:orientation val="maxMin"/>
        </c:scaling>
        <c:delete val="1"/>
        <c:axPos val="l"/>
        <c:majorTickMark val="out"/>
        <c:minorTickMark val="none"/>
        <c:tickLblPos val="nextTo"/>
        <c:crossAx val="762142175"/>
        <c:crosses val="autoZero"/>
        <c:auto val="1"/>
        <c:lblAlgn val="ctr"/>
        <c:lblOffset val="100"/>
        <c:noMultiLvlLbl val="0"/>
      </c:catAx>
      <c:valAx>
        <c:axId val="762142175"/>
        <c:scaling>
          <c:orientation val="minMax"/>
          <c:max val="10"/>
          <c:min val="0"/>
        </c:scaling>
        <c:delete val="1"/>
        <c:axPos val="t"/>
        <c:numFmt formatCode="General" sourceLinked="1"/>
        <c:majorTickMark val="out"/>
        <c:minorTickMark val="none"/>
        <c:tickLblPos val="nextTo"/>
        <c:crossAx val="105255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BC4D-45CD-AB3B-DB83ADF07488}"/>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BC4D-45CD-AB3B-DB83ADF07488}"/>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BC4D-45CD-AB3B-DB83ADF07488}"/>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BC4D-45CD-AB3B-DB83ADF07488}"/>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BC4D-45CD-AB3B-DB83ADF07488}"/>
              </c:ext>
            </c:extLst>
          </c:dPt>
          <c:val>
            <c:numRef>
              <c:f>Processing!$K$26:$O$26</c:f>
              <c:numCache>
                <c:formatCode>General</c:formatCode>
                <c:ptCount val="5"/>
                <c:pt idx="0">
                  <c:v>0</c:v>
                </c:pt>
                <c:pt idx="1">
                  <c:v>0</c:v>
                </c:pt>
                <c:pt idx="2">
                  <c:v>1</c:v>
                </c:pt>
                <c:pt idx="3">
                  <c:v>1</c:v>
                </c:pt>
                <c:pt idx="4">
                  <c:v>1</c:v>
                </c:pt>
              </c:numCache>
            </c:numRef>
          </c:val>
          <c:extLst>
            <c:ext xmlns:c16="http://schemas.microsoft.com/office/drawing/2014/chart" uri="{C3380CC4-5D6E-409C-BE32-E72D297353CC}">
              <c16:uniqueId val="{0000000A-BC4D-45CD-AB3B-DB83ADF07488}"/>
            </c:ext>
          </c:extLst>
        </c:ser>
        <c:dLbls>
          <c:showLegendKey val="0"/>
          <c:showVal val="0"/>
          <c:showCatName val="0"/>
          <c:showSerName val="0"/>
          <c:showPercent val="0"/>
          <c:showBubbleSize val="0"/>
        </c:dLbls>
        <c:gapWidth val="15"/>
        <c:axId val="1179269407"/>
        <c:axId val="971588607"/>
      </c:barChart>
      <c:catAx>
        <c:axId val="1179269407"/>
        <c:scaling>
          <c:orientation val="maxMin"/>
        </c:scaling>
        <c:delete val="1"/>
        <c:axPos val="l"/>
        <c:majorTickMark val="none"/>
        <c:minorTickMark val="none"/>
        <c:tickLblPos val="nextTo"/>
        <c:crossAx val="971588607"/>
        <c:crosses val="autoZero"/>
        <c:auto val="1"/>
        <c:lblAlgn val="ctr"/>
        <c:lblOffset val="100"/>
        <c:noMultiLvlLbl val="0"/>
      </c:catAx>
      <c:valAx>
        <c:axId val="971588607"/>
        <c:scaling>
          <c:orientation val="minMax"/>
          <c:max val="1"/>
          <c:min val="0"/>
        </c:scaling>
        <c:delete val="1"/>
        <c:axPos val="t"/>
        <c:numFmt formatCode="General" sourceLinked="1"/>
        <c:majorTickMark val="none"/>
        <c:minorTickMark val="none"/>
        <c:tickLblPos val="nextTo"/>
        <c:crossAx val="117926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1152D">
                <a:alpha val="88000"/>
              </a:srgbClr>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D777-49C0-926E-19C37B33C04E}"/>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D777-49C0-926E-19C37B33C04E}"/>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D777-49C0-926E-19C37B33C04E}"/>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D777-49C0-926E-19C37B33C04E}"/>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D777-49C0-926E-19C37B33C04E}"/>
              </c:ext>
            </c:extLst>
          </c:dPt>
          <c:dPt>
            <c:idx val="5"/>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B-D777-49C0-926E-19C37B33C04E}"/>
              </c:ext>
            </c:extLst>
          </c:dPt>
          <c:val>
            <c:numRef>
              <c:f>Processing!$B$26:$G$26</c:f>
              <c:numCache>
                <c:formatCode>General</c:formatCode>
                <c:ptCount val="6"/>
                <c:pt idx="0">
                  <c:v>1</c:v>
                </c:pt>
                <c:pt idx="1">
                  <c:v>0</c:v>
                </c:pt>
                <c:pt idx="2">
                  <c:v>0</c:v>
                </c:pt>
                <c:pt idx="3">
                  <c:v>0</c:v>
                </c:pt>
                <c:pt idx="4">
                  <c:v>1</c:v>
                </c:pt>
                <c:pt idx="5">
                  <c:v>1</c:v>
                </c:pt>
              </c:numCache>
            </c:numRef>
          </c:val>
          <c:extLst>
            <c:ext xmlns:c16="http://schemas.microsoft.com/office/drawing/2014/chart" uri="{C3380CC4-5D6E-409C-BE32-E72D297353CC}">
              <c16:uniqueId val="{0000000C-D777-49C0-926E-19C37B33C04E}"/>
            </c:ext>
          </c:extLst>
        </c:ser>
        <c:dLbls>
          <c:showLegendKey val="0"/>
          <c:showVal val="0"/>
          <c:showCatName val="0"/>
          <c:showSerName val="0"/>
          <c:showPercent val="0"/>
          <c:showBubbleSize val="0"/>
        </c:dLbls>
        <c:gapWidth val="15"/>
        <c:axId val="1179233215"/>
        <c:axId val="971660607"/>
      </c:barChart>
      <c:catAx>
        <c:axId val="1179233215"/>
        <c:scaling>
          <c:orientation val="maxMin"/>
        </c:scaling>
        <c:delete val="1"/>
        <c:axPos val="l"/>
        <c:majorTickMark val="none"/>
        <c:minorTickMark val="none"/>
        <c:tickLblPos val="nextTo"/>
        <c:crossAx val="971660607"/>
        <c:crosses val="autoZero"/>
        <c:auto val="1"/>
        <c:lblAlgn val="ctr"/>
        <c:lblOffset val="100"/>
        <c:noMultiLvlLbl val="0"/>
      </c:catAx>
      <c:valAx>
        <c:axId val="971660607"/>
        <c:scaling>
          <c:orientation val="minMax"/>
          <c:max val="1"/>
          <c:min val="0"/>
        </c:scaling>
        <c:delete val="1"/>
        <c:axPos val="t"/>
        <c:numFmt formatCode="General" sourceLinked="1"/>
        <c:majorTickMark val="none"/>
        <c:minorTickMark val="none"/>
        <c:tickLblPos val="nextTo"/>
        <c:crossAx val="117923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409695432366255E-2"/>
          <c:y val="7.3421439060205582E-2"/>
          <c:w val="0.90145607637971426"/>
          <c:h val="0.74949876860106146"/>
        </c:manualLayout>
      </c:layout>
      <c:areaChart>
        <c:grouping val="standard"/>
        <c:varyColors val="0"/>
        <c:ser>
          <c:idx val="2"/>
          <c:order val="2"/>
          <c:tx>
            <c:v>fill</c:v>
          </c:tx>
          <c:spPr>
            <a:gradFill flip="none" rotWithShape="1">
              <a:gsLst>
                <a:gs pos="39000">
                  <a:srgbClr val="0273FC">
                    <a:alpha val="60000"/>
                  </a:srgbClr>
                </a:gs>
                <a:gs pos="89000">
                  <a:srgbClr val="055FCA">
                    <a:alpha val="0"/>
                  </a:srgbClr>
                </a:gs>
              </a:gsLst>
              <a:path path="circle">
                <a:fillToRect l="50000" t="-80000" r="50000" b="180000"/>
              </a:path>
              <a:tileRect/>
            </a:gradFill>
            <a:ln w="25400">
              <a:noFill/>
            </a:ln>
            <a:effectLst/>
          </c:spPr>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extLst>
            <c:ext xmlns:c16="http://schemas.microsoft.com/office/drawing/2014/chart" uri="{C3380CC4-5D6E-409C-BE32-E72D297353CC}">
              <c16:uniqueId val="{00000000-1158-4C19-AC60-64AE564A7814}"/>
            </c:ext>
          </c:extLst>
        </c:ser>
        <c:dLbls>
          <c:showLegendKey val="0"/>
          <c:showVal val="0"/>
          <c:showCatName val="0"/>
          <c:showSerName val="0"/>
          <c:showPercent val="0"/>
          <c:showBubbleSize val="0"/>
        </c:dLbls>
        <c:axId val="852638607"/>
        <c:axId val="837895967"/>
      </c:areaChart>
      <c:lineChart>
        <c:grouping val="standard"/>
        <c:varyColors val="0"/>
        <c:ser>
          <c:idx val="0"/>
          <c:order val="0"/>
          <c:tx>
            <c:strRef>
              <c:f>Processing!$N$10</c:f>
              <c:strCache>
                <c:ptCount val="1"/>
                <c:pt idx="0">
                  <c:v>Value</c:v>
                </c:pt>
              </c:strCache>
            </c:strRef>
          </c:tx>
          <c:spPr>
            <a:ln w="19050" cap="rnd">
              <a:gradFill>
                <a:gsLst>
                  <a:gs pos="0">
                    <a:srgbClr val="055FCA"/>
                  </a:gs>
                  <a:gs pos="74000">
                    <a:srgbClr val="01EEFB"/>
                  </a:gs>
                  <a:gs pos="100000">
                    <a:srgbClr val="055FCA"/>
                  </a:gs>
                </a:gsLst>
                <a:lin ang="0" scaled="0"/>
              </a:gradFill>
              <a:round/>
            </a:ln>
            <a:effectLst>
              <a:outerShdw blurRad="50800" dist="38100" dir="5400000" algn="t" rotWithShape="0">
                <a:prstClr val="black">
                  <a:alpha val="40000"/>
                </a:prstClr>
              </a:outerShdw>
            </a:effectLst>
          </c:spPr>
          <c:marker>
            <c:symbol val="none"/>
          </c:marker>
          <c:cat>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smooth val="1"/>
          <c:extLst>
            <c:ext xmlns:c16="http://schemas.microsoft.com/office/drawing/2014/chart" uri="{C3380CC4-5D6E-409C-BE32-E72D297353CC}">
              <c16:uniqueId val="{00000001-1158-4C19-AC60-64AE564A7814}"/>
            </c:ext>
          </c:extLst>
        </c:ser>
        <c:dLbls>
          <c:showLegendKey val="0"/>
          <c:showVal val="0"/>
          <c:showCatName val="0"/>
          <c:showSerName val="0"/>
          <c:showPercent val="0"/>
          <c:showBubbleSize val="0"/>
        </c:dLbls>
        <c:marker val="1"/>
        <c:smooth val="0"/>
        <c:axId val="852638607"/>
        <c:axId val="837895967"/>
      </c:lineChart>
      <c:scatterChart>
        <c:scatterStyle val="lineMarker"/>
        <c:varyColors val="0"/>
        <c:ser>
          <c:idx val="1"/>
          <c:order val="1"/>
          <c:tx>
            <c:strRef>
              <c:f>Processing!$O$10</c:f>
              <c:strCache>
                <c:ptCount val="1"/>
                <c:pt idx="0">
                  <c:v>Cursor</c:v>
                </c:pt>
              </c:strCache>
            </c:strRef>
          </c:tx>
          <c:spPr>
            <a:ln w="25400" cap="rnd">
              <a:noFill/>
              <a:round/>
            </a:ln>
            <a:effectLst/>
          </c:spPr>
          <c:marker>
            <c:symbol val="circle"/>
            <c:size val="5"/>
            <c:spPr>
              <a:solidFill>
                <a:schemeClr val="accent2"/>
              </a:solidFill>
              <a:ln w="9525">
                <a:solidFill>
                  <a:schemeClr val="accent2"/>
                </a:solidFill>
              </a:ln>
              <a:effectLst/>
            </c:spPr>
          </c:marker>
          <c:xVal>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2-1158-4C19-AC60-64AE564A7814}"/>
            </c:ext>
          </c:extLst>
        </c:ser>
        <c:ser>
          <c:idx val="3"/>
          <c:order val="3"/>
          <c:tx>
            <c:strRef>
              <c:f>Processing!$O$10</c:f>
              <c:strCache>
                <c:ptCount val="1"/>
                <c:pt idx="0">
                  <c:v>Cursor</c:v>
                </c:pt>
              </c:strCache>
            </c:strRef>
          </c:tx>
          <c:spPr>
            <a:ln w="25400" cap="rnd">
              <a:noFill/>
              <a:round/>
            </a:ln>
            <a:effectLst>
              <a:glow rad="139700">
                <a:schemeClr val="accent4">
                  <a:satMod val="175000"/>
                  <a:alpha val="40000"/>
                </a:schemeClr>
              </a:glow>
            </a:effectLst>
          </c:spPr>
          <c:marker>
            <c:symbol val="circle"/>
            <c:size val="5"/>
            <c:spPr>
              <a:solidFill>
                <a:schemeClr val="bg1"/>
              </a:solidFill>
              <a:ln w="9525">
                <a:solidFill>
                  <a:srgbClr val="0273FC"/>
                </a:solidFill>
              </a:ln>
              <a:effectLst>
                <a:glow rad="139700">
                  <a:schemeClr val="accent4">
                    <a:satMod val="175000"/>
                    <a:alpha val="40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10000"/>
                        <a:lumOff val="90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3-1158-4C19-AC60-64AE564A7814}"/>
            </c:ext>
          </c:extLst>
        </c:ser>
        <c:dLbls>
          <c:showLegendKey val="0"/>
          <c:showVal val="0"/>
          <c:showCatName val="0"/>
          <c:showSerName val="0"/>
          <c:showPercent val="0"/>
          <c:showBubbleSize val="0"/>
        </c:dLbls>
        <c:axId val="852638607"/>
        <c:axId val="837895967"/>
      </c:scatterChart>
      <c:catAx>
        <c:axId val="852638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37895967"/>
        <c:crosses val="autoZero"/>
        <c:auto val="1"/>
        <c:lblAlgn val="ctr"/>
        <c:lblOffset val="100"/>
        <c:noMultiLvlLbl val="0"/>
      </c:catAx>
      <c:valAx>
        <c:axId val="837895967"/>
        <c:scaling>
          <c:orientation val="minMax"/>
        </c:scaling>
        <c:delete val="0"/>
        <c:axPos val="l"/>
        <c:majorGridlines>
          <c:spPr>
            <a:ln w="9525" cap="flat" cmpd="sng" algn="ctr">
              <a:solidFill>
                <a:srgbClr val="598CBF">
                  <a:alpha val="20000"/>
                </a:srgb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6085"/>
                </a:solidFill>
                <a:latin typeface="+mn-lt"/>
                <a:ea typeface="+mn-ea"/>
                <a:cs typeface="+mn-cs"/>
              </a:defRPr>
            </a:pPr>
            <a:endParaRPr lang="ru-RU"/>
          </a:p>
        </c:txPr>
        <c:crossAx val="85263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Processing!$H$10</c:f>
              <c:strCache>
                <c:ptCount val="1"/>
                <c:pt idx="0">
                  <c:v>Income Dynamics</c:v>
                </c:pt>
              </c:strCache>
            </c:strRef>
          </c:tx>
          <c:spPr>
            <a:solidFill>
              <a:schemeClr val="accent1"/>
            </a:solidFill>
            <a:ln w="114300">
              <a:gradFill>
                <a:gsLst>
                  <a:gs pos="0">
                    <a:srgbClr val="CCFFFF"/>
                  </a:gs>
                  <a:gs pos="100000">
                    <a:srgbClr val="985DF9"/>
                  </a:gs>
                </a:gsLst>
                <a:lin ang="5400000" scaled="1"/>
              </a:gradFill>
            </a:ln>
            <a:effectLst/>
          </c:spPr>
          <c:invertIfNegative val="0"/>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Processing!$H$11:$H$22</c:f>
              <c:numCache>
                <c:formatCode>General</c:formatCode>
                <c:ptCount val="12"/>
                <c:pt idx="0">
                  <c:v>1048</c:v>
                </c:pt>
                <c:pt idx="1">
                  <c:v>1191</c:v>
                </c:pt>
                <c:pt idx="2">
                  <c:v>838</c:v>
                </c:pt>
                <c:pt idx="3">
                  <c:v>979</c:v>
                </c:pt>
                <c:pt idx="4">
                  <c:v>1480</c:v>
                </c:pt>
                <c:pt idx="5">
                  <c:v>1903</c:v>
                </c:pt>
                <c:pt idx="6">
                  <c:v>2017</c:v>
                </c:pt>
                <c:pt idx="7">
                  <c:v>1868</c:v>
                </c:pt>
                <c:pt idx="8">
                  <c:v>1888</c:v>
                </c:pt>
                <c:pt idx="9">
                  <c:v>2407</c:v>
                </c:pt>
                <c:pt idx="10">
                  <c:v>2652</c:v>
                </c:pt>
                <c:pt idx="11">
                  <c:v>1935</c:v>
                </c:pt>
              </c:numCache>
            </c:numRef>
          </c:val>
          <c:extLst>
            <c:ext xmlns:c16="http://schemas.microsoft.com/office/drawing/2014/chart" uri="{C3380CC4-5D6E-409C-BE32-E72D297353CC}">
              <c16:uniqueId val="{00000000-0D5D-4439-AC1B-589188E8F44E}"/>
            </c:ext>
          </c:extLst>
        </c:ser>
        <c:ser>
          <c:idx val="1"/>
          <c:order val="1"/>
          <c:tx>
            <c:strRef>
              <c:f>Processing!$I$10</c:f>
              <c:strCache>
                <c:ptCount val="1"/>
                <c:pt idx="0">
                  <c:v>Cursor1</c:v>
                </c:pt>
              </c:strCache>
            </c:strRef>
          </c:tx>
          <c:spPr>
            <a:solidFill>
              <a:schemeClr val="accent2"/>
            </a:solidFill>
            <a:ln w="114300">
              <a:gradFill>
                <a:gsLst>
                  <a:gs pos="0">
                    <a:srgbClr val="33CCCC"/>
                  </a:gs>
                  <a:gs pos="100000">
                    <a:srgbClr val="006699"/>
                  </a:gs>
                </a:gsLst>
                <a:lin ang="5400000" scaled="1"/>
              </a:grad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Processing!$I$11:$I$22</c:f>
              <c:numCache>
                <c:formatCode>General</c:formatCode>
                <c:ptCount val="12"/>
                <c:pt idx="0">
                  <c:v>#N/A</c:v>
                </c:pt>
                <c:pt idx="1">
                  <c:v>#N/A</c:v>
                </c:pt>
                <c:pt idx="2">
                  <c:v>#N/A</c:v>
                </c:pt>
                <c:pt idx="3">
                  <c:v>#N/A</c:v>
                </c:pt>
                <c:pt idx="4">
                  <c:v>#N/A</c:v>
                </c:pt>
                <c:pt idx="5">
                  <c:v>#N/A</c:v>
                </c:pt>
                <c:pt idx="6">
                  <c:v>2017</c:v>
                </c:pt>
                <c:pt idx="7">
                  <c:v>1868</c:v>
                </c:pt>
                <c:pt idx="8">
                  <c:v>1888</c:v>
                </c:pt>
                <c:pt idx="9">
                  <c:v>2407</c:v>
                </c:pt>
                <c:pt idx="10">
                  <c:v>2652</c:v>
                </c:pt>
                <c:pt idx="11">
                  <c:v>#N/A</c:v>
                </c:pt>
              </c:numCache>
            </c:numRef>
          </c:val>
          <c:extLst>
            <c:ext xmlns:c16="http://schemas.microsoft.com/office/drawing/2014/chart" uri="{C3380CC4-5D6E-409C-BE32-E72D297353CC}">
              <c16:uniqueId val="{00000001-0D5D-4439-AC1B-589188E8F44E}"/>
            </c:ext>
          </c:extLst>
        </c:ser>
        <c:dLbls>
          <c:showLegendKey val="0"/>
          <c:showVal val="0"/>
          <c:showCatName val="0"/>
          <c:showSerName val="0"/>
          <c:showPercent val="0"/>
          <c:showBubbleSize val="0"/>
        </c:dLbls>
        <c:gapWidth val="300"/>
        <c:overlap val="100"/>
        <c:axId val="742766783"/>
        <c:axId val="837830687"/>
      </c:barChart>
      <c:lineChart>
        <c:grouping val="standard"/>
        <c:varyColors val="0"/>
        <c:ser>
          <c:idx val="2"/>
          <c:order val="2"/>
          <c:tx>
            <c:strRef>
              <c:f>Processing!$J$10</c:f>
              <c:strCache>
                <c:ptCount val="1"/>
                <c:pt idx="0">
                  <c:v>Goals Accumulation</c:v>
                </c:pt>
              </c:strCache>
            </c:strRef>
          </c:tx>
          <c:spPr>
            <a:ln w="25400" cap="rnd">
              <a:solidFill>
                <a:srgbClr val="33CCCC"/>
              </a:solidFill>
              <a:round/>
            </a:ln>
            <a:effectLst>
              <a:outerShdw blurRad="50800" dist="38100" dir="5400000" algn="t" rotWithShape="0">
                <a:prstClr val="black">
                  <a:alpha val="60000"/>
                </a:prstClr>
              </a:outerShdw>
            </a:effectLst>
          </c:spPr>
          <c:marker>
            <c:symbol val="none"/>
          </c:marker>
          <c:cat>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Processing!$J$11:$J$22</c:f>
              <c:numCache>
                <c:formatCode>General</c:formatCode>
                <c:ptCount val="12"/>
                <c:pt idx="0">
                  <c:v>405.00000000000006</c:v>
                </c:pt>
                <c:pt idx="1">
                  <c:v>240.00000000000003</c:v>
                </c:pt>
                <c:pt idx="2">
                  <c:v>57.000000000000007</c:v>
                </c:pt>
                <c:pt idx="3">
                  <c:v>12.000000000000002</c:v>
                </c:pt>
                <c:pt idx="4">
                  <c:v>183.00000000000003</c:v>
                </c:pt>
                <c:pt idx="5">
                  <c:v>414.00000000000006</c:v>
                </c:pt>
                <c:pt idx="6">
                  <c:v>549.00000000000011</c:v>
                </c:pt>
                <c:pt idx="7">
                  <c:v>546.00000000000011</c:v>
                </c:pt>
                <c:pt idx="8">
                  <c:v>549.00000000000011</c:v>
                </c:pt>
                <c:pt idx="9">
                  <c:v>744.00000000000011</c:v>
                </c:pt>
                <c:pt idx="10">
                  <c:v>957.00000000000011</c:v>
                </c:pt>
                <c:pt idx="11">
                  <c:v>1032.0000000000002</c:v>
                </c:pt>
              </c:numCache>
            </c:numRef>
          </c:val>
          <c:smooth val="1"/>
          <c:extLst>
            <c:ext xmlns:c16="http://schemas.microsoft.com/office/drawing/2014/chart" uri="{C3380CC4-5D6E-409C-BE32-E72D297353CC}">
              <c16:uniqueId val="{00000002-0D5D-4439-AC1B-589188E8F44E}"/>
            </c:ext>
          </c:extLst>
        </c:ser>
        <c:dLbls>
          <c:showLegendKey val="0"/>
          <c:showVal val="0"/>
          <c:showCatName val="0"/>
          <c:showSerName val="0"/>
          <c:showPercent val="0"/>
          <c:showBubbleSize val="0"/>
        </c:dLbls>
        <c:marker val="1"/>
        <c:smooth val="0"/>
        <c:axId val="742766783"/>
        <c:axId val="837830687"/>
      </c:lineChart>
      <c:scatterChart>
        <c:scatterStyle val="lineMarker"/>
        <c:varyColors val="0"/>
        <c:ser>
          <c:idx val="3"/>
          <c:order val="3"/>
          <c:tx>
            <c:strRef>
              <c:f>Processing!$K$10</c:f>
              <c:strCache>
                <c:ptCount val="1"/>
                <c:pt idx="0">
                  <c:v>Cursor2</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33CCCC"/>
                </a:solidFill>
              </a:ln>
              <a:effectLst>
                <a:outerShdw blurRad="50800" dist="38100" dir="5400000" algn="t" rotWithShape="0">
                  <a:prstClr val="black">
                    <a:alpha val="40000"/>
                  </a:prstClr>
                </a:outerShdw>
              </a:effectLst>
            </c:spPr>
          </c:marker>
          <c:xVal>
            <c:strRef>
              <c:f>Processing!$G$11:$G$22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Processing!$K$11:$K$22</c:f>
              <c:numCache>
                <c:formatCode>General</c:formatCode>
                <c:ptCount val="12"/>
                <c:pt idx="0">
                  <c:v>#N/A</c:v>
                </c:pt>
                <c:pt idx="1">
                  <c:v>#N/A</c:v>
                </c:pt>
                <c:pt idx="2">
                  <c:v>#N/A</c:v>
                </c:pt>
                <c:pt idx="3">
                  <c:v>#N/A</c:v>
                </c:pt>
                <c:pt idx="4">
                  <c:v>#N/A</c:v>
                </c:pt>
                <c:pt idx="5">
                  <c:v>#N/A</c:v>
                </c:pt>
                <c:pt idx="6">
                  <c:v>549.00000000000011</c:v>
                </c:pt>
                <c:pt idx="7">
                  <c:v>546.00000000000011</c:v>
                </c:pt>
                <c:pt idx="8">
                  <c:v>549.00000000000011</c:v>
                </c:pt>
                <c:pt idx="9">
                  <c:v>744.00000000000011</c:v>
                </c:pt>
                <c:pt idx="10">
                  <c:v>957.00000000000011</c:v>
                </c:pt>
                <c:pt idx="11">
                  <c:v>#N/A</c:v>
                </c:pt>
              </c:numCache>
            </c:numRef>
          </c:yVal>
          <c:smooth val="0"/>
          <c:extLst>
            <c:ext xmlns:c16="http://schemas.microsoft.com/office/drawing/2014/chart" uri="{C3380CC4-5D6E-409C-BE32-E72D297353CC}">
              <c16:uniqueId val="{00000003-0D5D-4439-AC1B-589188E8F44E}"/>
            </c:ext>
          </c:extLst>
        </c:ser>
        <c:dLbls>
          <c:showLegendKey val="0"/>
          <c:showVal val="0"/>
          <c:showCatName val="0"/>
          <c:showSerName val="0"/>
          <c:showPercent val="0"/>
          <c:showBubbleSize val="0"/>
        </c:dLbls>
        <c:axId val="742766783"/>
        <c:axId val="837830687"/>
      </c:scatterChart>
      <c:catAx>
        <c:axId val="742766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598CBF"/>
                </a:solidFill>
                <a:latin typeface="+mn-lt"/>
                <a:ea typeface="+mn-ea"/>
                <a:cs typeface="+mn-cs"/>
              </a:defRPr>
            </a:pPr>
            <a:endParaRPr lang="ru-RU"/>
          </a:p>
        </c:txPr>
        <c:crossAx val="837830687"/>
        <c:crosses val="autoZero"/>
        <c:auto val="1"/>
        <c:lblAlgn val="ctr"/>
        <c:lblOffset val="100"/>
        <c:noMultiLvlLbl val="0"/>
      </c:catAx>
      <c:valAx>
        <c:axId val="837830687"/>
        <c:scaling>
          <c:orientation val="minMax"/>
        </c:scaling>
        <c:delete val="0"/>
        <c:axPos val="l"/>
        <c:majorGridlines>
          <c:spPr>
            <a:ln w="9525" cap="flat" cmpd="sng" algn="ctr">
              <a:solidFill>
                <a:srgbClr val="598CBF">
                  <a:alpha val="1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8CBF"/>
                </a:solidFill>
                <a:latin typeface="+mn-lt"/>
                <a:ea typeface="+mn-ea"/>
                <a:cs typeface="+mn-cs"/>
              </a:defRPr>
            </a:pPr>
            <a:endParaRPr lang="ru-RU"/>
          </a:p>
        </c:txPr>
        <c:crossAx val="74276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1"/>
          <c:order val="1"/>
          <c:tx>
            <c:strRef>
              <c:f>Processing!$F$1</c:f>
              <c:strCache>
                <c:ptCount val="1"/>
                <c:pt idx="0">
                  <c:v>Sources</c:v>
                </c:pt>
              </c:strCache>
            </c:strRef>
          </c:tx>
          <c:spPr>
            <a:gradFill flip="none" rotWithShape="1">
              <a:gsLst>
                <a:gs pos="4000">
                  <a:srgbClr val="0175A0">
                    <a:alpha val="90000"/>
                  </a:srgbClr>
                </a:gs>
                <a:gs pos="95000">
                  <a:srgbClr val="000B27">
                    <a:alpha val="25000"/>
                  </a:srgbClr>
                </a:gs>
              </a:gsLst>
              <a:path path="circle">
                <a:fillToRect l="50000" t="50000" r="50000" b="50000"/>
              </a:path>
              <a:tileRect/>
            </a:gradFill>
            <a:ln>
              <a:noFill/>
            </a:ln>
            <a:effectLst/>
          </c:spPr>
          <c:cat>
            <c:strRef>
              <c:f>[0]!labels</c:f>
              <c:strCache>
                <c:ptCount val="5"/>
                <c:pt idx="0">
                  <c:v>Checking</c:v>
                </c:pt>
                <c:pt idx="1">
                  <c:v>Saving</c:v>
                </c:pt>
                <c:pt idx="2">
                  <c:v>Investments</c:v>
                </c:pt>
                <c:pt idx="3">
                  <c:v>Digital Craft</c:v>
                </c:pt>
                <c:pt idx="4">
                  <c:v>Rewards</c:v>
                </c:pt>
              </c:strCache>
            </c:strRef>
          </c:cat>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0-5EFA-4A7D-8E94-14BA6C17C50B}"/>
            </c:ext>
          </c:extLst>
        </c:ser>
        <c:dLbls>
          <c:showLegendKey val="0"/>
          <c:showVal val="0"/>
          <c:showCatName val="0"/>
          <c:showSerName val="0"/>
          <c:showPercent val="0"/>
          <c:showBubbleSize val="0"/>
        </c:dLbls>
        <c:axId val="852542095"/>
        <c:axId val="837866207"/>
      </c:radarChart>
      <c:radarChart>
        <c:radarStyle val="marker"/>
        <c:varyColors val="0"/>
        <c:ser>
          <c:idx val="0"/>
          <c:order val="0"/>
          <c:tx>
            <c:v>fill</c:v>
          </c:tx>
          <c:spPr>
            <a:ln w="19050" cap="rnd">
              <a:solidFill>
                <a:srgbClr val="01EEFB">
                  <a:alpha val="96000"/>
                </a:srgbClr>
              </a:solidFill>
              <a:round/>
            </a:ln>
            <a:effectLst/>
          </c:spPr>
          <c:marker>
            <c:symbol val="circle"/>
            <c:size val="6"/>
            <c:spPr>
              <a:solidFill>
                <a:srgbClr val="01152D"/>
              </a:solidFill>
              <a:ln w="9525">
                <a:solidFill>
                  <a:srgbClr val="01EEFB"/>
                </a:solidFill>
              </a:ln>
              <a:effectLst/>
            </c:spPr>
          </c:marker>
          <c:val>
            <c:numRef>
              <c:f>[0]!values</c:f>
              <c:numCache>
                <c:formatCode>0%</c:formatCode>
                <c:ptCount val="5"/>
                <c:pt idx="0">
                  <c:v>0</c:v>
                </c:pt>
                <c:pt idx="1">
                  <c:v>0</c:v>
                </c:pt>
                <c:pt idx="2">
                  <c:v>0.4168205317577548</c:v>
                </c:pt>
                <c:pt idx="3">
                  <c:v>0.26338626292466766</c:v>
                </c:pt>
                <c:pt idx="4">
                  <c:v>0.31979320531757754</c:v>
                </c:pt>
              </c:numCache>
            </c:numRef>
          </c:val>
          <c:extLst>
            <c:ext xmlns:c16="http://schemas.microsoft.com/office/drawing/2014/chart" uri="{C3380CC4-5D6E-409C-BE32-E72D297353CC}">
              <c16:uniqueId val="{00000001-5EFA-4A7D-8E94-14BA6C17C50B}"/>
            </c:ext>
          </c:extLst>
        </c:ser>
        <c:dLbls>
          <c:showLegendKey val="0"/>
          <c:showVal val="0"/>
          <c:showCatName val="0"/>
          <c:showSerName val="0"/>
          <c:showPercent val="0"/>
          <c:showBubbleSize val="0"/>
        </c:dLbls>
        <c:axId val="852542095"/>
        <c:axId val="837866207"/>
      </c:radarChart>
      <c:catAx>
        <c:axId val="85254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085"/>
                </a:solidFill>
                <a:latin typeface="+mn-lt"/>
                <a:ea typeface="+mn-ea"/>
                <a:cs typeface="+mn-cs"/>
              </a:defRPr>
            </a:pPr>
            <a:endParaRPr lang="ru-RU"/>
          </a:p>
        </c:txPr>
        <c:crossAx val="837866207"/>
        <c:crosses val="autoZero"/>
        <c:auto val="1"/>
        <c:lblAlgn val="ctr"/>
        <c:lblOffset val="100"/>
        <c:noMultiLvlLbl val="0"/>
      </c:catAx>
      <c:valAx>
        <c:axId val="837866207"/>
        <c:scaling>
          <c:orientation val="minMax"/>
        </c:scaling>
        <c:delete val="1"/>
        <c:axPos val="l"/>
        <c:majorGridlines>
          <c:spPr>
            <a:ln w="9525" cap="flat" cmpd="sng" algn="ctr">
              <a:solidFill>
                <a:srgbClr val="598CBF">
                  <a:alpha val="30000"/>
                </a:srgbClr>
              </a:solidFill>
              <a:round/>
            </a:ln>
            <a:effectLst/>
          </c:spPr>
        </c:majorGridlines>
        <c:numFmt formatCode="0%" sourceLinked="1"/>
        <c:majorTickMark val="none"/>
        <c:minorTickMark val="none"/>
        <c:tickLblPos val="nextTo"/>
        <c:crossAx val="85254209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39000">
                  <a:srgbClr val="0273FC">
                    <a:alpha val="60000"/>
                  </a:srgbClr>
                </a:gs>
                <a:gs pos="89000">
                  <a:srgbClr val="055FCA">
                    <a:alpha val="0"/>
                  </a:srgbClr>
                </a:gs>
              </a:gsLst>
              <a:path path="circle">
                <a:fillToRect l="50000" t="-80000" r="50000" b="180000"/>
              </a:path>
              <a:tileRect/>
            </a:gradFill>
            <a:ln w="25400">
              <a:noFill/>
            </a:ln>
            <a:effectLst/>
          </c:spPr>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extLst>
            <c:ext xmlns:c16="http://schemas.microsoft.com/office/drawing/2014/chart" uri="{C3380CC4-5D6E-409C-BE32-E72D297353CC}">
              <c16:uniqueId val="{00000000-0B0B-4735-A69F-D8BF17204329}"/>
            </c:ext>
          </c:extLst>
        </c:ser>
        <c:dLbls>
          <c:showLegendKey val="0"/>
          <c:showVal val="0"/>
          <c:showCatName val="0"/>
          <c:showSerName val="0"/>
          <c:showPercent val="0"/>
          <c:showBubbleSize val="0"/>
        </c:dLbls>
        <c:axId val="852638607"/>
        <c:axId val="837895967"/>
      </c:areaChart>
      <c:lineChart>
        <c:grouping val="standard"/>
        <c:varyColors val="0"/>
        <c:ser>
          <c:idx val="0"/>
          <c:order val="0"/>
          <c:tx>
            <c:strRef>
              <c:f>Processing!$N$10</c:f>
              <c:strCache>
                <c:ptCount val="1"/>
                <c:pt idx="0">
                  <c:v>Value</c:v>
                </c:pt>
              </c:strCache>
            </c:strRef>
          </c:tx>
          <c:spPr>
            <a:ln w="19050" cap="rnd">
              <a:gradFill>
                <a:gsLst>
                  <a:gs pos="0">
                    <a:srgbClr val="055FCA"/>
                  </a:gs>
                  <a:gs pos="74000">
                    <a:srgbClr val="01EEFB"/>
                  </a:gs>
                  <a:gs pos="100000">
                    <a:srgbClr val="055FCA"/>
                  </a:gs>
                </a:gsLst>
                <a:lin ang="0" scaled="0"/>
              </a:gradFill>
              <a:round/>
            </a:ln>
            <a:effectLst>
              <a:outerShdw blurRad="50800" dist="38100" dir="5400000" algn="t" rotWithShape="0">
                <a:prstClr val="black">
                  <a:alpha val="40000"/>
                </a:prstClr>
              </a:outerShdw>
            </a:effectLst>
          </c:spPr>
          <c:marker>
            <c:symbol val="none"/>
          </c:marker>
          <c:cat>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Processing!$N$11:$N$22</c:f>
              <c:numCache>
                <c:formatCode>General</c:formatCode>
                <c:ptCount val="12"/>
                <c:pt idx="0">
                  <c:v>2478</c:v>
                </c:pt>
                <c:pt idx="1">
                  <c:v>2506</c:v>
                </c:pt>
                <c:pt idx="2">
                  <c:v>2373</c:v>
                </c:pt>
                <c:pt idx="3">
                  <c:v>1948</c:v>
                </c:pt>
                <c:pt idx="4">
                  <c:v>2483</c:v>
                </c:pt>
                <c:pt idx="5">
                  <c:v>2800</c:v>
                </c:pt>
                <c:pt idx="6">
                  <c:v>3268</c:v>
                </c:pt>
                <c:pt idx="7">
                  <c:v>3677</c:v>
                </c:pt>
                <c:pt idx="8">
                  <c:v>3673</c:v>
                </c:pt>
                <c:pt idx="9">
                  <c:v>3963</c:v>
                </c:pt>
                <c:pt idx="10">
                  <c:v>4035</c:v>
                </c:pt>
                <c:pt idx="11">
                  <c:v>3675</c:v>
                </c:pt>
              </c:numCache>
            </c:numRef>
          </c:val>
          <c:smooth val="1"/>
          <c:extLst>
            <c:ext xmlns:c16="http://schemas.microsoft.com/office/drawing/2014/chart" uri="{C3380CC4-5D6E-409C-BE32-E72D297353CC}">
              <c16:uniqueId val="{00000001-0B0B-4735-A69F-D8BF17204329}"/>
            </c:ext>
          </c:extLst>
        </c:ser>
        <c:dLbls>
          <c:showLegendKey val="0"/>
          <c:showVal val="0"/>
          <c:showCatName val="0"/>
          <c:showSerName val="0"/>
          <c:showPercent val="0"/>
          <c:showBubbleSize val="0"/>
        </c:dLbls>
        <c:marker val="1"/>
        <c:smooth val="0"/>
        <c:axId val="852638607"/>
        <c:axId val="837895967"/>
      </c:lineChart>
      <c:scatterChart>
        <c:scatterStyle val="lineMarker"/>
        <c:varyColors val="0"/>
        <c:ser>
          <c:idx val="1"/>
          <c:order val="1"/>
          <c:tx>
            <c:strRef>
              <c:f>Processing!$O$10</c:f>
              <c:strCache>
                <c:ptCount val="1"/>
                <c:pt idx="0">
                  <c:v>Cursor</c:v>
                </c:pt>
              </c:strCache>
            </c:strRef>
          </c:tx>
          <c:spPr>
            <a:ln w="25400" cap="rnd">
              <a:noFill/>
              <a:round/>
            </a:ln>
            <a:effectLst/>
          </c:spPr>
          <c:marker>
            <c:symbol val="circle"/>
            <c:size val="5"/>
            <c:spPr>
              <a:solidFill>
                <a:schemeClr val="accent2"/>
              </a:solidFill>
              <a:ln w="9525">
                <a:solidFill>
                  <a:schemeClr val="accent2"/>
                </a:solidFill>
              </a:ln>
              <a:effectLst/>
            </c:spPr>
          </c:marker>
          <c:xVal>
            <c:strRef>
              <c:f>Processing!$M$11:$M$22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2-0B0B-4735-A69F-D8BF17204329}"/>
            </c:ext>
          </c:extLst>
        </c:ser>
        <c:ser>
          <c:idx val="3"/>
          <c:order val="3"/>
          <c:tx>
            <c:strRef>
              <c:f>Processing!$O$10</c:f>
              <c:strCache>
                <c:ptCount val="1"/>
                <c:pt idx="0">
                  <c:v>Cursor</c:v>
                </c:pt>
              </c:strCache>
            </c:strRef>
          </c:tx>
          <c:spPr>
            <a:ln w="25400" cap="rnd">
              <a:noFill/>
              <a:round/>
            </a:ln>
            <a:effectLst>
              <a:glow rad="139700">
                <a:schemeClr val="accent4">
                  <a:satMod val="175000"/>
                  <a:alpha val="40000"/>
                </a:schemeClr>
              </a:glow>
            </a:effectLst>
          </c:spPr>
          <c:marker>
            <c:symbol val="circle"/>
            <c:size val="5"/>
            <c:spPr>
              <a:solidFill>
                <a:schemeClr val="bg1"/>
              </a:solidFill>
              <a:ln w="9525">
                <a:solidFill>
                  <a:srgbClr val="0273FC"/>
                </a:solidFill>
              </a:ln>
              <a:effectLst>
                <a:glow rad="139700">
                  <a:schemeClr val="accent4">
                    <a:satMod val="175000"/>
                    <a:alpha val="40000"/>
                  </a:schemeClr>
                </a:glow>
              </a:effectLst>
            </c:spPr>
          </c:marker>
          <c:errBars>
            <c:errDir val="y"/>
            <c:errBarType val="minus"/>
            <c:errValType val="cust"/>
            <c:noEndCap val="1"/>
            <c:plus>
              <c:numLit>
                <c:formatCode>General</c:formatCode>
                <c:ptCount val="1"/>
                <c:pt idx="0">
                  <c:v>1</c:v>
                </c:pt>
              </c:numLit>
            </c:plus>
            <c:minus>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Processing!$O$11:$O$22</c:f>
              <c:numCache>
                <c:formatCode>General</c:formatCode>
                <c:ptCount val="12"/>
                <c:pt idx="0">
                  <c:v>#N/A</c:v>
                </c:pt>
                <c:pt idx="1">
                  <c:v>#N/A</c:v>
                </c:pt>
                <c:pt idx="2">
                  <c:v>#N/A</c:v>
                </c:pt>
                <c:pt idx="3">
                  <c:v>#N/A</c:v>
                </c:pt>
                <c:pt idx="4">
                  <c:v>#N/A</c:v>
                </c:pt>
                <c:pt idx="5">
                  <c:v>#N/A</c:v>
                </c:pt>
                <c:pt idx="6">
                  <c:v>3268</c:v>
                </c:pt>
                <c:pt idx="7">
                  <c:v>3677</c:v>
                </c:pt>
                <c:pt idx="8">
                  <c:v>3673</c:v>
                </c:pt>
                <c:pt idx="9">
                  <c:v>3963</c:v>
                </c:pt>
                <c:pt idx="10">
                  <c:v>4035</c:v>
                </c:pt>
                <c:pt idx="11">
                  <c:v>#N/A</c:v>
                </c:pt>
              </c:numCache>
            </c:numRef>
          </c:yVal>
          <c:smooth val="0"/>
          <c:extLst>
            <c:ext xmlns:c16="http://schemas.microsoft.com/office/drawing/2014/chart" uri="{C3380CC4-5D6E-409C-BE32-E72D297353CC}">
              <c16:uniqueId val="{00000003-0B0B-4735-A69F-D8BF17204329}"/>
            </c:ext>
          </c:extLst>
        </c:ser>
        <c:dLbls>
          <c:showLegendKey val="0"/>
          <c:showVal val="0"/>
          <c:showCatName val="0"/>
          <c:showSerName val="0"/>
          <c:showPercent val="0"/>
          <c:showBubbleSize val="0"/>
        </c:dLbls>
        <c:axId val="852638607"/>
        <c:axId val="837895967"/>
      </c:scatterChart>
      <c:catAx>
        <c:axId val="852638607"/>
        <c:scaling>
          <c:orientation val="minMax"/>
        </c:scaling>
        <c:delete val="1"/>
        <c:axPos val="b"/>
        <c:numFmt formatCode="General" sourceLinked="1"/>
        <c:majorTickMark val="none"/>
        <c:minorTickMark val="none"/>
        <c:tickLblPos val="nextTo"/>
        <c:crossAx val="837895967"/>
        <c:crosses val="autoZero"/>
        <c:auto val="1"/>
        <c:lblAlgn val="ctr"/>
        <c:lblOffset val="100"/>
        <c:noMultiLvlLbl val="0"/>
      </c:catAx>
      <c:valAx>
        <c:axId val="837895967"/>
        <c:scaling>
          <c:orientation val="minMax"/>
        </c:scaling>
        <c:delete val="1"/>
        <c:axPos val="l"/>
        <c:numFmt formatCode="General" sourceLinked="1"/>
        <c:majorTickMark val="none"/>
        <c:minorTickMark val="none"/>
        <c:tickLblPos val="nextTo"/>
        <c:crossAx val="85263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blipFill>
              <a:blip xmlns:r="http://schemas.openxmlformats.org/officeDocument/2006/relationships" r:embed="rId3"/>
              <a:stretch>
                <a:fillRect/>
              </a:stretch>
            </a:blipFill>
            <a:ln>
              <a:noFill/>
            </a:ln>
            <a:effectLst/>
          </c:spPr>
          <c:invertIfNegative val="0"/>
          <c:cat>
            <c:strRef>
              <c:f>Processing!$H$8</c:f>
              <c:strCache>
                <c:ptCount val="1"/>
                <c:pt idx="0">
                  <c:v>Goals Accumulation</c:v>
                </c:pt>
              </c:strCache>
            </c:strRef>
          </c:cat>
          <c:val>
            <c:numRef>
              <c:f>Processing!$I$8</c:f>
              <c:numCache>
                <c:formatCode>0%</c:formatCode>
                <c:ptCount val="1"/>
                <c:pt idx="0">
                  <c:v>0.41268000000000005</c:v>
                </c:pt>
              </c:numCache>
            </c:numRef>
          </c:val>
          <c:extLst>
            <c:ext xmlns:c16="http://schemas.microsoft.com/office/drawing/2014/chart" uri="{C3380CC4-5D6E-409C-BE32-E72D297353CC}">
              <c16:uniqueId val="{00000000-DE9C-4404-B3F3-C967275BB654}"/>
            </c:ext>
          </c:extLst>
        </c:ser>
        <c:ser>
          <c:idx val="1"/>
          <c:order val="1"/>
          <c:spPr>
            <a:blipFill>
              <a:blip xmlns:r="http://schemas.openxmlformats.org/officeDocument/2006/relationships" r:embed="rId4"/>
              <a:stretch>
                <a:fillRect/>
              </a:stretch>
            </a:blipFill>
            <a:ln>
              <a:noFill/>
            </a:ln>
            <a:effectLst/>
          </c:spPr>
          <c:invertIfNegative val="0"/>
          <c:cat>
            <c:strRef>
              <c:f>Processing!$H$8</c:f>
              <c:strCache>
                <c:ptCount val="1"/>
                <c:pt idx="0">
                  <c:v>Goals Accumulation</c:v>
                </c:pt>
              </c:strCache>
            </c:strRef>
          </c:cat>
          <c:val>
            <c:numRef>
              <c:f>Processing!$J$8</c:f>
              <c:numCache>
                <c:formatCode>0%</c:formatCode>
                <c:ptCount val="1"/>
                <c:pt idx="0">
                  <c:v>3.5000000000000003E-2</c:v>
                </c:pt>
              </c:numCache>
            </c:numRef>
          </c:val>
          <c:extLst>
            <c:ext xmlns:c16="http://schemas.microsoft.com/office/drawing/2014/chart" uri="{C3380CC4-5D6E-409C-BE32-E72D297353CC}">
              <c16:uniqueId val="{00000001-DE9C-4404-B3F3-C967275BB654}"/>
            </c:ext>
          </c:extLst>
        </c:ser>
        <c:ser>
          <c:idx val="2"/>
          <c:order val="2"/>
          <c:spPr>
            <a:blipFill>
              <a:blip xmlns:r="http://schemas.openxmlformats.org/officeDocument/2006/relationships" r:embed="rId5"/>
              <a:stretch>
                <a:fillRect/>
              </a:stretch>
            </a:blipFill>
            <a:ln>
              <a:noFill/>
            </a:ln>
            <a:effectLst/>
          </c:spPr>
          <c:invertIfNegative val="0"/>
          <c:cat>
            <c:strRef>
              <c:f>Processing!$H$8</c:f>
              <c:strCache>
                <c:ptCount val="1"/>
                <c:pt idx="0">
                  <c:v>Goals Accumulation</c:v>
                </c:pt>
              </c:strCache>
            </c:strRef>
          </c:cat>
          <c:val>
            <c:numRef>
              <c:f>Processing!$K$8</c:f>
              <c:numCache>
                <c:formatCode>0%</c:formatCode>
                <c:ptCount val="1"/>
                <c:pt idx="0">
                  <c:v>0.58731999999999984</c:v>
                </c:pt>
              </c:numCache>
            </c:numRef>
          </c:val>
          <c:extLst>
            <c:ext xmlns:c16="http://schemas.microsoft.com/office/drawing/2014/chart" uri="{C3380CC4-5D6E-409C-BE32-E72D297353CC}">
              <c16:uniqueId val="{00000002-DE9C-4404-B3F3-C967275BB654}"/>
            </c:ext>
          </c:extLst>
        </c:ser>
        <c:dLbls>
          <c:showLegendKey val="0"/>
          <c:showVal val="0"/>
          <c:showCatName val="0"/>
          <c:showSerName val="0"/>
          <c:showPercent val="0"/>
          <c:showBubbleSize val="0"/>
        </c:dLbls>
        <c:gapWidth val="500"/>
        <c:overlap val="100"/>
        <c:axId val="852614015"/>
        <c:axId val="538874271"/>
      </c:barChart>
      <c:catAx>
        <c:axId val="852614015"/>
        <c:scaling>
          <c:orientation val="minMax"/>
        </c:scaling>
        <c:delete val="1"/>
        <c:axPos val="l"/>
        <c:numFmt formatCode="General" sourceLinked="1"/>
        <c:majorTickMark val="out"/>
        <c:minorTickMark val="none"/>
        <c:tickLblPos val="nextTo"/>
        <c:crossAx val="538874271"/>
        <c:crosses val="autoZero"/>
        <c:auto val="1"/>
        <c:lblAlgn val="ctr"/>
        <c:lblOffset val="100"/>
        <c:noMultiLvlLbl val="0"/>
      </c:catAx>
      <c:valAx>
        <c:axId val="538874271"/>
        <c:scaling>
          <c:orientation val="minMax"/>
          <c:max val="1"/>
          <c:min val="0"/>
        </c:scaling>
        <c:delete val="1"/>
        <c:axPos val="b"/>
        <c:numFmt formatCode="0%" sourceLinked="1"/>
        <c:majorTickMark val="out"/>
        <c:minorTickMark val="none"/>
        <c:tickLblPos val="nextTo"/>
        <c:crossAx val="8526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1AEF5"/>
            </a:solidFill>
            <a:ln>
              <a:noFill/>
            </a:ln>
            <a:effectLst/>
          </c:spPr>
          <c:invertIfNegative val="0"/>
          <c:cat>
            <c:strRef>
              <c:f>Processing!$M$2:$M$5</c:f>
              <c:strCache>
                <c:ptCount val="4"/>
                <c:pt idx="0">
                  <c:v>Home</c:v>
                </c:pt>
                <c:pt idx="1">
                  <c:v>Hobby</c:v>
                </c:pt>
                <c:pt idx="2">
                  <c:v>Drive</c:v>
                </c:pt>
                <c:pt idx="3">
                  <c:v>Travel</c:v>
                </c:pt>
              </c:strCache>
            </c:strRef>
          </c:cat>
          <c:val>
            <c:numRef>
              <c:f>Processing!$N$2:$N$5</c:f>
              <c:numCache>
                <c:formatCode>0%</c:formatCode>
                <c:ptCount val="4"/>
                <c:pt idx="0">
                  <c:v>0.70520000000000016</c:v>
                </c:pt>
                <c:pt idx="1">
                  <c:v>0.35680000000000006</c:v>
                </c:pt>
                <c:pt idx="2">
                  <c:v>0.29472000000000004</c:v>
                </c:pt>
                <c:pt idx="3">
                  <c:v>0.29400000000000004</c:v>
                </c:pt>
              </c:numCache>
            </c:numRef>
          </c:val>
          <c:extLst>
            <c:ext xmlns:c16="http://schemas.microsoft.com/office/drawing/2014/chart" uri="{C3380CC4-5D6E-409C-BE32-E72D297353CC}">
              <c16:uniqueId val="{00000000-5D7C-4634-8BFF-937E321D63DF}"/>
            </c:ext>
          </c:extLst>
        </c:ser>
        <c:ser>
          <c:idx val="1"/>
          <c:order val="1"/>
          <c:spPr>
            <a:solidFill>
              <a:srgbClr val="24415E"/>
            </a:solidFill>
            <a:ln>
              <a:noFill/>
            </a:ln>
            <a:effectLst/>
          </c:spPr>
          <c:invertIfNegative val="0"/>
          <c:cat>
            <c:strRef>
              <c:f>Processing!$M$2:$M$5</c:f>
              <c:strCache>
                <c:ptCount val="4"/>
                <c:pt idx="0">
                  <c:v>Home</c:v>
                </c:pt>
                <c:pt idx="1">
                  <c:v>Hobby</c:v>
                </c:pt>
                <c:pt idx="2">
                  <c:v>Drive</c:v>
                </c:pt>
                <c:pt idx="3">
                  <c:v>Travel</c:v>
                </c:pt>
              </c:strCache>
            </c:strRef>
          </c:cat>
          <c:val>
            <c:numRef>
              <c:f>Processing!$O$2:$O$5</c:f>
              <c:numCache>
                <c:formatCode>0%</c:formatCode>
                <c:ptCount val="4"/>
                <c:pt idx="0">
                  <c:v>0.29479999999999984</c:v>
                </c:pt>
                <c:pt idx="1">
                  <c:v>0.64319999999999999</c:v>
                </c:pt>
                <c:pt idx="2">
                  <c:v>0.70527999999999991</c:v>
                </c:pt>
                <c:pt idx="3">
                  <c:v>0.70599999999999996</c:v>
                </c:pt>
              </c:numCache>
            </c:numRef>
          </c:val>
          <c:extLst>
            <c:ext xmlns:c16="http://schemas.microsoft.com/office/drawing/2014/chart" uri="{C3380CC4-5D6E-409C-BE32-E72D297353CC}">
              <c16:uniqueId val="{00000001-5D7C-4634-8BFF-937E321D63DF}"/>
            </c:ext>
          </c:extLst>
        </c:ser>
        <c:ser>
          <c:idx val="2"/>
          <c:order val="2"/>
          <c:spPr>
            <a:solidFill>
              <a:srgbClr val="00FFFF"/>
            </a:solidFill>
            <a:ln>
              <a:noFill/>
            </a:ln>
            <a:effectLst/>
          </c:spPr>
          <c:invertIfNegative val="0"/>
          <c:cat>
            <c:strRef>
              <c:f>Processing!$M$2:$M$5</c:f>
              <c:strCache>
                <c:ptCount val="4"/>
                <c:pt idx="0">
                  <c:v>Home</c:v>
                </c:pt>
                <c:pt idx="1">
                  <c:v>Hobby</c:v>
                </c:pt>
                <c:pt idx="2">
                  <c:v>Drive</c:v>
                </c:pt>
                <c:pt idx="3">
                  <c:v>Travel</c:v>
                </c:pt>
              </c:strCache>
            </c:strRef>
          </c:cat>
          <c:val>
            <c:numRef>
              <c:f>Processing!$P$2:$P$5</c:f>
              <c:numCache>
                <c:formatCode>0%</c:formatCode>
                <c:ptCount val="4"/>
                <c:pt idx="0">
                  <c:v>0</c:v>
                </c:pt>
                <c:pt idx="1">
                  <c:v>0</c:v>
                </c:pt>
                <c:pt idx="2">
                  <c:v>0</c:v>
                </c:pt>
                <c:pt idx="3">
                  <c:v>0</c:v>
                </c:pt>
              </c:numCache>
            </c:numRef>
          </c:val>
          <c:extLst>
            <c:ext xmlns:c16="http://schemas.microsoft.com/office/drawing/2014/chart" uri="{C3380CC4-5D6E-409C-BE32-E72D297353CC}">
              <c16:uniqueId val="{00000002-5D7C-4634-8BFF-937E321D63DF}"/>
            </c:ext>
          </c:extLst>
        </c:ser>
        <c:dLbls>
          <c:showLegendKey val="0"/>
          <c:showVal val="0"/>
          <c:showCatName val="0"/>
          <c:showSerName val="0"/>
          <c:showPercent val="0"/>
          <c:showBubbleSize val="0"/>
        </c:dLbls>
        <c:gapWidth val="500"/>
        <c:overlap val="100"/>
        <c:axId val="852665983"/>
        <c:axId val="837828767"/>
      </c:barChart>
      <c:catAx>
        <c:axId val="852665983"/>
        <c:scaling>
          <c:orientation val="maxMin"/>
        </c:scaling>
        <c:delete val="1"/>
        <c:axPos val="l"/>
        <c:numFmt formatCode="General" sourceLinked="1"/>
        <c:majorTickMark val="out"/>
        <c:minorTickMark val="none"/>
        <c:tickLblPos val="nextTo"/>
        <c:crossAx val="837828767"/>
        <c:crosses val="autoZero"/>
        <c:auto val="1"/>
        <c:lblAlgn val="ctr"/>
        <c:lblOffset val="100"/>
        <c:noMultiLvlLbl val="0"/>
      </c:catAx>
      <c:valAx>
        <c:axId val="837828767"/>
        <c:scaling>
          <c:orientation val="minMax"/>
          <c:max val="1"/>
          <c:min val="0"/>
        </c:scaling>
        <c:delete val="1"/>
        <c:axPos val="t"/>
        <c:numFmt formatCode="0%" sourceLinked="1"/>
        <c:majorTickMark val="out"/>
        <c:minorTickMark val="none"/>
        <c:tickLblPos val="nextTo"/>
        <c:crossAx val="85266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C6BC"/>
            </a:solidFill>
            <a:ln w="31750">
              <a:solidFill>
                <a:srgbClr val="01152D"/>
              </a:solidFill>
            </a:ln>
            <a:effectLst/>
          </c:spPr>
          <c:invertIfNegative val="0"/>
          <c:cat>
            <c:strRef>
              <c:f>Processing!$Q$21:$Q$24</c:f>
              <c:strCache>
                <c:ptCount val="4"/>
                <c:pt idx="0">
                  <c:v>Investments</c:v>
                </c:pt>
                <c:pt idx="1">
                  <c:v>Checking</c:v>
                </c:pt>
                <c:pt idx="2">
                  <c:v>Saving</c:v>
                </c:pt>
                <c:pt idx="3">
                  <c:v>Credit Cards</c:v>
                </c:pt>
              </c:strCache>
            </c:strRef>
          </c:cat>
          <c:val>
            <c:numRef>
              <c:f>Processing!$R$21:$R$24</c:f>
              <c:numCache>
                <c:formatCode>"$"###\ ###</c:formatCode>
                <c:ptCount val="4"/>
                <c:pt idx="0">
                  <c:v>2709.0000000000005</c:v>
                </c:pt>
                <c:pt idx="1">
                  <c:v>1977.0000000000002</c:v>
                </c:pt>
                <c:pt idx="2">
                  <c:v>1915.8000000000002</c:v>
                </c:pt>
                <c:pt idx="3">
                  <c:v>1711.8000000000002</c:v>
                </c:pt>
              </c:numCache>
            </c:numRef>
          </c:val>
          <c:extLst>
            <c:ext xmlns:c16="http://schemas.microsoft.com/office/drawing/2014/chart" uri="{C3380CC4-5D6E-409C-BE32-E72D297353CC}">
              <c16:uniqueId val="{00000000-4D71-46C0-B186-24F488C26EEF}"/>
            </c:ext>
          </c:extLst>
        </c:ser>
        <c:dLbls>
          <c:showLegendKey val="0"/>
          <c:showVal val="0"/>
          <c:showCatName val="0"/>
          <c:showSerName val="0"/>
          <c:showPercent val="0"/>
          <c:showBubbleSize val="0"/>
        </c:dLbls>
        <c:gapWidth val="500"/>
        <c:axId val="900569663"/>
        <c:axId val="762145535"/>
      </c:barChart>
      <c:catAx>
        <c:axId val="900569663"/>
        <c:scaling>
          <c:orientation val="maxMin"/>
        </c:scaling>
        <c:delete val="1"/>
        <c:axPos val="l"/>
        <c:numFmt formatCode="General" sourceLinked="1"/>
        <c:majorTickMark val="none"/>
        <c:minorTickMark val="none"/>
        <c:tickLblPos val="nextTo"/>
        <c:crossAx val="762145535"/>
        <c:crosses val="autoZero"/>
        <c:auto val="1"/>
        <c:lblAlgn val="ctr"/>
        <c:lblOffset val="100"/>
        <c:noMultiLvlLbl val="0"/>
      </c:catAx>
      <c:valAx>
        <c:axId val="762145535"/>
        <c:scaling>
          <c:orientation val="minMax"/>
        </c:scaling>
        <c:delete val="1"/>
        <c:axPos val="t"/>
        <c:numFmt formatCode="&quot;$&quot;###\ ###" sourceLinked="1"/>
        <c:majorTickMark val="none"/>
        <c:minorTickMark val="none"/>
        <c:tickLblPos val="nextTo"/>
        <c:crossAx val="90056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Processing!$L$10</c:f>
              <c:strCache>
                <c:ptCount val="1"/>
                <c:pt idx="0">
                  <c:v>Tumbler</c:v>
                </c:pt>
              </c:strCache>
            </c:strRef>
          </c:cat>
          <c:val>
            <c:numRef>
              <c:f>Processing!$L$11</c:f>
              <c:numCache>
                <c:formatCode>General</c:formatCode>
                <c:ptCount val="1"/>
                <c:pt idx="0">
                  <c:v>10</c:v>
                </c:pt>
              </c:numCache>
            </c:numRef>
          </c:val>
          <c:extLst>
            <c:ext xmlns:c16="http://schemas.microsoft.com/office/drawing/2014/chart" uri="{C3380CC4-5D6E-409C-BE32-E72D297353CC}">
              <c16:uniqueId val="{00000000-EBE4-4756-98CD-03F3992D4E5B}"/>
            </c:ext>
          </c:extLst>
        </c:ser>
        <c:ser>
          <c:idx val="1"/>
          <c:order val="1"/>
          <c:spPr>
            <a:blipFill>
              <a:blip xmlns:r="http://schemas.openxmlformats.org/officeDocument/2006/relationships" r:embed="rId4"/>
              <a:stretch>
                <a:fillRect/>
              </a:stretch>
            </a:blipFill>
            <a:ln>
              <a:noFill/>
            </a:ln>
            <a:effectLst/>
          </c:spPr>
          <c:invertIfNegative val="0"/>
          <c:cat>
            <c:strRef>
              <c:f>Processing!$L$10</c:f>
              <c:strCache>
                <c:ptCount val="1"/>
                <c:pt idx="0">
                  <c:v>Tumbler</c:v>
                </c:pt>
              </c:strCache>
            </c:strRef>
          </c:cat>
          <c:val>
            <c:numRef>
              <c:f>Processing!$L$12</c:f>
              <c:numCache>
                <c:formatCode>General</c:formatCode>
                <c:ptCount val="1"/>
                <c:pt idx="0">
                  <c:v>0</c:v>
                </c:pt>
              </c:numCache>
            </c:numRef>
          </c:val>
          <c:extLst>
            <c:ext xmlns:c16="http://schemas.microsoft.com/office/drawing/2014/chart" uri="{C3380CC4-5D6E-409C-BE32-E72D297353CC}">
              <c16:uniqueId val="{00000001-EBE4-4756-98CD-03F3992D4E5B}"/>
            </c:ext>
          </c:extLst>
        </c:ser>
        <c:dLbls>
          <c:showLegendKey val="0"/>
          <c:showVal val="0"/>
          <c:showCatName val="0"/>
          <c:showSerName val="0"/>
          <c:showPercent val="0"/>
          <c:showBubbleSize val="0"/>
        </c:dLbls>
        <c:gapWidth val="0"/>
        <c:overlap val="100"/>
        <c:axId val="942387663"/>
        <c:axId val="971647167"/>
      </c:barChart>
      <c:catAx>
        <c:axId val="942387663"/>
        <c:scaling>
          <c:orientation val="minMax"/>
        </c:scaling>
        <c:delete val="1"/>
        <c:axPos val="b"/>
        <c:numFmt formatCode="General" sourceLinked="1"/>
        <c:majorTickMark val="none"/>
        <c:minorTickMark val="none"/>
        <c:tickLblPos val="nextTo"/>
        <c:crossAx val="971647167"/>
        <c:crosses val="autoZero"/>
        <c:auto val="1"/>
        <c:lblAlgn val="ctr"/>
        <c:lblOffset val="100"/>
        <c:noMultiLvlLbl val="0"/>
      </c:catAx>
      <c:valAx>
        <c:axId val="971647167"/>
        <c:scaling>
          <c:orientation val="minMax"/>
          <c:max val="10"/>
          <c:min val="0"/>
        </c:scaling>
        <c:delete val="1"/>
        <c:axPos val="l"/>
        <c:numFmt formatCode="General" sourceLinked="1"/>
        <c:majorTickMark val="none"/>
        <c:minorTickMark val="none"/>
        <c:tickLblPos val="nextTo"/>
        <c:crossAx val="94238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Processing!$W$11:$W$14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0-2315-433B-9E5E-29F115E2CFF1}"/>
            </c:ext>
          </c:extLst>
        </c:ser>
        <c:ser>
          <c:idx val="1"/>
          <c:order val="1"/>
          <c:spPr>
            <a:blipFill>
              <a:blip xmlns:r="http://schemas.openxmlformats.org/officeDocument/2006/relationships" r:embed="rId4"/>
              <a:stretch>
                <a:fillRect/>
              </a:stretch>
            </a:blipFill>
            <a:ln>
              <a:noFill/>
            </a:ln>
            <a:effectLst/>
          </c:spPr>
          <c:invertIfNegative val="0"/>
          <c:val>
            <c:numRef>
              <c:f>Processing!$X$11:$X$14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1-2315-433B-9E5E-29F115E2CFF1}"/>
            </c:ext>
          </c:extLst>
        </c:ser>
        <c:ser>
          <c:idx val="2"/>
          <c:order val="2"/>
          <c:spPr>
            <a:blipFill>
              <a:blip xmlns:r="http://schemas.openxmlformats.org/officeDocument/2006/relationships" r:embed="rId5"/>
              <a:stretch>
                <a:fillRect/>
              </a:stretch>
            </a:blipFill>
            <a:ln>
              <a:noFill/>
            </a:ln>
            <a:effectLst/>
          </c:spPr>
          <c:invertIfNegative val="0"/>
          <c:val>
            <c:numRef>
              <c:f>Processing!$Y$11:$Y$14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2-2315-433B-9E5E-29F115E2CFF1}"/>
            </c:ext>
          </c:extLst>
        </c:ser>
        <c:ser>
          <c:idx val="3"/>
          <c:order val="3"/>
          <c:spPr>
            <a:blipFill>
              <a:blip xmlns:r="http://schemas.openxmlformats.org/officeDocument/2006/relationships" r:embed="rId6"/>
              <a:stretch>
                <a:fillRect/>
              </a:stretch>
            </a:blipFill>
            <a:ln>
              <a:noFill/>
            </a:ln>
            <a:effectLst/>
          </c:spPr>
          <c:invertIfNegative val="0"/>
          <c:val>
            <c:numRef>
              <c:f>Processing!$Z$11:$Z$14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3-2315-433B-9E5E-29F115E2CFF1}"/>
            </c:ext>
          </c:extLst>
        </c:ser>
        <c:dLbls>
          <c:showLegendKey val="0"/>
          <c:showVal val="0"/>
          <c:showCatName val="0"/>
          <c:showSerName val="0"/>
          <c:showPercent val="0"/>
          <c:showBubbleSize val="0"/>
        </c:dLbls>
        <c:gapWidth val="30"/>
        <c:overlap val="100"/>
        <c:axId val="1083986911"/>
        <c:axId val="1703725599"/>
      </c:barChart>
      <c:catAx>
        <c:axId val="1083986911"/>
        <c:scaling>
          <c:orientation val="maxMin"/>
        </c:scaling>
        <c:delete val="1"/>
        <c:axPos val="l"/>
        <c:majorTickMark val="out"/>
        <c:minorTickMark val="none"/>
        <c:tickLblPos val="nextTo"/>
        <c:crossAx val="1703725599"/>
        <c:crosses val="autoZero"/>
        <c:auto val="1"/>
        <c:lblAlgn val="ctr"/>
        <c:lblOffset val="100"/>
        <c:noMultiLvlLbl val="0"/>
      </c:catAx>
      <c:valAx>
        <c:axId val="1703725599"/>
        <c:scaling>
          <c:orientation val="minMax"/>
          <c:max val="10"/>
          <c:min val="0"/>
        </c:scaling>
        <c:delete val="1"/>
        <c:axPos val="t"/>
        <c:numFmt formatCode="General" sourceLinked="1"/>
        <c:majorTickMark val="out"/>
        <c:minorTickMark val="none"/>
        <c:tickLblPos val="nextTo"/>
        <c:crossAx val="108398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Processing!$W$21:$W$24</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0-0BEA-4301-B36B-F7C196FE5D8E}"/>
            </c:ext>
          </c:extLst>
        </c:ser>
        <c:ser>
          <c:idx val="1"/>
          <c:order val="1"/>
          <c:spPr>
            <a:blipFill>
              <a:blip xmlns:r="http://schemas.openxmlformats.org/officeDocument/2006/relationships" r:embed="rId4"/>
              <a:stretch>
                <a:fillRect/>
              </a:stretch>
            </a:blipFill>
            <a:ln>
              <a:noFill/>
            </a:ln>
            <a:effectLst/>
          </c:spPr>
          <c:invertIfNegative val="0"/>
          <c:val>
            <c:numRef>
              <c:f>Processing!$X$21:$X$24</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1-0BEA-4301-B36B-F7C196FE5D8E}"/>
            </c:ext>
          </c:extLst>
        </c:ser>
        <c:ser>
          <c:idx val="2"/>
          <c:order val="2"/>
          <c:spPr>
            <a:blipFill>
              <a:blip xmlns:r="http://schemas.openxmlformats.org/officeDocument/2006/relationships" r:embed="rId5"/>
              <a:stretch>
                <a:fillRect/>
              </a:stretch>
            </a:blipFill>
            <a:ln>
              <a:noFill/>
            </a:ln>
            <a:effectLst/>
          </c:spPr>
          <c:invertIfNegative val="0"/>
          <c:val>
            <c:numRef>
              <c:f>Processing!$Y$21:$Y$24</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2-0BEA-4301-B36B-F7C196FE5D8E}"/>
            </c:ext>
          </c:extLst>
        </c:ser>
        <c:ser>
          <c:idx val="3"/>
          <c:order val="3"/>
          <c:spPr>
            <a:blipFill>
              <a:blip xmlns:r="http://schemas.openxmlformats.org/officeDocument/2006/relationships" r:embed="rId6"/>
              <a:stretch>
                <a:fillRect/>
              </a:stretch>
            </a:blipFill>
            <a:ln>
              <a:noFill/>
            </a:ln>
            <a:effectLst/>
          </c:spPr>
          <c:invertIfNegative val="0"/>
          <c:val>
            <c:numRef>
              <c:f>Processing!$Z$21:$Z$24</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3-0BEA-4301-B36B-F7C196FE5D8E}"/>
            </c:ext>
          </c:extLst>
        </c:ser>
        <c:dLbls>
          <c:showLegendKey val="0"/>
          <c:showVal val="0"/>
          <c:showCatName val="0"/>
          <c:showSerName val="0"/>
          <c:showPercent val="0"/>
          <c:showBubbleSize val="0"/>
        </c:dLbls>
        <c:gapWidth val="100"/>
        <c:overlap val="100"/>
        <c:axId val="1052554191"/>
        <c:axId val="762142175"/>
      </c:barChart>
      <c:catAx>
        <c:axId val="1052554191"/>
        <c:scaling>
          <c:orientation val="maxMin"/>
        </c:scaling>
        <c:delete val="1"/>
        <c:axPos val="l"/>
        <c:majorTickMark val="out"/>
        <c:minorTickMark val="none"/>
        <c:tickLblPos val="nextTo"/>
        <c:crossAx val="762142175"/>
        <c:crosses val="autoZero"/>
        <c:auto val="1"/>
        <c:lblAlgn val="ctr"/>
        <c:lblOffset val="100"/>
        <c:noMultiLvlLbl val="0"/>
      </c:catAx>
      <c:valAx>
        <c:axId val="762142175"/>
        <c:scaling>
          <c:orientation val="minMax"/>
          <c:max val="10"/>
          <c:min val="0"/>
        </c:scaling>
        <c:delete val="1"/>
        <c:axPos val="t"/>
        <c:numFmt formatCode="General" sourceLinked="1"/>
        <c:majorTickMark val="out"/>
        <c:minorTickMark val="none"/>
        <c:tickLblPos val="nextTo"/>
        <c:crossAx val="105255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43A7-47FC-8572-1C82C08D7B79}"/>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43A7-47FC-8572-1C82C08D7B79}"/>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43A7-47FC-8572-1C82C08D7B79}"/>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43A7-47FC-8572-1C82C08D7B79}"/>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43A7-47FC-8572-1C82C08D7B79}"/>
              </c:ext>
            </c:extLst>
          </c:dPt>
          <c:val>
            <c:numRef>
              <c:f>Processing!$K$26:$O$26</c:f>
              <c:numCache>
                <c:formatCode>General</c:formatCode>
                <c:ptCount val="5"/>
                <c:pt idx="0">
                  <c:v>0</c:v>
                </c:pt>
                <c:pt idx="1">
                  <c:v>0</c:v>
                </c:pt>
                <c:pt idx="2">
                  <c:v>1</c:v>
                </c:pt>
                <c:pt idx="3">
                  <c:v>1</c:v>
                </c:pt>
                <c:pt idx="4">
                  <c:v>1</c:v>
                </c:pt>
              </c:numCache>
            </c:numRef>
          </c:val>
          <c:extLst>
            <c:ext xmlns:c16="http://schemas.microsoft.com/office/drawing/2014/chart" uri="{C3380CC4-5D6E-409C-BE32-E72D297353CC}">
              <c16:uniqueId val="{0000000A-43A7-47FC-8572-1C82C08D7B79}"/>
            </c:ext>
          </c:extLst>
        </c:ser>
        <c:dLbls>
          <c:showLegendKey val="0"/>
          <c:showVal val="0"/>
          <c:showCatName val="0"/>
          <c:showSerName val="0"/>
          <c:showPercent val="0"/>
          <c:showBubbleSize val="0"/>
        </c:dLbls>
        <c:gapWidth val="15"/>
        <c:axId val="1179269407"/>
        <c:axId val="971588607"/>
      </c:barChart>
      <c:catAx>
        <c:axId val="1179269407"/>
        <c:scaling>
          <c:orientation val="maxMin"/>
        </c:scaling>
        <c:delete val="1"/>
        <c:axPos val="l"/>
        <c:majorTickMark val="none"/>
        <c:minorTickMark val="none"/>
        <c:tickLblPos val="nextTo"/>
        <c:crossAx val="971588607"/>
        <c:crosses val="autoZero"/>
        <c:auto val="1"/>
        <c:lblAlgn val="ctr"/>
        <c:lblOffset val="100"/>
        <c:noMultiLvlLbl val="0"/>
      </c:catAx>
      <c:valAx>
        <c:axId val="971588607"/>
        <c:scaling>
          <c:orientation val="minMax"/>
          <c:max val="1"/>
          <c:min val="0"/>
        </c:scaling>
        <c:delete val="1"/>
        <c:axPos val="t"/>
        <c:numFmt formatCode="General" sourceLinked="1"/>
        <c:majorTickMark val="none"/>
        <c:minorTickMark val="none"/>
        <c:tickLblPos val="nextTo"/>
        <c:crossAx val="117926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1152D">
                <a:alpha val="88000"/>
              </a:srgbClr>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4AD6-40DF-858A-212D550B110D}"/>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4AD6-40DF-858A-212D550B110D}"/>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4AD6-40DF-858A-212D550B110D}"/>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4AD6-40DF-858A-212D550B110D}"/>
              </c:ext>
            </c:extLst>
          </c:dPt>
          <c:dPt>
            <c:idx val="4"/>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9-4AD6-40DF-858A-212D550B110D}"/>
              </c:ext>
            </c:extLst>
          </c:dPt>
          <c:dPt>
            <c:idx val="5"/>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B-4AD6-40DF-858A-212D550B110D}"/>
              </c:ext>
            </c:extLst>
          </c:dPt>
          <c:val>
            <c:numRef>
              <c:f>Processing!$B$26:$G$26</c:f>
              <c:numCache>
                <c:formatCode>General</c:formatCode>
                <c:ptCount val="6"/>
                <c:pt idx="0">
                  <c:v>1</c:v>
                </c:pt>
                <c:pt idx="1">
                  <c:v>0</c:v>
                </c:pt>
                <c:pt idx="2">
                  <c:v>0</c:v>
                </c:pt>
                <c:pt idx="3">
                  <c:v>0</c:v>
                </c:pt>
                <c:pt idx="4">
                  <c:v>1</c:v>
                </c:pt>
                <c:pt idx="5">
                  <c:v>1</c:v>
                </c:pt>
              </c:numCache>
            </c:numRef>
          </c:val>
          <c:extLst>
            <c:ext xmlns:c16="http://schemas.microsoft.com/office/drawing/2014/chart" uri="{C3380CC4-5D6E-409C-BE32-E72D297353CC}">
              <c16:uniqueId val="{0000000C-4AD6-40DF-858A-212D550B110D}"/>
            </c:ext>
          </c:extLst>
        </c:ser>
        <c:dLbls>
          <c:showLegendKey val="0"/>
          <c:showVal val="0"/>
          <c:showCatName val="0"/>
          <c:showSerName val="0"/>
          <c:showPercent val="0"/>
          <c:showBubbleSize val="0"/>
        </c:dLbls>
        <c:gapWidth val="15"/>
        <c:axId val="1179233215"/>
        <c:axId val="971660607"/>
      </c:barChart>
      <c:catAx>
        <c:axId val="1179233215"/>
        <c:scaling>
          <c:orientation val="maxMin"/>
        </c:scaling>
        <c:delete val="1"/>
        <c:axPos val="l"/>
        <c:majorTickMark val="none"/>
        <c:minorTickMark val="none"/>
        <c:tickLblPos val="nextTo"/>
        <c:crossAx val="971660607"/>
        <c:crosses val="autoZero"/>
        <c:auto val="1"/>
        <c:lblAlgn val="ctr"/>
        <c:lblOffset val="100"/>
        <c:noMultiLvlLbl val="0"/>
      </c:catAx>
      <c:valAx>
        <c:axId val="971660607"/>
        <c:scaling>
          <c:orientation val="minMax"/>
          <c:max val="1"/>
          <c:min val="0"/>
        </c:scaling>
        <c:delete val="1"/>
        <c:axPos val="t"/>
        <c:numFmt formatCode="General" sourceLinked="1"/>
        <c:majorTickMark val="none"/>
        <c:minorTickMark val="none"/>
        <c:tickLblPos val="nextTo"/>
        <c:crossAx val="117923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a:solidFill>
                <a:srgbClr val="01152D"/>
              </a:solidFill>
            </a:ln>
          </c:spPr>
          <c:dPt>
            <c:idx val="0"/>
            <c:bubble3D val="0"/>
            <c:spPr>
              <a:gradFill>
                <a:gsLst>
                  <a:gs pos="32000">
                    <a:srgbClr val="14A1F9"/>
                  </a:gs>
                  <a:gs pos="95000">
                    <a:srgbClr val="0273FC"/>
                  </a:gs>
                </a:gsLst>
                <a:lin ang="2700000" scaled="0"/>
              </a:gradFill>
              <a:ln w="19050">
                <a:solidFill>
                  <a:srgbClr val="01152D"/>
                </a:solidFill>
              </a:ln>
              <a:effectLst/>
            </c:spPr>
            <c:extLst>
              <c:ext xmlns:c16="http://schemas.microsoft.com/office/drawing/2014/chart" uri="{C3380CC4-5D6E-409C-BE32-E72D297353CC}">
                <c16:uniqueId val="{00000001-FF86-421B-8C4A-C8D9E6502352}"/>
              </c:ext>
            </c:extLst>
          </c:dPt>
          <c:dPt>
            <c:idx val="1"/>
            <c:bubble3D val="0"/>
            <c:spPr>
              <a:gradFill>
                <a:gsLst>
                  <a:gs pos="95000">
                    <a:srgbClr val="985DF9"/>
                  </a:gs>
                  <a:gs pos="0">
                    <a:srgbClr val="621EF4"/>
                  </a:gs>
                </a:gsLst>
                <a:lin ang="5400000" scaled="0"/>
              </a:gradFill>
              <a:ln w="19050">
                <a:solidFill>
                  <a:srgbClr val="01152D"/>
                </a:solidFill>
              </a:ln>
              <a:effectLst/>
            </c:spPr>
            <c:extLst>
              <c:ext xmlns:c16="http://schemas.microsoft.com/office/drawing/2014/chart" uri="{C3380CC4-5D6E-409C-BE32-E72D297353CC}">
                <c16:uniqueId val="{00000003-FF86-421B-8C4A-C8D9E6502352}"/>
              </c:ext>
            </c:extLst>
          </c:dPt>
          <c:dPt>
            <c:idx val="2"/>
            <c:bubble3D val="0"/>
            <c:spPr>
              <a:gradFill>
                <a:gsLst>
                  <a:gs pos="0">
                    <a:srgbClr val="006699"/>
                  </a:gs>
                  <a:gs pos="80000">
                    <a:srgbClr val="1B64F5"/>
                  </a:gs>
                </a:gsLst>
                <a:lin ang="2400000" scaled="0"/>
              </a:gradFill>
              <a:ln w="19050">
                <a:solidFill>
                  <a:srgbClr val="01152D"/>
                </a:solidFill>
              </a:ln>
              <a:effectLst/>
            </c:spPr>
            <c:extLst>
              <c:ext xmlns:c16="http://schemas.microsoft.com/office/drawing/2014/chart" uri="{C3380CC4-5D6E-409C-BE32-E72D297353CC}">
                <c16:uniqueId val="{00000005-FF86-421B-8C4A-C8D9E6502352}"/>
              </c:ext>
            </c:extLst>
          </c:dPt>
          <c:dPt>
            <c:idx val="3"/>
            <c:bubble3D val="0"/>
            <c:spPr>
              <a:gradFill>
                <a:gsLst>
                  <a:gs pos="0">
                    <a:srgbClr val="F9A810"/>
                  </a:gs>
                  <a:gs pos="99000">
                    <a:srgbClr val="FF0000"/>
                  </a:gs>
                </a:gsLst>
                <a:lin ang="2700000" scaled="0"/>
              </a:gradFill>
              <a:ln w="19050">
                <a:solidFill>
                  <a:srgbClr val="01152D"/>
                </a:solidFill>
              </a:ln>
              <a:effectLst/>
            </c:spPr>
            <c:extLst>
              <c:ext xmlns:c16="http://schemas.microsoft.com/office/drawing/2014/chart" uri="{C3380CC4-5D6E-409C-BE32-E72D297353CC}">
                <c16:uniqueId val="{00000007-FF86-421B-8C4A-C8D9E6502352}"/>
              </c:ext>
            </c:extLst>
          </c:dPt>
          <c:dPt>
            <c:idx val="4"/>
            <c:bubble3D val="0"/>
            <c:spPr>
              <a:gradFill>
                <a:gsLst>
                  <a:gs pos="11000">
                    <a:srgbClr val="33CCCC"/>
                  </a:gs>
                  <a:gs pos="95000">
                    <a:srgbClr val="006699"/>
                  </a:gs>
                </a:gsLst>
                <a:lin ang="6000000" scaled="0"/>
              </a:gradFill>
              <a:ln w="19050">
                <a:solidFill>
                  <a:srgbClr val="01152D"/>
                </a:solidFill>
              </a:ln>
              <a:effectLst/>
            </c:spPr>
            <c:extLst>
              <c:ext xmlns:c16="http://schemas.microsoft.com/office/drawing/2014/chart" uri="{C3380CC4-5D6E-409C-BE32-E72D297353CC}">
                <c16:uniqueId val="{00000009-FF86-421B-8C4A-C8D9E6502352}"/>
              </c:ext>
            </c:extLst>
          </c:dPt>
          <c:dPt>
            <c:idx val="5"/>
            <c:bubble3D val="0"/>
            <c:spPr>
              <a:gradFill>
                <a:gsLst>
                  <a:gs pos="0">
                    <a:srgbClr val="40527A"/>
                  </a:gs>
                  <a:gs pos="100000">
                    <a:srgbClr val="006699"/>
                  </a:gs>
                </a:gsLst>
                <a:lin ang="5400000" scaled="1"/>
              </a:gradFill>
              <a:ln w="19050">
                <a:solidFill>
                  <a:srgbClr val="01152D"/>
                </a:solidFill>
              </a:ln>
              <a:effectLst/>
            </c:spPr>
            <c:extLst>
              <c:ext xmlns:c16="http://schemas.microsoft.com/office/drawing/2014/chart" uri="{C3380CC4-5D6E-409C-BE32-E72D297353CC}">
                <c16:uniqueId val="{0000000B-FF86-421B-8C4A-C8D9E6502352}"/>
              </c:ext>
            </c:extLst>
          </c:dPt>
          <c:cat>
            <c:strRef>
              <c:f>Processing!$A$2:$A$6</c:f>
              <c:strCache>
                <c:ptCount val="5"/>
                <c:pt idx="0">
                  <c:v>Housing</c:v>
                </c:pt>
                <c:pt idx="1">
                  <c:v>Food</c:v>
                </c:pt>
                <c:pt idx="2">
                  <c:v>Transport</c:v>
                </c:pt>
                <c:pt idx="3">
                  <c:v>Shopping</c:v>
                </c:pt>
                <c:pt idx="4">
                  <c:v>Gym</c:v>
                </c:pt>
              </c:strCache>
            </c:strRef>
          </c:cat>
          <c:val>
            <c:numRef>
              <c:f>Processing!$B$2:$B$7</c:f>
              <c:numCache>
                <c:formatCode>0%</c:formatCode>
                <c:ptCount val="6"/>
                <c:pt idx="0">
                  <c:v>0.50025693730729703</c:v>
                </c:pt>
                <c:pt idx="1">
                  <c:v>0</c:v>
                </c:pt>
                <c:pt idx="2">
                  <c:v>0</c:v>
                </c:pt>
                <c:pt idx="3">
                  <c:v>0</c:v>
                </c:pt>
                <c:pt idx="4">
                  <c:v>0.3852774922918808</c:v>
                </c:pt>
                <c:pt idx="5">
                  <c:v>0.1144655704008222</c:v>
                </c:pt>
              </c:numCache>
            </c:numRef>
          </c:val>
          <c:extLst>
            <c:ext xmlns:c16="http://schemas.microsoft.com/office/drawing/2014/chart" uri="{C3380CC4-5D6E-409C-BE32-E72D297353CC}">
              <c16:uniqueId val="{0000000C-FF86-421B-8C4A-C8D9E65023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Processing!$D$9" lockText="1" noThreeD="1"/>
</file>

<file path=xl/ctrlProps/ctrlProp2.xml><?xml version="1.0" encoding="utf-8"?>
<formControlPr xmlns="http://schemas.microsoft.com/office/spreadsheetml/2009/9/main" objectType="CheckBox" checked="Checked" fmlaLink="Processing!$J$9" lockText="1" noThreeD="1"/>
</file>

<file path=xl/ctrlProps/ctrlProp3.xml><?xml version="1.0" encoding="utf-8"?>
<formControlPr xmlns="http://schemas.microsoft.com/office/spreadsheetml/2009/9/main" objectType="Radio" firstButton="1" fmlaLink="Processing!$Q$16" lockText="1" noThreeD="1"/>
</file>

<file path=xl/ctrlProps/ctrlProp4.xml><?xml version="1.0" encoding="utf-8"?>
<formControlPr xmlns="http://schemas.microsoft.com/office/spreadsheetml/2009/9/main" objectType="Radio" checked="Checked" lockText="1" noThreeD="1"/>
</file>

<file path=xl/ctrlProps/ctrlProp5.xml><?xml version="1.0" encoding="utf-8"?>
<formControlPr xmlns="http://schemas.microsoft.com/office/spreadsheetml/2009/9/main" objectType="CheckBox" checked="Checked" fmlaLink="Processing!$B$26" lockText="1" noThreeD="1"/>
</file>

<file path=xl/ctrlProps/ctrlProp6.xml><?xml version="1.0" encoding="utf-8"?>
<formControlPr xmlns="http://schemas.microsoft.com/office/spreadsheetml/2009/9/main" objectType="CheckBox" fmlaLink="Processing!$C$26" lockText="1" noThreeD="1"/>
</file>

<file path=xl/ctrlProps/ctrlProp7.xml><?xml version="1.0" encoding="utf-8"?>
<formControlPr xmlns="http://schemas.microsoft.com/office/spreadsheetml/2009/9/main" objectType="CheckBox" fmlaLink="Processing!$D$26" lockText="1" noThreeD="1"/>
</file>

<file path=xl/ctrlProps/ctrlProp8.xml><?xml version="1.0" encoding="utf-8"?>
<formControlPr xmlns="http://schemas.microsoft.com/office/spreadsheetml/2009/9/main" objectType="CheckBox" fmlaLink="Processing!$E$26" lockText="1" noThreeD="1"/>
</file>

<file path=xl/ctrlProps/ctrlProp9.xml><?xml version="1.0" encoding="utf-8"?>
<formControlPr xmlns="http://schemas.microsoft.com/office/spreadsheetml/2009/9/main" objectType="CheckBox" checked="Checked" fmlaLink="Processing!$F$26" lockText="1" noThreeD="1"/>
</file>

<file path=xl/ctrlProps/ctrlProp10.xml><?xml version="1.0" encoding="utf-8"?>
<formControlPr xmlns="http://schemas.microsoft.com/office/spreadsheetml/2009/9/main" objectType="CheckBox" checked="Checked" fmlaLink="Processing!$G$26" lockText="1" noThreeD="1"/>
</file>

<file path=xl/ctrlProps/ctrlProp11.xml><?xml version="1.0" encoding="utf-8"?>
<formControlPr xmlns="http://schemas.microsoft.com/office/spreadsheetml/2009/9/main" objectType="CheckBox" fmlaLink="Processing!$K$26" lockText="1" noThreeD="1"/>
</file>

<file path=xl/ctrlProps/ctrlProp12.xml><?xml version="1.0" encoding="utf-8"?>
<formControlPr xmlns="http://schemas.microsoft.com/office/spreadsheetml/2009/9/main" objectType="CheckBox" fmlaLink="Processing!$L$26" lockText="1" noThreeD="1"/>
</file>

<file path=xl/ctrlProps/ctrlProp13.xml><?xml version="1.0" encoding="utf-8"?>
<formControlPr xmlns="http://schemas.microsoft.com/office/spreadsheetml/2009/9/main" objectType="CheckBox" checked="Checked" fmlaLink="Processing!$M$26" lockText="1" noThreeD="1"/>
</file>

<file path=xl/ctrlProps/ctrlProp14.xml><?xml version="1.0" encoding="utf-8"?>
<formControlPr xmlns="http://schemas.microsoft.com/office/spreadsheetml/2009/9/main" objectType="CheckBox" checked="Checked" fmlaLink="Processing!$N$26" lockText="1" noThreeD="1"/>
</file>

<file path=xl/ctrlProps/ctrlProp15.xml><?xml version="1.0" encoding="utf-8"?>
<formControlPr xmlns="http://schemas.microsoft.com/office/spreadsheetml/2009/9/main" objectType="CheckBox" checked="Checked" fmlaLink="Processing!$O$26" lockText="1" noThreeD="1"/>
</file>

<file path=xl/ctrlProps/ctrlProp16.xml><?xml version="1.0" encoding="utf-8"?>
<formControlPr xmlns="http://schemas.microsoft.com/office/spreadsheetml/2009/9/main" objectType="CheckBox" checked="Checked" fmlaLink="Processing!$D$9" lockText="1" noThreeD="1"/>
</file>

<file path=xl/ctrlProps/ctrlProp17.xml><?xml version="1.0" encoding="utf-8"?>
<formControlPr xmlns="http://schemas.microsoft.com/office/spreadsheetml/2009/9/main" objectType="CheckBox" checked="Checked" fmlaLink="Processing!$J$9" lockText="1" noThreeD="1"/>
</file>

<file path=xl/ctrlProps/ctrlProp18.xml><?xml version="1.0" encoding="utf-8"?>
<formControlPr xmlns="http://schemas.microsoft.com/office/spreadsheetml/2009/9/main" objectType="Radio" firstButton="1" fmlaLink="Processing!$Q$16" lockText="1" noThreeD="1"/>
</file>

<file path=xl/ctrlProps/ctrlProp19.xml><?xml version="1.0" encoding="utf-8"?>
<formControlPr xmlns="http://schemas.microsoft.com/office/spreadsheetml/2009/9/main" objectType="Radio" checked="Checked" lockText="1" noThreeD="1"/>
</file>

<file path=xl/ctrlProps/ctrlProp20.xml><?xml version="1.0" encoding="utf-8"?>
<formControlPr xmlns="http://schemas.microsoft.com/office/spreadsheetml/2009/9/main" objectType="CheckBox" fmlaLink="Processing!$K$26" lockText="1" noThreeD="1"/>
</file>

<file path=xl/ctrlProps/ctrlProp21.xml><?xml version="1.0" encoding="utf-8"?>
<formControlPr xmlns="http://schemas.microsoft.com/office/spreadsheetml/2009/9/main" objectType="CheckBox" fmlaLink="Processing!$L$26" lockText="1" noThreeD="1"/>
</file>

<file path=xl/ctrlProps/ctrlProp22.xml><?xml version="1.0" encoding="utf-8"?>
<formControlPr xmlns="http://schemas.microsoft.com/office/spreadsheetml/2009/9/main" objectType="CheckBox" checked="Checked" fmlaLink="Processing!$M$26" lockText="1" noThreeD="1"/>
</file>

<file path=xl/ctrlProps/ctrlProp23.xml><?xml version="1.0" encoding="utf-8"?>
<formControlPr xmlns="http://schemas.microsoft.com/office/spreadsheetml/2009/9/main" objectType="CheckBox" checked="Checked" fmlaLink="Processing!$N$26" lockText="1" noThreeD="1"/>
</file>

<file path=xl/ctrlProps/ctrlProp24.xml><?xml version="1.0" encoding="utf-8"?>
<formControlPr xmlns="http://schemas.microsoft.com/office/spreadsheetml/2009/9/main" objectType="CheckBox" checked="Checked" fmlaLink="Processing!$O$26" lockText="1" noThreeD="1"/>
</file>

<file path=xl/ctrlProps/ctrlProp25.xml><?xml version="1.0" encoding="utf-8"?>
<formControlPr xmlns="http://schemas.microsoft.com/office/spreadsheetml/2009/9/main" objectType="CheckBox" checked="Checked" fmlaLink="Processing!$B$26" lockText="1" noThreeD="1"/>
</file>

<file path=xl/ctrlProps/ctrlProp26.xml><?xml version="1.0" encoding="utf-8"?>
<formControlPr xmlns="http://schemas.microsoft.com/office/spreadsheetml/2009/9/main" objectType="CheckBox" fmlaLink="Processing!$C$26" lockText="1" noThreeD="1"/>
</file>

<file path=xl/ctrlProps/ctrlProp27.xml><?xml version="1.0" encoding="utf-8"?>
<formControlPr xmlns="http://schemas.microsoft.com/office/spreadsheetml/2009/9/main" objectType="CheckBox" fmlaLink="Processing!$D$26" lockText="1" noThreeD="1"/>
</file>

<file path=xl/ctrlProps/ctrlProp28.xml><?xml version="1.0" encoding="utf-8"?>
<formControlPr xmlns="http://schemas.microsoft.com/office/spreadsheetml/2009/9/main" objectType="CheckBox" fmlaLink="Processing!$E$26" lockText="1" noThreeD="1"/>
</file>

<file path=xl/ctrlProps/ctrlProp29.xml><?xml version="1.0" encoding="utf-8"?>
<formControlPr xmlns="http://schemas.microsoft.com/office/spreadsheetml/2009/9/main" objectType="CheckBox" checked="Checked" fmlaLink="Processing!$F$26" lockText="1" noThreeD="1"/>
</file>

<file path=xl/ctrlProps/ctrlProp30.xml><?xml version="1.0" encoding="utf-8"?>
<formControlPr xmlns="http://schemas.microsoft.com/office/spreadsheetml/2009/9/main" objectType="CheckBox" checked="Checked" fmlaLink="Processing!$G$26" lockText="1" noThreeD="1"/>
</file>

<file path=xl/ctrlProps/ctrlProp31.xml><?xml version="1.0" encoding="utf-8"?>
<formControlPr xmlns="http://schemas.microsoft.com/office/spreadsheetml/2009/9/main" objectType="CheckBox" checked="Checked" fmlaLink="Processing!$J$9" lockText="1" noThreeD="1"/>
</file>

<file path=xl/ctrlProps/ctrlProp32.xml><?xml version="1.0" encoding="utf-8"?>
<formControlPr xmlns="http://schemas.microsoft.com/office/spreadsheetml/2009/9/main" objectType="Radio" firstButton="1" fmlaLink="Processing!$Q$16" lockText="1" noThreeD="1"/>
</file>

<file path=xl/ctrlProps/ctrlProp33.xml><?xml version="1.0" encoding="utf-8"?>
<formControlPr xmlns="http://schemas.microsoft.com/office/spreadsheetml/2009/9/main" objectType="Radio" checked="Checked" lockText="1" noThreeD="1"/>
</file>

<file path=xl/ctrlProps/ctrlProp34.xml><?xml version="1.0" encoding="utf-8"?>
<formControlPr xmlns="http://schemas.microsoft.com/office/spreadsheetml/2009/9/main" objectType="CheckBox" fmlaLink="Processing!$K$26" lockText="1" noThreeD="1"/>
</file>

<file path=xl/ctrlProps/ctrlProp35.xml><?xml version="1.0" encoding="utf-8"?>
<formControlPr xmlns="http://schemas.microsoft.com/office/spreadsheetml/2009/9/main" objectType="CheckBox" fmlaLink="Processing!$L$26" lockText="1" noThreeD="1"/>
</file>

<file path=xl/ctrlProps/ctrlProp36.xml><?xml version="1.0" encoding="utf-8"?>
<formControlPr xmlns="http://schemas.microsoft.com/office/spreadsheetml/2009/9/main" objectType="CheckBox" checked="Checked" fmlaLink="Processing!$M$26" lockText="1" noThreeD="1"/>
</file>

<file path=xl/ctrlProps/ctrlProp37.xml><?xml version="1.0" encoding="utf-8"?>
<formControlPr xmlns="http://schemas.microsoft.com/office/spreadsheetml/2009/9/main" objectType="CheckBox" checked="Checked" fmlaLink="Processing!$N$26" lockText="1" noThreeD="1"/>
</file>

<file path=xl/ctrlProps/ctrlProp38.xml><?xml version="1.0" encoding="utf-8"?>
<formControlPr xmlns="http://schemas.microsoft.com/office/spreadsheetml/2009/9/main" objectType="CheckBox" checked="Checked" fmlaLink="Processing!$O$26" lockText="1" noThreeD="1"/>
</file>

<file path=xl/ctrlProps/ctrlProp39.xml><?xml version="1.0" encoding="utf-8"?>
<formControlPr xmlns="http://schemas.microsoft.com/office/spreadsheetml/2009/9/main" objectType="CheckBox" checked="Checked" fmlaLink="Processing!$B$26" lockText="1" noThreeD="1"/>
</file>

<file path=xl/ctrlProps/ctrlProp40.xml><?xml version="1.0" encoding="utf-8"?>
<formControlPr xmlns="http://schemas.microsoft.com/office/spreadsheetml/2009/9/main" objectType="CheckBox" fmlaLink="Processing!$C$26" lockText="1" noThreeD="1"/>
</file>

<file path=xl/ctrlProps/ctrlProp41.xml><?xml version="1.0" encoding="utf-8"?>
<formControlPr xmlns="http://schemas.microsoft.com/office/spreadsheetml/2009/9/main" objectType="CheckBox" fmlaLink="Processing!$D$26" lockText="1" noThreeD="1"/>
</file>

<file path=xl/ctrlProps/ctrlProp42.xml><?xml version="1.0" encoding="utf-8"?>
<formControlPr xmlns="http://schemas.microsoft.com/office/spreadsheetml/2009/9/main" objectType="CheckBox" fmlaLink="Processing!$E$26" lockText="1" noThreeD="1"/>
</file>

<file path=xl/ctrlProps/ctrlProp43.xml><?xml version="1.0" encoding="utf-8"?>
<formControlPr xmlns="http://schemas.microsoft.com/office/spreadsheetml/2009/9/main" objectType="CheckBox" checked="Checked" fmlaLink="Processing!$F$26" lockText="1" noThreeD="1"/>
</file>

<file path=xl/ctrlProps/ctrlProp44.xml><?xml version="1.0" encoding="utf-8"?>
<formControlPr xmlns="http://schemas.microsoft.com/office/spreadsheetml/2009/9/main" objectType="CheckBox" checked="Checked" fmlaLink="Processing!$G$26" lockText="1" noThreeD="1"/>
</file>

<file path=xl/ctrlProps/ctrlProp45.xml><?xml version="1.0" encoding="utf-8"?>
<formControlPr xmlns="http://schemas.microsoft.com/office/spreadsheetml/2009/9/main" objectType="Radio" firstButton="1" fmlaLink="Processing!$Q$16" lockText="1" noThreeD="1"/>
</file>

<file path=xl/ctrlProps/ctrlProp46.xml><?xml version="1.0" encoding="utf-8"?>
<formControlPr xmlns="http://schemas.microsoft.com/office/spreadsheetml/2009/9/main" objectType="Radio" checked="Checked" lockText="1" noThreeD="1"/>
</file>

<file path=xl/ctrlProps/ctrlProp47.xml><?xml version="1.0" encoding="utf-8"?>
<formControlPr xmlns="http://schemas.microsoft.com/office/spreadsheetml/2009/9/main" objectType="CheckBox" fmlaLink="Processing!$K$26" lockText="1" noThreeD="1"/>
</file>

<file path=xl/ctrlProps/ctrlProp48.xml><?xml version="1.0" encoding="utf-8"?>
<formControlPr xmlns="http://schemas.microsoft.com/office/spreadsheetml/2009/9/main" objectType="CheckBox" fmlaLink="Processing!$L$26" lockText="1" noThreeD="1"/>
</file>

<file path=xl/ctrlProps/ctrlProp49.xml><?xml version="1.0" encoding="utf-8"?>
<formControlPr xmlns="http://schemas.microsoft.com/office/spreadsheetml/2009/9/main" objectType="CheckBox" checked="Checked" fmlaLink="Processing!$M$26" lockText="1" noThreeD="1"/>
</file>

<file path=xl/ctrlProps/ctrlProp50.xml><?xml version="1.0" encoding="utf-8"?>
<formControlPr xmlns="http://schemas.microsoft.com/office/spreadsheetml/2009/9/main" objectType="CheckBox" checked="Checked" fmlaLink="Processing!$N$26" lockText="1" noThreeD="1"/>
</file>

<file path=xl/ctrlProps/ctrlProp51.xml><?xml version="1.0" encoding="utf-8"?>
<formControlPr xmlns="http://schemas.microsoft.com/office/spreadsheetml/2009/9/main" objectType="CheckBox" checked="Checked" fmlaLink="Processing!$O$26" lockText="1" noThreeD="1"/>
</file>

<file path=xl/ctrlProps/ctrlProp52.xml><?xml version="1.0" encoding="utf-8"?>
<formControlPr xmlns="http://schemas.microsoft.com/office/spreadsheetml/2009/9/main" objectType="CheckBox" checked="Checked" fmlaLink="Processing!$B$26" lockText="1" noThreeD="1"/>
</file>

<file path=xl/ctrlProps/ctrlProp53.xml><?xml version="1.0" encoding="utf-8"?>
<formControlPr xmlns="http://schemas.microsoft.com/office/spreadsheetml/2009/9/main" objectType="CheckBox" fmlaLink="Processing!$C$26" lockText="1" noThreeD="1"/>
</file>

<file path=xl/ctrlProps/ctrlProp54.xml><?xml version="1.0" encoding="utf-8"?>
<formControlPr xmlns="http://schemas.microsoft.com/office/spreadsheetml/2009/9/main" objectType="CheckBox" fmlaLink="Processing!$D$26" lockText="1" noThreeD="1"/>
</file>

<file path=xl/ctrlProps/ctrlProp55.xml><?xml version="1.0" encoding="utf-8"?>
<formControlPr xmlns="http://schemas.microsoft.com/office/spreadsheetml/2009/9/main" objectType="CheckBox" fmlaLink="Processing!$E$26" lockText="1" noThreeD="1"/>
</file>

<file path=xl/ctrlProps/ctrlProp56.xml><?xml version="1.0" encoding="utf-8"?>
<formControlPr xmlns="http://schemas.microsoft.com/office/spreadsheetml/2009/9/main" objectType="CheckBox" checked="Checked" fmlaLink="Processing!$F$26" lockText="1" noThreeD="1"/>
</file>

<file path=xl/ctrlProps/ctrlProp57.xml><?xml version="1.0" encoding="utf-8"?>
<formControlPr xmlns="http://schemas.microsoft.com/office/spreadsheetml/2009/9/main" objectType="CheckBox" checked="Checked" fmlaLink="Processing!$G$26" lockText="1" noThreeD="1"/>
</file>

<file path=xl/ctrlProps/ctrlProp58.xml><?xml version="1.0" encoding="utf-8"?>
<formControlPr xmlns="http://schemas.microsoft.com/office/spreadsheetml/2009/9/main" objectType="CheckBox" checked="Checked" fmlaLink="Processing!$D$9" lockText="1" noThreeD="1"/>
</file>

<file path=xl/ctrlProps/ctrlProp59.xml><?xml version="1.0" encoding="utf-8"?>
<formControlPr xmlns="http://schemas.microsoft.com/office/spreadsheetml/2009/9/main" objectType="CheckBox" checked="Checked" fmlaLink="Processing!$D$9" lockText="1" noThreeD="1"/>
</file>

<file path=xl/ctrlProps/ctrlProp60.xml><?xml version="1.0" encoding="utf-8"?>
<formControlPr xmlns="http://schemas.microsoft.com/office/spreadsheetml/2009/9/main" objectType="CheckBox" checked="Checked" fmlaLink="Processing!$J$9" lockText="1" noThreeD="1"/>
</file>

<file path=xl/ctrlProps/ctrlProp61.xml><?xml version="1.0" encoding="utf-8"?>
<formControlPr xmlns="http://schemas.microsoft.com/office/spreadsheetml/2009/9/main" objectType="Radio" firstButton="1" fmlaLink="Processing!$Q$16" lockText="1" noThreeD="1"/>
</file>

<file path=xl/ctrlProps/ctrlProp62.xml><?xml version="1.0" encoding="utf-8"?>
<formControlPr xmlns="http://schemas.microsoft.com/office/spreadsheetml/2009/9/main" objectType="Radio" checked="Checked" lockText="1" noThreeD="1"/>
</file>

<file path=xl/ctrlProps/ctrlProp63.xml><?xml version="1.0" encoding="utf-8"?>
<formControlPr xmlns="http://schemas.microsoft.com/office/spreadsheetml/2009/9/main" objectType="CheckBox" fmlaLink="Processing!$K$26" lockText="1" noThreeD="1"/>
</file>

<file path=xl/ctrlProps/ctrlProp64.xml><?xml version="1.0" encoding="utf-8"?>
<formControlPr xmlns="http://schemas.microsoft.com/office/spreadsheetml/2009/9/main" objectType="CheckBox" fmlaLink="Processing!$L$26" lockText="1" noThreeD="1"/>
</file>

<file path=xl/ctrlProps/ctrlProp65.xml><?xml version="1.0" encoding="utf-8"?>
<formControlPr xmlns="http://schemas.microsoft.com/office/spreadsheetml/2009/9/main" objectType="CheckBox" checked="Checked" fmlaLink="Processing!$M$26" lockText="1" noThreeD="1"/>
</file>

<file path=xl/ctrlProps/ctrlProp66.xml><?xml version="1.0" encoding="utf-8"?>
<formControlPr xmlns="http://schemas.microsoft.com/office/spreadsheetml/2009/9/main" objectType="CheckBox" checked="Checked" fmlaLink="Processing!$N$26" lockText="1" noThreeD="1"/>
</file>

<file path=xl/ctrlProps/ctrlProp67.xml><?xml version="1.0" encoding="utf-8"?>
<formControlPr xmlns="http://schemas.microsoft.com/office/spreadsheetml/2009/9/main" objectType="CheckBox" checked="Checked" fmlaLink="Processing!$O$26" lockText="1" noThreeD="1"/>
</file>

<file path=xl/ctrlProps/ctrlProp68.xml><?xml version="1.0" encoding="utf-8"?>
<formControlPr xmlns="http://schemas.microsoft.com/office/spreadsheetml/2009/9/main" objectType="CheckBox" checked="Checked" fmlaLink="Processing!$B$26" lockText="1" noThreeD="1"/>
</file>

<file path=xl/ctrlProps/ctrlProp69.xml><?xml version="1.0" encoding="utf-8"?>
<formControlPr xmlns="http://schemas.microsoft.com/office/spreadsheetml/2009/9/main" objectType="CheckBox" fmlaLink="Processing!$C$26" lockText="1" noThreeD="1"/>
</file>

<file path=xl/ctrlProps/ctrlProp70.xml><?xml version="1.0" encoding="utf-8"?>
<formControlPr xmlns="http://schemas.microsoft.com/office/spreadsheetml/2009/9/main" objectType="CheckBox" fmlaLink="Processing!$D$26" lockText="1" noThreeD="1"/>
</file>

<file path=xl/ctrlProps/ctrlProp71.xml><?xml version="1.0" encoding="utf-8"?>
<formControlPr xmlns="http://schemas.microsoft.com/office/spreadsheetml/2009/9/main" objectType="CheckBox" fmlaLink="Processing!$E$26" lockText="1" noThreeD="1"/>
</file>

<file path=xl/ctrlProps/ctrlProp72.xml><?xml version="1.0" encoding="utf-8"?>
<formControlPr xmlns="http://schemas.microsoft.com/office/spreadsheetml/2009/9/main" objectType="CheckBox" checked="Checked" fmlaLink="Processing!$F$26" lockText="1" noThreeD="1"/>
</file>

<file path=xl/ctrlProps/ctrlProp73.xml><?xml version="1.0" encoding="utf-8"?>
<formControlPr xmlns="http://schemas.microsoft.com/office/spreadsheetml/2009/9/main" objectType="CheckBox" checked="Checked" fmlaLink="Processing!$G$26" lockText="1" noThreeD="1"/>
</file>

<file path=xl/ctrlProps/ctrlProp74.xml><?xml version="1.0" encoding="utf-8"?>
<formControlPr xmlns="http://schemas.microsoft.com/office/spreadsheetml/2009/9/main" objectType="CheckBox" checked="Checked" fmlaLink="Processing!$J$9" lockText="1" noThreeD="1"/>
</file>

<file path=xl/ctrlProps/ctrlProp75.xml><?xml version="1.0" encoding="utf-8"?>
<formControlPr xmlns="http://schemas.microsoft.com/office/spreadsheetml/2009/9/main" objectType="Radio" firstButton="1" fmlaLink="Processing!$Q$16" lockText="1" noThreeD="1"/>
</file>

<file path=xl/ctrlProps/ctrlProp76.xml><?xml version="1.0" encoding="utf-8"?>
<formControlPr xmlns="http://schemas.microsoft.com/office/spreadsheetml/2009/9/main" objectType="Radio" checked="Checked" lockText="1" noThreeD="1"/>
</file>

<file path=xl/ctrlProps/ctrlProp77.xml><?xml version="1.0" encoding="utf-8"?>
<formControlPr xmlns="http://schemas.microsoft.com/office/spreadsheetml/2009/9/main" objectType="CheckBox" fmlaLink="Processing!$K$26" lockText="1" noThreeD="1"/>
</file>

<file path=xl/ctrlProps/ctrlProp78.xml><?xml version="1.0" encoding="utf-8"?>
<formControlPr xmlns="http://schemas.microsoft.com/office/spreadsheetml/2009/9/main" objectType="CheckBox" fmlaLink="Processing!$L$26" lockText="1" noThreeD="1"/>
</file>

<file path=xl/ctrlProps/ctrlProp79.xml><?xml version="1.0" encoding="utf-8"?>
<formControlPr xmlns="http://schemas.microsoft.com/office/spreadsheetml/2009/9/main" objectType="CheckBox" checked="Checked" fmlaLink="Processing!$M$26" lockText="1" noThreeD="1"/>
</file>

<file path=xl/ctrlProps/ctrlProp80.xml><?xml version="1.0" encoding="utf-8"?>
<formControlPr xmlns="http://schemas.microsoft.com/office/spreadsheetml/2009/9/main" objectType="CheckBox" checked="Checked" fmlaLink="Processing!$N$26" lockText="1" noThreeD="1"/>
</file>

<file path=xl/ctrlProps/ctrlProp81.xml><?xml version="1.0" encoding="utf-8"?>
<formControlPr xmlns="http://schemas.microsoft.com/office/spreadsheetml/2009/9/main" objectType="CheckBox" checked="Checked" fmlaLink="Processing!$O$26" lockText="1" noThreeD="1"/>
</file>

<file path=xl/ctrlProps/ctrlProp82.xml><?xml version="1.0" encoding="utf-8"?>
<formControlPr xmlns="http://schemas.microsoft.com/office/spreadsheetml/2009/9/main" objectType="CheckBox" checked="Checked" fmlaLink="Processing!$B$26" lockText="1" noThreeD="1"/>
</file>

<file path=xl/ctrlProps/ctrlProp83.xml><?xml version="1.0" encoding="utf-8"?>
<formControlPr xmlns="http://schemas.microsoft.com/office/spreadsheetml/2009/9/main" objectType="CheckBox" fmlaLink="Processing!$C$26" lockText="1" noThreeD="1"/>
</file>

<file path=xl/ctrlProps/ctrlProp84.xml><?xml version="1.0" encoding="utf-8"?>
<formControlPr xmlns="http://schemas.microsoft.com/office/spreadsheetml/2009/9/main" objectType="CheckBox" fmlaLink="Processing!$D$26" lockText="1" noThreeD="1"/>
</file>

<file path=xl/ctrlProps/ctrlProp85.xml><?xml version="1.0" encoding="utf-8"?>
<formControlPr xmlns="http://schemas.microsoft.com/office/spreadsheetml/2009/9/main" objectType="CheckBox" fmlaLink="Processing!$E$26" lockText="1" noThreeD="1"/>
</file>

<file path=xl/ctrlProps/ctrlProp86.xml><?xml version="1.0" encoding="utf-8"?>
<formControlPr xmlns="http://schemas.microsoft.com/office/spreadsheetml/2009/9/main" objectType="CheckBox" checked="Checked" fmlaLink="Processing!$F$26" lockText="1" noThreeD="1"/>
</file>

<file path=xl/ctrlProps/ctrlProp87.xml><?xml version="1.0" encoding="utf-8"?>
<formControlPr xmlns="http://schemas.microsoft.com/office/spreadsheetml/2009/9/main" objectType="CheckBox" checked="Checked" fmlaLink="Processing!$G$26" lockText="1" noThreeD="1"/>
</file>

<file path=xl/ctrlProps/ctrlProp88.xml><?xml version="1.0" encoding="utf-8"?>
<formControlPr xmlns="http://schemas.microsoft.com/office/spreadsheetml/2009/9/main" objectType="CheckBox" checked="Checked" fmlaLink="Processing!$J$9" lockText="1" noThreeD="1"/>
</file>

<file path=xl/ctrlProps/ctrlProp89.xml><?xml version="1.0" encoding="utf-8"?>
<formControlPr xmlns="http://schemas.microsoft.com/office/spreadsheetml/2009/9/main" objectType="Radio" firstButton="1" fmlaLink="Processing!$Q$16" lockText="1" noThreeD="1"/>
</file>

<file path=xl/ctrlProps/ctrlProp90.xml><?xml version="1.0" encoding="utf-8"?>
<formControlPr xmlns="http://schemas.microsoft.com/office/spreadsheetml/2009/9/main" objectType="Radio" checked="Checked" lockText="1" noThreeD="1"/>
</file>

<file path=xl/ctrlProps/ctrlProp91.xml><?xml version="1.0" encoding="utf-8"?>
<formControlPr xmlns="http://schemas.microsoft.com/office/spreadsheetml/2009/9/main" objectType="CheckBox" fmlaLink="Processing!$K$26" lockText="1" noThreeD="1"/>
</file>

<file path=xl/ctrlProps/ctrlProp92.xml><?xml version="1.0" encoding="utf-8"?>
<formControlPr xmlns="http://schemas.microsoft.com/office/spreadsheetml/2009/9/main" objectType="CheckBox" fmlaLink="Processing!$L$26" lockText="1" noThreeD="1"/>
</file>

<file path=xl/ctrlProps/ctrlProp93.xml><?xml version="1.0" encoding="utf-8"?>
<formControlPr xmlns="http://schemas.microsoft.com/office/spreadsheetml/2009/9/main" objectType="CheckBox" checked="Checked" fmlaLink="Processing!$M$26" lockText="1" noThreeD="1"/>
</file>

<file path=xl/ctrlProps/ctrlProp94.xml><?xml version="1.0" encoding="utf-8"?>
<formControlPr xmlns="http://schemas.microsoft.com/office/spreadsheetml/2009/9/main" objectType="CheckBox" checked="Checked" fmlaLink="Processing!$N$26" lockText="1" noThreeD="1"/>
</file>

<file path=xl/ctrlProps/ctrlProp95.xml><?xml version="1.0" encoding="utf-8"?>
<formControlPr xmlns="http://schemas.microsoft.com/office/spreadsheetml/2009/9/main" objectType="CheckBox" checked="Checked" fmlaLink="Processing!$O$26" lockText="1" noThreeD="1"/>
</file>

<file path=xl/ctrlProps/ctrlProp96.xml><?xml version="1.0" encoding="utf-8"?>
<formControlPr xmlns="http://schemas.microsoft.com/office/spreadsheetml/2009/9/main" objectType="CheckBox" checked="Checked" fmlaLink="Processing!$B$26" lockText="1" noThreeD="1"/>
</file>

<file path=xl/ctrlProps/ctrlProp97.xml><?xml version="1.0" encoding="utf-8"?>
<formControlPr xmlns="http://schemas.microsoft.com/office/spreadsheetml/2009/9/main" objectType="CheckBox" fmlaLink="Processing!$C$26" lockText="1" noThreeD="1"/>
</file>

<file path=xl/ctrlProps/ctrlProp98.xml><?xml version="1.0" encoding="utf-8"?>
<formControlPr xmlns="http://schemas.microsoft.com/office/spreadsheetml/2009/9/main" objectType="CheckBox" fmlaLink="Processing!$D$26" lockText="1" noThreeD="1"/>
</file>

<file path=xl/ctrlProps/ctrlProp99.xml><?xml version="1.0" encoding="utf-8"?>
<formControlPr xmlns="http://schemas.microsoft.com/office/spreadsheetml/2009/9/main" objectType="CheckBox" fmlaLink="Processing!$E$26" lockText="1" noThreeD="1"/>
</file>

<file path=xl/ctrlProps/ctrlProp100.xml><?xml version="1.0" encoding="utf-8"?>
<formControlPr xmlns="http://schemas.microsoft.com/office/spreadsheetml/2009/9/main" objectType="CheckBox" checked="Checked" fmlaLink="Processing!$F$26" lockText="1" noThreeD="1"/>
</file>

<file path=xl/ctrlProps/ctrlProp101.xml><?xml version="1.0" encoding="utf-8"?>
<formControlPr xmlns="http://schemas.microsoft.com/office/spreadsheetml/2009/9/main" objectType="CheckBox" checked="Checked" fmlaLink="Processing!$G$26" lockText="1" noThreeD="1"/>
</file>

<file path=xl/ctrlProps/ctrlProp102.xml><?xml version="1.0" encoding="utf-8"?>
<formControlPr xmlns="http://schemas.microsoft.com/office/spreadsheetml/2009/9/main" objectType="Radio" firstButton="1" fmlaLink="Processing!$Q$16" lockText="1" noThreeD="1"/>
</file>

<file path=xl/ctrlProps/ctrlProp103.xml><?xml version="1.0" encoding="utf-8"?>
<formControlPr xmlns="http://schemas.microsoft.com/office/spreadsheetml/2009/9/main" objectType="Radio" checked="Checked" lockText="1" noThreeD="1"/>
</file>

<file path=xl/ctrlProps/ctrlProp104.xml><?xml version="1.0" encoding="utf-8"?>
<formControlPr xmlns="http://schemas.microsoft.com/office/spreadsheetml/2009/9/main" objectType="CheckBox" fmlaLink="Processing!$K$26" lockText="1" noThreeD="1"/>
</file>

<file path=xl/ctrlProps/ctrlProp105.xml><?xml version="1.0" encoding="utf-8"?>
<formControlPr xmlns="http://schemas.microsoft.com/office/spreadsheetml/2009/9/main" objectType="CheckBox" fmlaLink="Processing!$L$26" lockText="1" noThreeD="1"/>
</file>

<file path=xl/ctrlProps/ctrlProp106.xml><?xml version="1.0" encoding="utf-8"?>
<formControlPr xmlns="http://schemas.microsoft.com/office/spreadsheetml/2009/9/main" objectType="CheckBox" checked="Checked" fmlaLink="Processing!$M$26" lockText="1" noThreeD="1"/>
</file>

<file path=xl/ctrlProps/ctrlProp107.xml><?xml version="1.0" encoding="utf-8"?>
<formControlPr xmlns="http://schemas.microsoft.com/office/spreadsheetml/2009/9/main" objectType="CheckBox" checked="Checked" fmlaLink="Processing!$N$26" lockText="1" noThreeD="1"/>
</file>

<file path=xl/ctrlProps/ctrlProp108.xml><?xml version="1.0" encoding="utf-8"?>
<formControlPr xmlns="http://schemas.microsoft.com/office/spreadsheetml/2009/9/main" objectType="CheckBox" checked="Checked" fmlaLink="Processing!$O$26" lockText="1" noThreeD="1"/>
</file>

<file path=xl/ctrlProps/ctrlProp109.xml><?xml version="1.0" encoding="utf-8"?>
<formControlPr xmlns="http://schemas.microsoft.com/office/spreadsheetml/2009/9/main" objectType="CheckBox" checked="Checked" fmlaLink="Processing!$B$26" lockText="1" noThreeD="1"/>
</file>

<file path=xl/ctrlProps/ctrlProp110.xml><?xml version="1.0" encoding="utf-8"?>
<formControlPr xmlns="http://schemas.microsoft.com/office/spreadsheetml/2009/9/main" objectType="CheckBox" fmlaLink="Processing!$C$26" lockText="1" noThreeD="1"/>
</file>

<file path=xl/ctrlProps/ctrlProp111.xml><?xml version="1.0" encoding="utf-8"?>
<formControlPr xmlns="http://schemas.microsoft.com/office/spreadsheetml/2009/9/main" objectType="CheckBox" fmlaLink="Processing!$D$26" lockText="1" noThreeD="1"/>
</file>

<file path=xl/ctrlProps/ctrlProp112.xml><?xml version="1.0" encoding="utf-8"?>
<formControlPr xmlns="http://schemas.microsoft.com/office/spreadsheetml/2009/9/main" objectType="CheckBox" fmlaLink="Processing!$E$26" lockText="1" noThreeD="1"/>
</file>

<file path=xl/ctrlProps/ctrlProp113.xml><?xml version="1.0" encoding="utf-8"?>
<formControlPr xmlns="http://schemas.microsoft.com/office/spreadsheetml/2009/9/main" objectType="CheckBox" checked="Checked" fmlaLink="Processing!$F$26" lockText="1" noThreeD="1"/>
</file>

<file path=xl/ctrlProps/ctrlProp114.xml><?xml version="1.0" encoding="utf-8"?>
<formControlPr xmlns="http://schemas.microsoft.com/office/spreadsheetml/2009/9/main" objectType="CheckBox" checked="Checked" fmlaLink="Processing!$G$26" lockText="1" noThreeD="1"/>
</file>

<file path=xl/ctrlProps/ctrlProp115.xml><?xml version="1.0" encoding="utf-8"?>
<formControlPr xmlns="http://schemas.microsoft.com/office/spreadsheetml/2009/9/main" objectType="CheckBox" checked="Checked" fmlaLink="Processing!$D$9" lockText="1" noThreeD="1"/>
</file>

<file path=xl/ctrlProps/ctrlProp116.xml><?xml version="1.0" encoding="utf-8"?>
<formControlPr xmlns="http://schemas.microsoft.com/office/spreadsheetml/2009/9/main" objectType="CheckBox" checked="Checked" fmlaLink="Processing!$D$9" lockText="1" noThreeD="1"/>
</file>

<file path=xl/ctrlProps/ctrlProp117.xml><?xml version="1.0" encoding="utf-8"?>
<formControlPr xmlns="http://schemas.microsoft.com/office/spreadsheetml/2009/9/main" objectType="CheckBox" checked="Checked" fmlaLink="Processing!$J$9" lockText="1" noThreeD="1"/>
</file>

<file path=xl/ctrlProps/ctrlProp118.xml><?xml version="1.0" encoding="utf-8"?>
<formControlPr xmlns="http://schemas.microsoft.com/office/spreadsheetml/2009/9/main" objectType="Radio" firstButton="1" fmlaLink="Processing!$Q$16" lockText="1" noThreeD="1"/>
</file>

<file path=xl/ctrlProps/ctrlProp119.xml><?xml version="1.0" encoding="utf-8"?>
<formControlPr xmlns="http://schemas.microsoft.com/office/spreadsheetml/2009/9/main" objectType="Radio" checked="Checked" lockText="1" noThreeD="1"/>
</file>

<file path=xl/ctrlProps/ctrlProp120.xml><?xml version="1.0" encoding="utf-8"?>
<formControlPr xmlns="http://schemas.microsoft.com/office/spreadsheetml/2009/9/main" objectType="CheckBox" fmlaLink="Processing!$K$26" lockText="1" noThreeD="1"/>
</file>

<file path=xl/ctrlProps/ctrlProp121.xml><?xml version="1.0" encoding="utf-8"?>
<formControlPr xmlns="http://schemas.microsoft.com/office/spreadsheetml/2009/9/main" objectType="CheckBox" fmlaLink="Processing!$L$26" lockText="1" noThreeD="1"/>
</file>

<file path=xl/ctrlProps/ctrlProp122.xml><?xml version="1.0" encoding="utf-8"?>
<formControlPr xmlns="http://schemas.microsoft.com/office/spreadsheetml/2009/9/main" objectType="CheckBox" checked="Checked" fmlaLink="Processing!$M$26" lockText="1" noThreeD="1"/>
</file>

<file path=xl/ctrlProps/ctrlProp123.xml><?xml version="1.0" encoding="utf-8"?>
<formControlPr xmlns="http://schemas.microsoft.com/office/spreadsheetml/2009/9/main" objectType="CheckBox" checked="Checked" fmlaLink="Processing!$N$26" lockText="1" noThreeD="1"/>
</file>

<file path=xl/ctrlProps/ctrlProp124.xml><?xml version="1.0" encoding="utf-8"?>
<formControlPr xmlns="http://schemas.microsoft.com/office/spreadsheetml/2009/9/main" objectType="CheckBox" checked="Checked" fmlaLink="Processing!$O$26" lockText="1" noThreeD="1"/>
</file>

<file path=xl/ctrlProps/ctrlProp125.xml><?xml version="1.0" encoding="utf-8"?>
<formControlPr xmlns="http://schemas.microsoft.com/office/spreadsheetml/2009/9/main" objectType="CheckBox" checked="Checked" fmlaLink="Processing!$B$26" lockText="1" noThreeD="1"/>
</file>

<file path=xl/ctrlProps/ctrlProp126.xml><?xml version="1.0" encoding="utf-8"?>
<formControlPr xmlns="http://schemas.microsoft.com/office/spreadsheetml/2009/9/main" objectType="CheckBox" fmlaLink="Processing!$C$26" lockText="1" noThreeD="1"/>
</file>

<file path=xl/ctrlProps/ctrlProp127.xml><?xml version="1.0" encoding="utf-8"?>
<formControlPr xmlns="http://schemas.microsoft.com/office/spreadsheetml/2009/9/main" objectType="CheckBox" fmlaLink="Processing!$D$26" lockText="1" noThreeD="1"/>
</file>

<file path=xl/ctrlProps/ctrlProp128.xml><?xml version="1.0" encoding="utf-8"?>
<formControlPr xmlns="http://schemas.microsoft.com/office/spreadsheetml/2009/9/main" objectType="CheckBox" fmlaLink="Processing!$E$26" lockText="1" noThreeD="1"/>
</file>

<file path=xl/ctrlProps/ctrlProp129.xml><?xml version="1.0" encoding="utf-8"?>
<formControlPr xmlns="http://schemas.microsoft.com/office/spreadsheetml/2009/9/main" objectType="CheckBox" checked="Checked" fmlaLink="Processing!$F$26" lockText="1" noThreeD="1"/>
</file>

<file path=xl/ctrlProps/ctrlProp130.xml><?xml version="1.0" encoding="utf-8"?>
<formControlPr xmlns="http://schemas.microsoft.com/office/spreadsheetml/2009/9/main" objectType="CheckBox" checked="Checked" fmlaLink="Processing!$G$26" lockText="1" noThreeD="1"/>
</file>

<file path=xl/ctrlProps/ctrlProp131.xml><?xml version="1.0" encoding="utf-8"?>
<formControlPr xmlns="http://schemas.microsoft.com/office/spreadsheetml/2009/9/main" objectType="CheckBox" checked="Checked" fmlaLink="Processing!$J$9" lockText="1" noThreeD="1"/>
</file>

<file path=xl/ctrlProps/ctrlProp132.xml><?xml version="1.0" encoding="utf-8"?>
<formControlPr xmlns="http://schemas.microsoft.com/office/spreadsheetml/2009/9/main" objectType="Radio" firstButton="1" fmlaLink="Processing!$Q$16" lockText="1" noThreeD="1"/>
</file>

<file path=xl/ctrlProps/ctrlProp133.xml><?xml version="1.0" encoding="utf-8"?>
<formControlPr xmlns="http://schemas.microsoft.com/office/spreadsheetml/2009/9/main" objectType="Radio" checked="Checked" lockText="1" noThreeD="1"/>
</file>

<file path=xl/ctrlProps/ctrlProp134.xml><?xml version="1.0" encoding="utf-8"?>
<formControlPr xmlns="http://schemas.microsoft.com/office/spreadsheetml/2009/9/main" objectType="CheckBox" fmlaLink="Processing!$K$26" lockText="1" noThreeD="1"/>
</file>

<file path=xl/ctrlProps/ctrlProp135.xml><?xml version="1.0" encoding="utf-8"?>
<formControlPr xmlns="http://schemas.microsoft.com/office/spreadsheetml/2009/9/main" objectType="CheckBox" fmlaLink="Processing!$L$26" lockText="1" noThreeD="1"/>
</file>

<file path=xl/ctrlProps/ctrlProp136.xml><?xml version="1.0" encoding="utf-8"?>
<formControlPr xmlns="http://schemas.microsoft.com/office/spreadsheetml/2009/9/main" objectType="CheckBox" checked="Checked" fmlaLink="Processing!$M$26" lockText="1" noThreeD="1"/>
</file>

<file path=xl/ctrlProps/ctrlProp137.xml><?xml version="1.0" encoding="utf-8"?>
<formControlPr xmlns="http://schemas.microsoft.com/office/spreadsheetml/2009/9/main" objectType="CheckBox" checked="Checked" fmlaLink="Processing!$N$26" lockText="1" noThreeD="1"/>
</file>

<file path=xl/ctrlProps/ctrlProp138.xml><?xml version="1.0" encoding="utf-8"?>
<formControlPr xmlns="http://schemas.microsoft.com/office/spreadsheetml/2009/9/main" objectType="CheckBox" checked="Checked" fmlaLink="Processing!$O$26" lockText="1" noThreeD="1"/>
</file>

<file path=xl/ctrlProps/ctrlProp139.xml><?xml version="1.0" encoding="utf-8"?>
<formControlPr xmlns="http://schemas.microsoft.com/office/spreadsheetml/2009/9/main" objectType="CheckBox" checked="Checked" fmlaLink="Processing!$B$26" lockText="1" noThreeD="1"/>
</file>

<file path=xl/ctrlProps/ctrlProp140.xml><?xml version="1.0" encoding="utf-8"?>
<formControlPr xmlns="http://schemas.microsoft.com/office/spreadsheetml/2009/9/main" objectType="CheckBox" fmlaLink="Processing!$C$26" lockText="1" noThreeD="1"/>
</file>

<file path=xl/ctrlProps/ctrlProp141.xml><?xml version="1.0" encoding="utf-8"?>
<formControlPr xmlns="http://schemas.microsoft.com/office/spreadsheetml/2009/9/main" objectType="CheckBox" fmlaLink="Processing!$D$26" lockText="1" noThreeD="1"/>
</file>

<file path=xl/ctrlProps/ctrlProp142.xml><?xml version="1.0" encoding="utf-8"?>
<formControlPr xmlns="http://schemas.microsoft.com/office/spreadsheetml/2009/9/main" objectType="CheckBox" fmlaLink="Processing!$E$26" lockText="1" noThreeD="1"/>
</file>

<file path=xl/ctrlProps/ctrlProp143.xml><?xml version="1.0" encoding="utf-8"?>
<formControlPr xmlns="http://schemas.microsoft.com/office/spreadsheetml/2009/9/main" objectType="CheckBox" checked="Checked" fmlaLink="Processing!$F$26" lockText="1" noThreeD="1"/>
</file>

<file path=xl/ctrlProps/ctrlProp144.xml><?xml version="1.0" encoding="utf-8"?>
<formControlPr xmlns="http://schemas.microsoft.com/office/spreadsheetml/2009/9/main" objectType="CheckBox" checked="Checked" fmlaLink="Processing!$G$26"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7.xml"/><Relationship Id="rId18" Type="http://schemas.openxmlformats.org/officeDocument/2006/relationships/chart" Target="../charts/chart12.xml"/><Relationship Id="rId26" Type="http://schemas.openxmlformats.org/officeDocument/2006/relationships/image" Target="../media/image33.png"/><Relationship Id="rId3" Type="http://schemas.openxmlformats.org/officeDocument/2006/relationships/image" Target="../media/image3.png"/><Relationship Id="rId21" Type="http://schemas.openxmlformats.org/officeDocument/2006/relationships/chart" Target="../charts/chart15.xml"/><Relationship Id="rId7" Type="http://schemas.openxmlformats.org/officeDocument/2006/relationships/chart" Target="../charts/chart3.xml"/><Relationship Id="rId12" Type="http://schemas.openxmlformats.org/officeDocument/2006/relationships/image" Target="../media/image6.svg"/><Relationship Id="rId17" Type="http://schemas.openxmlformats.org/officeDocument/2006/relationships/chart" Target="../charts/chart11.xml"/><Relationship Id="rId25" Type="http://schemas.openxmlformats.org/officeDocument/2006/relationships/hyperlink" Target="#Goals!A1"/><Relationship Id="rId2" Type="http://schemas.openxmlformats.org/officeDocument/2006/relationships/image" Target="../media/image2.svg"/><Relationship Id="rId16" Type="http://schemas.openxmlformats.org/officeDocument/2006/relationships/chart" Target="../charts/chart10.xml"/><Relationship Id="rId20" Type="http://schemas.openxmlformats.org/officeDocument/2006/relationships/chart" Target="../charts/chart14.xml"/><Relationship Id="rId29" Type="http://schemas.openxmlformats.org/officeDocument/2006/relationships/image" Target="../media/image35.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24" Type="http://schemas.openxmlformats.org/officeDocument/2006/relationships/hyperlink" Target="#Income!A1"/><Relationship Id="rId5" Type="http://schemas.openxmlformats.org/officeDocument/2006/relationships/chart" Target="../charts/chart1.xml"/><Relationship Id="rId15" Type="http://schemas.openxmlformats.org/officeDocument/2006/relationships/chart" Target="../charts/chart9.xml"/><Relationship Id="rId23" Type="http://schemas.openxmlformats.org/officeDocument/2006/relationships/hyperlink" Target="#Expenses!A1"/><Relationship Id="rId28" Type="http://schemas.openxmlformats.org/officeDocument/2006/relationships/hyperlink" Target="#'DASHBOARD Light'!A1"/><Relationship Id="rId10" Type="http://schemas.openxmlformats.org/officeDocument/2006/relationships/chart" Target="../charts/chart6.xml"/><Relationship Id="rId19" Type="http://schemas.openxmlformats.org/officeDocument/2006/relationships/chart" Target="../charts/chart13.xml"/><Relationship Id="rId4" Type="http://schemas.openxmlformats.org/officeDocument/2006/relationships/image" Target="../media/image4.svg"/><Relationship Id="rId9" Type="http://schemas.openxmlformats.org/officeDocument/2006/relationships/chart" Target="../charts/chart5.xml"/><Relationship Id="rId14" Type="http://schemas.openxmlformats.org/officeDocument/2006/relationships/chart" Target="../charts/chart8.xml"/><Relationship Id="rId22" Type="http://schemas.openxmlformats.org/officeDocument/2006/relationships/hyperlink" Target="#Balance!A1"/><Relationship Id="rId27" Type="http://schemas.openxmlformats.org/officeDocument/2006/relationships/image" Target="../media/image34.svg"/><Relationship Id="rId30" Type="http://schemas.openxmlformats.org/officeDocument/2006/relationships/image" Target="../media/image36.svg"/></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chart" Target="../charts/chart22.xml"/><Relationship Id="rId18" Type="http://schemas.openxmlformats.org/officeDocument/2006/relationships/chart" Target="../charts/chart27.xml"/><Relationship Id="rId26" Type="http://schemas.openxmlformats.org/officeDocument/2006/relationships/hyperlink" Target="#DASHBOARD!A1"/><Relationship Id="rId3" Type="http://schemas.openxmlformats.org/officeDocument/2006/relationships/image" Target="../media/image3.png"/><Relationship Id="rId21" Type="http://schemas.openxmlformats.org/officeDocument/2006/relationships/chart" Target="../charts/chart30.xml"/><Relationship Id="rId7" Type="http://schemas.openxmlformats.org/officeDocument/2006/relationships/chart" Target="../charts/chart18.xml"/><Relationship Id="rId12" Type="http://schemas.openxmlformats.org/officeDocument/2006/relationships/image" Target="../media/image6.svg"/><Relationship Id="rId17" Type="http://schemas.openxmlformats.org/officeDocument/2006/relationships/chart" Target="../charts/chart26.xml"/><Relationship Id="rId25" Type="http://schemas.openxmlformats.org/officeDocument/2006/relationships/hyperlink" Target="#'Goals Light'!A1"/><Relationship Id="rId2" Type="http://schemas.openxmlformats.org/officeDocument/2006/relationships/image" Target="../media/image2.svg"/><Relationship Id="rId16" Type="http://schemas.openxmlformats.org/officeDocument/2006/relationships/chart" Target="../charts/chart25.xml"/><Relationship Id="rId20" Type="http://schemas.openxmlformats.org/officeDocument/2006/relationships/chart" Target="../charts/chart29.xml"/><Relationship Id="rId29" Type="http://schemas.openxmlformats.org/officeDocument/2006/relationships/image" Target="../media/image62.png"/><Relationship Id="rId1" Type="http://schemas.openxmlformats.org/officeDocument/2006/relationships/image" Target="../media/image1.png"/><Relationship Id="rId6" Type="http://schemas.openxmlformats.org/officeDocument/2006/relationships/chart" Target="../charts/chart17.xml"/><Relationship Id="rId11" Type="http://schemas.openxmlformats.org/officeDocument/2006/relationships/image" Target="../media/image5.png"/><Relationship Id="rId24" Type="http://schemas.openxmlformats.org/officeDocument/2006/relationships/hyperlink" Target="#'Income Light'!A1"/><Relationship Id="rId5" Type="http://schemas.openxmlformats.org/officeDocument/2006/relationships/chart" Target="../charts/chart16.xml"/><Relationship Id="rId15" Type="http://schemas.openxmlformats.org/officeDocument/2006/relationships/chart" Target="../charts/chart24.xml"/><Relationship Id="rId23" Type="http://schemas.openxmlformats.org/officeDocument/2006/relationships/hyperlink" Target="#'Expenses Light'!A1"/><Relationship Id="rId28" Type="http://schemas.openxmlformats.org/officeDocument/2006/relationships/image" Target="../media/image61.svg"/><Relationship Id="rId10" Type="http://schemas.openxmlformats.org/officeDocument/2006/relationships/chart" Target="../charts/chart21.xml"/><Relationship Id="rId19" Type="http://schemas.openxmlformats.org/officeDocument/2006/relationships/chart" Target="../charts/chart28.xml"/><Relationship Id="rId4" Type="http://schemas.openxmlformats.org/officeDocument/2006/relationships/image" Target="../media/image4.svg"/><Relationship Id="rId9" Type="http://schemas.openxmlformats.org/officeDocument/2006/relationships/chart" Target="../charts/chart20.xml"/><Relationship Id="rId14" Type="http://schemas.openxmlformats.org/officeDocument/2006/relationships/chart" Target="../charts/chart23.xml"/><Relationship Id="rId22" Type="http://schemas.openxmlformats.org/officeDocument/2006/relationships/hyperlink" Target="#'Balance Light'!A1"/><Relationship Id="rId27" Type="http://schemas.openxmlformats.org/officeDocument/2006/relationships/image" Target="../media/image60.png"/><Relationship Id="rId30" Type="http://schemas.openxmlformats.org/officeDocument/2006/relationships/image" Target="../media/image63.svg"/></Relationships>
</file>

<file path=xl/drawings/_rels/drawing3.xml.rels><?xml version="1.0" encoding="UTF-8" standalone="yes"?>
<Relationships xmlns="http://schemas.openxmlformats.org/package/2006/relationships"><Relationship Id="rId8" Type="http://schemas.openxmlformats.org/officeDocument/2006/relationships/chart" Target="../charts/chart34.xml"/><Relationship Id="rId13" Type="http://schemas.openxmlformats.org/officeDocument/2006/relationships/chart" Target="../charts/chart37.xml"/><Relationship Id="rId18" Type="http://schemas.openxmlformats.org/officeDocument/2006/relationships/chart" Target="../charts/chart42.xml"/><Relationship Id="rId26" Type="http://schemas.openxmlformats.org/officeDocument/2006/relationships/image" Target="../media/image62.png"/><Relationship Id="rId3" Type="http://schemas.openxmlformats.org/officeDocument/2006/relationships/image" Target="../media/image3.png"/><Relationship Id="rId21" Type="http://schemas.openxmlformats.org/officeDocument/2006/relationships/hyperlink" Target="#'Goals Light'!A1"/><Relationship Id="rId7" Type="http://schemas.openxmlformats.org/officeDocument/2006/relationships/chart" Target="../charts/chart33.xml"/><Relationship Id="rId12" Type="http://schemas.openxmlformats.org/officeDocument/2006/relationships/chart" Target="../charts/chart36.xml"/><Relationship Id="rId17" Type="http://schemas.openxmlformats.org/officeDocument/2006/relationships/chart" Target="../charts/chart41.xml"/><Relationship Id="rId25" Type="http://schemas.openxmlformats.org/officeDocument/2006/relationships/image" Target="../media/image61.svg"/><Relationship Id="rId2" Type="http://schemas.openxmlformats.org/officeDocument/2006/relationships/image" Target="../media/image2.svg"/><Relationship Id="rId16" Type="http://schemas.openxmlformats.org/officeDocument/2006/relationships/chart" Target="../charts/chart40.xml"/><Relationship Id="rId20" Type="http://schemas.openxmlformats.org/officeDocument/2006/relationships/hyperlink" Target="#'Expenses Light'!A1"/><Relationship Id="rId1" Type="http://schemas.openxmlformats.org/officeDocument/2006/relationships/image" Target="../media/image1.png"/><Relationship Id="rId6" Type="http://schemas.openxmlformats.org/officeDocument/2006/relationships/chart" Target="../charts/chart32.xml"/><Relationship Id="rId11" Type="http://schemas.openxmlformats.org/officeDocument/2006/relationships/chart" Target="../charts/chart35.xml"/><Relationship Id="rId24" Type="http://schemas.openxmlformats.org/officeDocument/2006/relationships/image" Target="../media/image60.png"/><Relationship Id="rId5" Type="http://schemas.openxmlformats.org/officeDocument/2006/relationships/chart" Target="../charts/chart31.xml"/><Relationship Id="rId15" Type="http://schemas.openxmlformats.org/officeDocument/2006/relationships/chart" Target="../charts/chart39.xml"/><Relationship Id="rId23" Type="http://schemas.openxmlformats.org/officeDocument/2006/relationships/hyperlink" Target="#Income!A1"/><Relationship Id="rId10" Type="http://schemas.openxmlformats.org/officeDocument/2006/relationships/image" Target="../media/image6.svg"/><Relationship Id="rId19" Type="http://schemas.openxmlformats.org/officeDocument/2006/relationships/hyperlink" Target="#'Balance Light'!A1"/><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chart" Target="../charts/chart38.xml"/><Relationship Id="rId22" Type="http://schemas.openxmlformats.org/officeDocument/2006/relationships/hyperlink" Target="#'DASHBOARD Light'!A1"/><Relationship Id="rId27" Type="http://schemas.openxmlformats.org/officeDocument/2006/relationships/image" Target="../media/image63.svg"/></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49.xml"/><Relationship Id="rId18" Type="http://schemas.openxmlformats.org/officeDocument/2006/relationships/hyperlink" Target="#'Goals Light'!A1"/><Relationship Id="rId26" Type="http://schemas.openxmlformats.org/officeDocument/2006/relationships/image" Target="../media/image62.png"/><Relationship Id="rId3" Type="http://schemas.openxmlformats.org/officeDocument/2006/relationships/image" Target="../media/image3.png"/><Relationship Id="rId21" Type="http://schemas.openxmlformats.org/officeDocument/2006/relationships/chart" Target="../charts/chart54.xml"/><Relationship Id="rId7" Type="http://schemas.openxmlformats.org/officeDocument/2006/relationships/image" Target="../media/image5.png"/><Relationship Id="rId12" Type="http://schemas.openxmlformats.org/officeDocument/2006/relationships/chart" Target="../charts/chart48.xml"/><Relationship Id="rId17" Type="http://schemas.openxmlformats.org/officeDocument/2006/relationships/hyperlink" Target="#'Income Light'!A1"/><Relationship Id="rId25" Type="http://schemas.openxmlformats.org/officeDocument/2006/relationships/image" Target="../media/image61.svg"/><Relationship Id="rId2" Type="http://schemas.openxmlformats.org/officeDocument/2006/relationships/image" Target="../media/image2.svg"/><Relationship Id="rId16" Type="http://schemas.openxmlformats.org/officeDocument/2006/relationships/hyperlink" Target="#'Balance Light'!A1"/><Relationship Id="rId20" Type="http://schemas.openxmlformats.org/officeDocument/2006/relationships/chart" Target="../charts/chart53.xml"/><Relationship Id="rId1" Type="http://schemas.openxmlformats.org/officeDocument/2006/relationships/image" Target="../media/image1.png"/><Relationship Id="rId6" Type="http://schemas.openxmlformats.org/officeDocument/2006/relationships/chart" Target="../charts/chart44.xml"/><Relationship Id="rId11" Type="http://schemas.openxmlformats.org/officeDocument/2006/relationships/chart" Target="../charts/chart47.xml"/><Relationship Id="rId24" Type="http://schemas.openxmlformats.org/officeDocument/2006/relationships/image" Target="../media/image60.png"/><Relationship Id="rId5" Type="http://schemas.openxmlformats.org/officeDocument/2006/relationships/chart" Target="../charts/chart43.xml"/><Relationship Id="rId15" Type="http://schemas.openxmlformats.org/officeDocument/2006/relationships/chart" Target="../charts/chart51.xml"/><Relationship Id="rId23" Type="http://schemas.openxmlformats.org/officeDocument/2006/relationships/hyperlink" Target="#Expenses!A1"/><Relationship Id="rId10" Type="http://schemas.openxmlformats.org/officeDocument/2006/relationships/chart" Target="../charts/chart46.xml"/><Relationship Id="rId19" Type="http://schemas.openxmlformats.org/officeDocument/2006/relationships/chart" Target="../charts/chart52.xml"/><Relationship Id="rId4" Type="http://schemas.openxmlformats.org/officeDocument/2006/relationships/image" Target="../media/image4.svg"/><Relationship Id="rId9" Type="http://schemas.openxmlformats.org/officeDocument/2006/relationships/chart" Target="../charts/chart45.xml"/><Relationship Id="rId14" Type="http://schemas.openxmlformats.org/officeDocument/2006/relationships/chart" Target="../charts/chart50.xml"/><Relationship Id="rId22" Type="http://schemas.openxmlformats.org/officeDocument/2006/relationships/hyperlink" Target="#'DASHBOARD Light'!A1"/><Relationship Id="rId27" Type="http://schemas.openxmlformats.org/officeDocument/2006/relationships/image" Target="../media/image63.svg"/></Relationships>
</file>

<file path=xl/drawings/_rels/drawing5.xml.rels><?xml version="1.0" encoding="UTF-8" standalone="yes"?>
<Relationships xmlns="http://schemas.openxmlformats.org/package/2006/relationships"><Relationship Id="rId8" Type="http://schemas.openxmlformats.org/officeDocument/2006/relationships/chart" Target="../charts/chart58.xml"/><Relationship Id="rId13" Type="http://schemas.openxmlformats.org/officeDocument/2006/relationships/chart" Target="../charts/chart61.xml"/><Relationship Id="rId18" Type="http://schemas.openxmlformats.org/officeDocument/2006/relationships/chart" Target="../charts/chart66.xml"/><Relationship Id="rId26" Type="http://schemas.openxmlformats.org/officeDocument/2006/relationships/image" Target="../media/image60.png"/><Relationship Id="rId3" Type="http://schemas.openxmlformats.org/officeDocument/2006/relationships/image" Target="../media/image3.png"/><Relationship Id="rId21" Type="http://schemas.openxmlformats.org/officeDocument/2006/relationships/hyperlink" Target="#'Income Light'!A1"/><Relationship Id="rId7" Type="http://schemas.openxmlformats.org/officeDocument/2006/relationships/chart" Target="../charts/chart57.xml"/><Relationship Id="rId12" Type="http://schemas.openxmlformats.org/officeDocument/2006/relationships/chart" Target="../charts/chart60.xml"/><Relationship Id="rId17" Type="http://schemas.openxmlformats.org/officeDocument/2006/relationships/chart" Target="../charts/chart65.xml"/><Relationship Id="rId25" Type="http://schemas.openxmlformats.org/officeDocument/2006/relationships/hyperlink" Target="#Balance!A1"/><Relationship Id="rId2" Type="http://schemas.openxmlformats.org/officeDocument/2006/relationships/image" Target="../media/image2.svg"/><Relationship Id="rId16" Type="http://schemas.openxmlformats.org/officeDocument/2006/relationships/chart" Target="../charts/chart64.xml"/><Relationship Id="rId20" Type="http://schemas.openxmlformats.org/officeDocument/2006/relationships/hyperlink" Target="#'Expenses Light'!A1"/><Relationship Id="rId29" Type="http://schemas.openxmlformats.org/officeDocument/2006/relationships/image" Target="../media/image63.svg"/><Relationship Id="rId1" Type="http://schemas.openxmlformats.org/officeDocument/2006/relationships/image" Target="../media/image1.png"/><Relationship Id="rId6" Type="http://schemas.openxmlformats.org/officeDocument/2006/relationships/chart" Target="../charts/chart56.xml"/><Relationship Id="rId11" Type="http://schemas.openxmlformats.org/officeDocument/2006/relationships/chart" Target="../charts/chart59.xml"/><Relationship Id="rId24" Type="http://schemas.openxmlformats.org/officeDocument/2006/relationships/hyperlink" Target="#'DASHBOARD Light'!A1"/><Relationship Id="rId5" Type="http://schemas.openxmlformats.org/officeDocument/2006/relationships/chart" Target="../charts/chart55.xml"/><Relationship Id="rId15" Type="http://schemas.openxmlformats.org/officeDocument/2006/relationships/chart" Target="../charts/chart63.xml"/><Relationship Id="rId23" Type="http://schemas.openxmlformats.org/officeDocument/2006/relationships/chart" Target="../charts/chart68.xml"/><Relationship Id="rId28" Type="http://schemas.openxmlformats.org/officeDocument/2006/relationships/image" Target="../media/image62.png"/><Relationship Id="rId10" Type="http://schemas.openxmlformats.org/officeDocument/2006/relationships/image" Target="../media/image6.svg"/><Relationship Id="rId19" Type="http://schemas.openxmlformats.org/officeDocument/2006/relationships/chart" Target="../charts/chart67.xml"/><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chart" Target="../charts/chart62.xml"/><Relationship Id="rId22" Type="http://schemas.openxmlformats.org/officeDocument/2006/relationships/hyperlink" Target="#'Goals Light'!A1"/><Relationship Id="rId27" Type="http://schemas.openxmlformats.org/officeDocument/2006/relationships/image" Target="../media/image61.svg"/></Relationships>
</file>

<file path=xl/drawings/_rels/drawing6.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75.xml"/><Relationship Id="rId18" Type="http://schemas.openxmlformats.org/officeDocument/2006/relationships/hyperlink" Target="#'Income Light'!A1"/><Relationship Id="rId26" Type="http://schemas.openxmlformats.org/officeDocument/2006/relationships/image" Target="../media/image62.png"/><Relationship Id="rId3" Type="http://schemas.openxmlformats.org/officeDocument/2006/relationships/image" Target="../media/image3.png"/><Relationship Id="rId21" Type="http://schemas.openxmlformats.org/officeDocument/2006/relationships/chart" Target="../charts/chart80.xml"/><Relationship Id="rId7" Type="http://schemas.openxmlformats.org/officeDocument/2006/relationships/chart" Target="../charts/chart71.xml"/><Relationship Id="rId12" Type="http://schemas.openxmlformats.org/officeDocument/2006/relationships/chart" Target="../charts/chart74.xml"/><Relationship Id="rId17" Type="http://schemas.openxmlformats.org/officeDocument/2006/relationships/hyperlink" Target="#'Expenses Light'!A1"/><Relationship Id="rId25" Type="http://schemas.openxmlformats.org/officeDocument/2006/relationships/image" Target="../media/image61.svg"/><Relationship Id="rId2" Type="http://schemas.openxmlformats.org/officeDocument/2006/relationships/image" Target="../media/image2.svg"/><Relationship Id="rId16" Type="http://schemas.openxmlformats.org/officeDocument/2006/relationships/hyperlink" Target="#'Balance Light'!A1"/><Relationship Id="rId20" Type="http://schemas.openxmlformats.org/officeDocument/2006/relationships/chart" Target="../charts/chart79.xml"/><Relationship Id="rId1" Type="http://schemas.openxmlformats.org/officeDocument/2006/relationships/image" Target="../media/image1.png"/><Relationship Id="rId6" Type="http://schemas.openxmlformats.org/officeDocument/2006/relationships/chart" Target="../charts/chart70.xml"/><Relationship Id="rId11" Type="http://schemas.openxmlformats.org/officeDocument/2006/relationships/chart" Target="../charts/chart73.xml"/><Relationship Id="rId24" Type="http://schemas.openxmlformats.org/officeDocument/2006/relationships/image" Target="../media/image60.png"/><Relationship Id="rId5" Type="http://schemas.openxmlformats.org/officeDocument/2006/relationships/chart" Target="../charts/chart69.xml"/><Relationship Id="rId15" Type="http://schemas.openxmlformats.org/officeDocument/2006/relationships/chart" Target="../charts/chart77.xml"/><Relationship Id="rId23" Type="http://schemas.openxmlformats.org/officeDocument/2006/relationships/hyperlink" Target="#Goals!A1"/><Relationship Id="rId10" Type="http://schemas.openxmlformats.org/officeDocument/2006/relationships/chart" Target="../charts/chart72.xml"/><Relationship Id="rId19" Type="http://schemas.openxmlformats.org/officeDocument/2006/relationships/chart" Target="../charts/chart78.xml"/><Relationship Id="rId4" Type="http://schemas.openxmlformats.org/officeDocument/2006/relationships/image" Target="../media/image4.svg"/><Relationship Id="rId9" Type="http://schemas.openxmlformats.org/officeDocument/2006/relationships/image" Target="../media/image6.svg"/><Relationship Id="rId14" Type="http://schemas.openxmlformats.org/officeDocument/2006/relationships/chart" Target="../charts/chart76.xml"/><Relationship Id="rId22" Type="http://schemas.openxmlformats.org/officeDocument/2006/relationships/hyperlink" Target="#'DASHBOARD Light'!A1"/><Relationship Id="rId27" Type="http://schemas.openxmlformats.org/officeDocument/2006/relationships/image" Target="../media/image63.svg"/></Relationships>
</file>

<file path=xl/drawings/_rels/drawing7.xml.rels><?xml version="1.0" encoding="UTF-8" standalone="yes"?>
<Relationships xmlns="http://schemas.openxmlformats.org/package/2006/relationships"><Relationship Id="rId8" Type="http://schemas.openxmlformats.org/officeDocument/2006/relationships/chart" Target="../charts/chart84.xml"/><Relationship Id="rId13" Type="http://schemas.openxmlformats.org/officeDocument/2006/relationships/chart" Target="../charts/chart87.xml"/><Relationship Id="rId18" Type="http://schemas.openxmlformats.org/officeDocument/2006/relationships/chart" Target="../charts/chart92.xml"/><Relationship Id="rId26" Type="http://schemas.openxmlformats.org/officeDocument/2006/relationships/image" Target="../media/image35.png"/><Relationship Id="rId3" Type="http://schemas.openxmlformats.org/officeDocument/2006/relationships/image" Target="../media/image3.png"/><Relationship Id="rId21" Type="http://schemas.openxmlformats.org/officeDocument/2006/relationships/hyperlink" Target="#Expenses!A1"/><Relationship Id="rId7" Type="http://schemas.openxmlformats.org/officeDocument/2006/relationships/chart" Target="../charts/chart83.xml"/><Relationship Id="rId12" Type="http://schemas.openxmlformats.org/officeDocument/2006/relationships/chart" Target="../charts/chart86.xml"/><Relationship Id="rId17" Type="http://schemas.openxmlformats.org/officeDocument/2006/relationships/chart" Target="../charts/chart91.xml"/><Relationship Id="rId25" Type="http://schemas.openxmlformats.org/officeDocument/2006/relationships/hyperlink" Target="#'Income Light'!A1"/><Relationship Id="rId2" Type="http://schemas.openxmlformats.org/officeDocument/2006/relationships/image" Target="../media/image2.svg"/><Relationship Id="rId16" Type="http://schemas.openxmlformats.org/officeDocument/2006/relationships/chart" Target="../charts/chart90.xml"/><Relationship Id="rId20" Type="http://schemas.openxmlformats.org/officeDocument/2006/relationships/hyperlink" Target="#Balance!A1"/><Relationship Id="rId1" Type="http://schemas.openxmlformats.org/officeDocument/2006/relationships/image" Target="../media/image1.png"/><Relationship Id="rId6" Type="http://schemas.openxmlformats.org/officeDocument/2006/relationships/chart" Target="../charts/chart82.xml"/><Relationship Id="rId11" Type="http://schemas.openxmlformats.org/officeDocument/2006/relationships/chart" Target="../charts/chart85.xml"/><Relationship Id="rId24" Type="http://schemas.openxmlformats.org/officeDocument/2006/relationships/image" Target="../media/image34.svg"/><Relationship Id="rId5" Type="http://schemas.openxmlformats.org/officeDocument/2006/relationships/chart" Target="../charts/chart81.xml"/><Relationship Id="rId15" Type="http://schemas.openxmlformats.org/officeDocument/2006/relationships/chart" Target="../charts/chart89.xml"/><Relationship Id="rId23" Type="http://schemas.openxmlformats.org/officeDocument/2006/relationships/image" Target="../media/image33.png"/><Relationship Id="rId10" Type="http://schemas.openxmlformats.org/officeDocument/2006/relationships/image" Target="../media/image6.svg"/><Relationship Id="rId19" Type="http://schemas.openxmlformats.org/officeDocument/2006/relationships/hyperlink" Target="#DASHBOARD!A1"/><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chart" Target="../charts/chart88.xml"/><Relationship Id="rId22" Type="http://schemas.openxmlformats.org/officeDocument/2006/relationships/hyperlink" Target="#Goals!A1"/><Relationship Id="rId27" Type="http://schemas.openxmlformats.org/officeDocument/2006/relationships/image" Target="../media/image36.svg"/></Relationships>
</file>

<file path=xl/drawings/_rels/drawing8.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99.xml"/><Relationship Id="rId18" Type="http://schemas.openxmlformats.org/officeDocument/2006/relationships/chart" Target="../charts/chart104.xml"/><Relationship Id="rId26" Type="http://schemas.openxmlformats.org/officeDocument/2006/relationships/image" Target="../media/image35.png"/><Relationship Id="rId3" Type="http://schemas.openxmlformats.org/officeDocument/2006/relationships/image" Target="../media/image3.png"/><Relationship Id="rId21" Type="http://schemas.openxmlformats.org/officeDocument/2006/relationships/hyperlink" Target="#Income!A1"/><Relationship Id="rId7" Type="http://schemas.openxmlformats.org/officeDocument/2006/relationships/image" Target="../media/image5.png"/><Relationship Id="rId12" Type="http://schemas.openxmlformats.org/officeDocument/2006/relationships/chart" Target="../charts/chart98.xml"/><Relationship Id="rId17" Type="http://schemas.openxmlformats.org/officeDocument/2006/relationships/chart" Target="../charts/chart103.xml"/><Relationship Id="rId25" Type="http://schemas.openxmlformats.org/officeDocument/2006/relationships/hyperlink" Target="#'Expenses Light'!A1"/><Relationship Id="rId2" Type="http://schemas.openxmlformats.org/officeDocument/2006/relationships/image" Target="../media/image2.svg"/><Relationship Id="rId16" Type="http://schemas.openxmlformats.org/officeDocument/2006/relationships/chart" Target="../charts/chart102.xml"/><Relationship Id="rId20" Type="http://schemas.openxmlformats.org/officeDocument/2006/relationships/hyperlink" Target="#Balance!A1"/><Relationship Id="rId1" Type="http://schemas.openxmlformats.org/officeDocument/2006/relationships/image" Target="../media/image1.png"/><Relationship Id="rId6" Type="http://schemas.openxmlformats.org/officeDocument/2006/relationships/chart" Target="../charts/chart94.xml"/><Relationship Id="rId11" Type="http://schemas.openxmlformats.org/officeDocument/2006/relationships/chart" Target="../charts/chart97.xml"/><Relationship Id="rId24" Type="http://schemas.openxmlformats.org/officeDocument/2006/relationships/image" Target="../media/image34.svg"/><Relationship Id="rId5" Type="http://schemas.openxmlformats.org/officeDocument/2006/relationships/chart" Target="../charts/chart93.xml"/><Relationship Id="rId15" Type="http://schemas.openxmlformats.org/officeDocument/2006/relationships/chart" Target="../charts/chart101.xml"/><Relationship Id="rId23" Type="http://schemas.openxmlformats.org/officeDocument/2006/relationships/image" Target="../media/image33.png"/><Relationship Id="rId10" Type="http://schemas.openxmlformats.org/officeDocument/2006/relationships/chart" Target="../charts/chart96.xml"/><Relationship Id="rId19" Type="http://schemas.openxmlformats.org/officeDocument/2006/relationships/hyperlink" Target="#DASHBOARD!A1"/><Relationship Id="rId4" Type="http://schemas.openxmlformats.org/officeDocument/2006/relationships/image" Target="../media/image4.svg"/><Relationship Id="rId9" Type="http://schemas.openxmlformats.org/officeDocument/2006/relationships/chart" Target="../charts/chart95.xml"/><Relationship Id="rId14" Type="http://schemas.openxmlformats.org/officeDocument/2006/relationships/chart" Target="../charts/chart100.xml"/><Relationship Id="rId22" Type="http://schemas.openxmlformats.org/officeDocument/2006/relationships/hyperlink" Target="#Goals!A1"/><Relationship Id="rId27" Type="http://schemas.openxmlformats.org/officeDocument/2006/relationships/image" Target="../media/image36.svg"/></Relationships>
</file>

<file path=xl/drawings/_rels/drawing9.xml.rels><?xml version="1.0" encoding="UTF-8" standalone="yes"?>
<Relationships xmlns="http://schemas.openxmlformats.org/package/2006/relationships"><Relationship Id="rId8" Type="http://schemas.openxmlformats.org/officeDocument/2006/relationships/chart" Target="../charts/chart108.xml"/><Relationship Id="rId13" Type="http://schemas.openxmlformats.org/officeDocument/2006/relationships/chart" Target="../charts/chart111.xml"/><Relationship Id="rId18" Type="http://schemas.openxmlformats.org/officeDocument/2006/relationships/chart" Target="../charts/chart116.xml"/><Relationship Id="rId26" Type="http://schemas.openxmlformats.org/officeDocument/2006/relationships/image" Target="../media/image34.svg"/><Relationship Id="rId3" Type="http://schemas.openxmlformats.org/officeDocument/2006/relationships/image" Target="../media/image3.png"/><Relationship Id="rId21" Type="http://schemas.openxmlformats.org/officeDocument/2006/relationships/hyperlink" Target="#DASHBOARD!A1"/><Relationship Id="rId7" Type="http://schemas.openxmlformats.org/officeDocument/2006/relationships/chart" Target="../charts/chart107.xml"/><Relationship Id="rId12" Type="http://schemas.openxmlformats.org/officeDocument/2006/relationships/chart" Target="../charts/chart110.xml"/><Relationship Id="rId17" Type="http://schemas.openxmlformats.org/officeDocument/2006/relationships/chart" Target="../charts/chart115.xml"/><Relationship Id="rId25" Type="http://schemas.openxmlformats.org/officeDocument/2006/relationships/image" Target="../media/image33.png"/><Relationship Id="rId2" Type="http://schemas.openxmlformats.org/officeDocument/2006/relationships/image" Target="../media/image2.svg"/><Relationship Id="rId16" Type="http://schemas.openxmlformats.org/officeDocument/2006/relationships/chart" Target="../charts/chart114.xml"/><Relationship Id="rId20" Type="http://schemas.openxmlformats.org/officeDocument/2006/relationships/chart" Target="../charts/chart118.xml"/><Relationship Id="rId29" Type="http://schemas.openxmlformats.org/officeDocument/2006/relationships/image" Target="../media/image36.svg"/><Relationship Id="rId1" Type="http://schemas.openxmlformats.org/officeDocument/2006/relationships/image" Target="../media/image1.png"/><Relationship Id="rId6" Type="http://schemas.openxmlformats.org/officeDocument/2006/relationships/chart" Target="../charts/chart106.xml"/><Relationship Id="rId11" Type="http://schemas.openxmlformats.org/officeDocument/2006/relationships/chart" Target="../charts/chart109.xml"/><Relationship Id="rId24" Type="http://schemas.openxmlformats.org/officeDocument/2006/relationships/hyperlink" Target="#Goals!A1"/><Relationship Id="rId5" Type="http://schemas.openxmlformats.org/officeDocument/2006/relationships/chart" Target="../charts/chart105.xml"/><Relationship Id="rId15" Type="http://schemas.openxmlformats.org/officeDocument/2006/relationships/chart" Target="../charts/chart113.xml"/><Relationship Id="rId23" Type="http://schemas.openxmlformats.org/officeDocument/2006/relationships/hyperlink" Target="#Income!A1"/><Relationship Id="rId28" Type="http://schemas.openxmlformats.org/officeDocument/2006/relationships/image" Target="../media/image35.png"/><Relationship Id="rId10" Type="http://schemas.openxmlformats.org/officeDocument/2006/relationships/image" Target="../media/image6.svg"/><Relationship Id="rId19" Type="http://schemas.openxmlformats.org/officeDocument/2006/relationships/chart" Target="../charts/chart117.xml"/><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chart" Target="../charts/chart112.xml"/><Relationship Id="rId22" Type="http://schemas.openxmlformats.org/officeDocument/2006/relationships/hyperlink" Target="#Expenses!A1"/><Relationship Id="rId27" Type="http://schemas.openxmlformats.org/officeDocument/2006/relationships/hyperlink" Target="#'Balance Light'!A1"/></Relationships>
</file>

<file path=xl/drawings/_rels/drawing10.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125.xml"/><Relationship Id="rId18" Type="http://schemas.openxmlformats.org/officeDocument/2006/relationships/chart" Target="../charts/chart130.xml"/><Relationship Id="rId26" Type="http://schemas.openxmlformats.org/officeDocument/2006/relationships/image" Target="../media/image35.png"/><Relationship Id="rId3" Type="http://schemas.openxmlformats.org/officeDocument/2006/relationships/image" Target="../media/image3.png"/><Relationship Id="rId21" Type="http://schemas.openxmlformats.org/officeDocument/2006/relationships/hyperlink" Target="#Expenses!A1"/><Relationship Id="rId7" Type="http://schemas.openxmlformats.org/officeDocument/2006/relationships/chart" Target="../charts/chart121.xml"/><Relationship Id="rId12" Type="http://schemas.openxmlformats.org/officeDocument/2006/relationships/chart" Target="../charts/chart124.xml"/><Relationship Id="rId17" Type="http://schemas.openxmlformats.org/officeDocument/2006/relationships/chart" Target="../charts/chart129.xml"/><Relationship Id="rId25" Type="http://schemas.openxmlformats.org/officeDocument/2006/relationships/hyperlink" Target="#'Goals Light'!A1"/><Relationship Id="rId2" Type="http://schemas.openxmlformats.org/officeDocument/2006/relationships/image" Target="../media/image2.svg"/><Relationship Id="rId16" Type="http://schemas.openxmlformats.org/officeDocument/2006/relationships/chart" Target="../charts/chart128.xml"/><Relationship Id="rId20" Type="http://schemas.openxmlformats.org/officeDocument/2006/relationships/hyperlink" Target="#Balance!A1"/><Relationship Id="rId1" Type="http://schemas.openxmlformats.org/officeDocument/2006/relationships/image" Target="../media/image1.png"/><Relationship Id="rId6" Type="http://schemas.openxmlformats.org/officeDocument/2006/relationships/chart" Target="../charts/chart120.xml"/><Relationship Id="rId11" Type="http://schemas.openxmlformats.org/officeDocument/2006/relationships/chart" Target="../charts/chart123.xml"/><Relationship Id="rId24" Type="http://schemas.openxmlformats.org/officeDocument/2006/relationships/image" Target="../media/image34.svg"/><Relationship Id="rId5" Type="http://schemas.openxmlformats.org/officeDocument/2006/relationships/chart" Target="../charts/chart119.xml"/><Relationship Id="rId15" Type="http://schemas.openxmlformats.org/officeDocument/2006/relationships/chart" Target="../charts/chart127.xml"/><Relationship Id="rId23" Type="http://schemas.openxmlformats.org/officeDocument/2006/relationships/image" Target="../media/image33.png"/><Relationship Id="rId10" Type="http://schemas.openxmlformats.org/officeDocument/2006/relationships/chart" Target="../charts/chart122.xml"/><Relationship Id="rId19" Type="http://schemas.openxmlformats.org/officeDocument/2006/relationships/hyperlink" Target="#DASHBOARD!A1"/><Relationship Id="rId4" Type="http://schemas.openxmlformats.org/officeDocument/2006/relationships/image" Target="../media/image4.svg"/><Relationship Id="rId9" Type="http://schemas.openxmlformats.org/officeDocument/2006/relationships/image" Target="../media/image6.svg"/><Relationship Id="rId14" Type="http://schemas.openxmlformats.org/officeDocument/2006/relationships/chart" Target="../charts/chart126.xml"/><Relationship Id="rId22" Type="http://schemas.openxmlformats.org/officeDocument/2006/relationships/hyperlink" Target="#Income!A1"/><Relationship Id="rId27" Type="http://schemas.openxmlformats.org/officeDocument/2006/relationships/image" Target="../media/image36.svg"/></Relationships>
</file>

<file path=xl/drawings/_rels/drawing11.xml.rels><?xml version="1.0" encoding="UTF-8" standalone="yes"?>
<Relationships xmlns="http://schemas.openxmlformats.org/package/2006/relationships"><Relationship Id="rId8" Type="http://schemas.openxmlformats.org/officeDocument/2006/relationships/image" Target="../media/image71.svg"/><Relationship Id="rId13" Type="http://schemas.openxmlformats.org/officeDocument/2006/relationships/image" Target="../media/image76.png"/><Relationship Id="rId18" Type="http://schemas.openxmlformats.org/officeDocument/2006/relationships/image" Target="../media/image81.svg"/><Relationship Id="rId3" Type="http://schemas.openxmlformats.org/officeDocument/2006/relationships/image" Target="../media/image66.png"/><Relationship Id="rId21" Type="http://schemas.openxmlformats.org/officeDocument/2006/relationships/image" Target="../media/image84.png"/><Relationship Id="rId7" Type="http://schemas.openxmlformats.org/officeDocument/2006/relationships/image" Target="../media/image70.png"/><Relationship Id="rId12" Type="http://schemas.openxmlformats.org/officeDocument/2006/relationships/image" Target="../media/image75.svg"/><Relationship Id="rId17" Type="http://schemas.openxmlformats.org/officeDocument/2006/relationships/image" Target="../media/image80.png"/><Relationship Id="rId2" Type="http://schemas.openxmlformats.org/officeDocument/2006/relationships/image" Target="../media/image65.svg"/><Relationship Id="rId16" Type="http://schemas.openxmlformats.org/officeDocument/2006/relationships/image" Target="../media/image79.svg"/><Relationship Id="rId20" Type="http://schemas.openxmlformats.org/officeDocument/2006/relationships/image" Target="../media/image83.svg"/><Relationship Id="rId1" Type="http://schemas.openxmlformats.org/officeDocument/2006/relationships/image" Target="../media/image64.png"/><Relationship Id="rId6" Type="http://schemas.openxmlformats.org/officeDocument/2006/relationships/image" Target="../media/image69.svg"/><Relationship Id="rId11" Type="http://schemas.openxmlformats.org/officeDocument/2006/relationships/image" Target="../media/image74.png"/><Relationship Id="rId24" Type="http://schemas.openxmlformats.org/officeDocument/2006/relationships/image" Target="../media/image87.svg"/><Relationship Id="rId5" Type="http://schemas.openxmlformats.org/officeDocument/2006/relationships/image" Target="../media/image68.png"/><Relationship Id="rId15" Type="http://schemas.openxmlformats.org/officeDocument/2006/relationships/image" Target="../media/image78.png"/><Relationship Id="rId23" Type="http://schemas.openxmlformats.org/officeDocument/2006/relationships/image" Target="../media/image86.png"/><Relationship Id="rId10" Type="http://schemas.openxmlformats.org/officeDocument/2006/relationships/image" Target="../media/image73.svg"/><Relationship Id="rId19" Type="http://schemas.openxmlformats.org/officeDocument/2006/relationships/image" Target="../media/image82.png"/><Relationship Id="rId4" Type="http://schemas.openxmlformats.org/officeDocument/2006/relationships/image" Target="../media/image67.svg"/><Relationship Id="rId9" Type="http://schemas.openxmlformats.org/officeDocument/2006/relationships/image" Target="../media/image72.png"/><Relationship Id="rId14" Type="http://schemas.openxmlformats.org/officeDocument/2006/relationships/image" Target="../media/image77.svg"/><Relationship Id="rId22" Type="http://schemas.openxmlformats.org/officeDocument/2006/relationships/image" Target="../media/image85.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0" y="0"/>
          <a:ext cx="14630400" cy="8229600"/>
        </a:xfrm>
        <a:prstGeom prst="rect">
          <a:avLst/>
        </a:prstGeom>
        <a:gradFill flip="none" rotWithShape="1">
          <a:gsLst>
            <a:gs pos="5000">
              <a:srgbClr val="0175A0"/>
            </a:gs>
            <a:gs pos="95000">
              <a:srgbClr val="000B27"/>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251460</xdr:colOff>
      <xdr:row>1</xdr:row>
      <xdr:rowOff>91440</xdr:rowOff>
    </xdr:from>
    <xdr:to>
      <xdr:col>23</xdr:col>
      <xdr:colOff>182880</xdr:colOff>
      <xdr:row>40</xdr:row>
      <xdr:rowOff>0</xdr:rowOff>
    </xdr:to>
    <xdr:sp macro="" textlink="">
      <xdr:nvSpPr>
        <xdr:cNvPr id="3" name="Rectangle: Rounded Corners 2">
          <a:extLst>
            <a:ext uri="{FF2B5EF4-FFF2-40B4-BE49-F238E27FC236}">
              <a16:creationId xmlns:a16="http://schemas.microsoft.com/office/drawing/2014/main" id="{00000000-0008-0000-0000-000003000000}"/>
            </a:ext>
          </a:extLst>
        </xdr:cNvPr>
        <xdr:cNvSpPr/>
      </xdr:nvSpPr>
      <xdr:spPr>
        <a:xfrm>
          <a:off x="251460" y="274320"/>
          <a:ext cx="13952220" cy="7040880"/>
        </a:xfrm>
        <a:prstGeom prst="roundRect">
          <a:avLst>
            <a:gd name="adj" fmla="val 4654"/>
          </a:avLst>
        </a:prstGeom>
        <a:gradFill flip="none" rotWithShape="1">
          <a:gsLst>
            <a:gs pos="0">
              <a:srgbClr val="0175A0"/>
            </a:gs>
            <a:gs pos="51000">
              <a:srgbClr val="000B27"/>
            </a:gs>
          </a:gsLst>
          <a:path path="circle">
            <a:fillToRect r="100000" b="100000"/>
          </a:path>
          <a:tileRect l="-100000" t="-100000"/>
        </a:gradFill>
        <a:ln w="12700">
          <a:gradFill>
            <a:gsLst>
              <a:gs pos="0">
                <a:srgbClr val="019BD1"/>
              </a:gs>
              <a:gs pos="70000">
                <a:srgbClr val="04365D"/>
              </a:gs>
            </a:gsLst>
            <a:lin ang="5400000" scaled="1"/>
          </a:gradFill>
        </a:ln>
        <a:effectLst>
          <a:outerShdw blurRad="152400" dist="215900" dir="7800000" algn="br" rotWithShape="0">
            <a:srgbClr val="019BD1">
              <a:alpha val="2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175260</xdr:colOff>
      <xdr:row>26</xdr:row>
      <xdr:rowOff>53340</xdr:rowOff>
    </xdr:from>
    <xdr:to>
      <xdr:col>12</xdr:col>
      <xdr:colOff>388620</xdr:colOff>
      <xdr:row>38</xdr:row>
      <xdr:rowOff>53340</xdr:rowOff>
    </xdr:to>
    <xdr:sp macro="" textlink="">
      <xdr:nvSpPr>
        <xdr:cNvPr id="9" name="Rectangle: Rounded Corners 8">
          <a:extLst>
            <a:ext uri="{FF2B5EF4-FFF2-40B4-BE49-F238E27FC236}">
              <a16:creationId xmlns:a16="http://schemas.microsoft.com/office/drawing/2014/main" id="{00000000-0008-0000-0000-000009000000}"/>
            </a:ext>
          </a:extLst>
        </xdr:cNvPr>
        <xdr:cNvSpPr/>
      </xdr:nvSpPr>
      <xdr:spPr>
        <a:xfrm>
          <a:off x="3223260" y="4808220"/>
          <a:ext cx="4480560" cy="2194560"/>
        </a:xfrm>
        <a:prstGeom prst="roundRect">
          <a:avLst>
            <a:gd name="adj" fmla="val 11917"/>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175260</xdr:colOff>
      <xdr:row>11</xdr:row>
      <xdr:rowOff>0</xdr:rowOff>
    </xdr:from>
    <xdr:to>
      <xdr:col>11</xdr:col>
      <xdr:colOff>38100</xdr:colOff>
      <xdr:row>25</xdr:row>
      <xdr:rowOff>0</xdr:rowOff>
    </xdr:to>
    <xdr:sp macro="" textlink="">
      <xdr:nvSpPr>
        <xdr:cNvPr id="11" name="Rectangle: Rounded Corners 10">
          <a:extLst>
            <a:ext uri="{FF2B5EF4-FFF2-40B4-BE49-F238E27FC236}">
              <a16:creationId xmlns:a16="http://schemas.microsoft.com/office/drawing/2014/main" id="{00000000-0008-0000-0000-00000B000000}"/>
            </a:ext>
          </a:extLst>
        </xdr:cNvPr>
        <xdr:cNvSpPr/>
      </xdr:nvSpPr>
      <xdr:spPr>
        <a:xfrm>
          <a:off x="3223260" y="2011680"/>
          <a:ext cx="3520440" cy="2560320"/>
        </a:xfrm>
        <a:prstGeom prst="roundRect">
          <a:avLst>
            <a:gd name="adj" fmla="val 10925"/>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373380</xdr:colOff>
      <xdr:row>26</xdr:row>
      <xdr:rowOff>53340</xdr:rowOff>
    </xdr:from>
    <xdr:to>
      <xdr:col>22</xdr:col>
      <xdr:colOff>525780</xdr:colOff>
      <xdr:row>38</xdr:row>
      <xdr:rowOff>53340</xdr:rowOff>
    </xdr:to>
    <xdr:sp macro="" textlink="">
      <xdr:nvSpPr>
        <xdr:cNvPr id="12" name="Rectangle: Rounded Corners 11">
          <a:extLst>
            <a:ext uri="{FF2B5EF4-FFF2-40B4-BE49-F238E27FC236}">
              <a16:creationId xmlns:a16="http://schemas.microsoft.com/office/drawing/2014/main" id="{00000000-0008-0000-0000-00000C000000}"/>
            </a:ext>
          </a:extLst>
        </xdr:cNvPr>
        <xdr:cNvSpPr/>
      </xdr:nvSpPr>
      <xdr:spPr>
        <a:xfrm>
          <a:off x="10736580" y="4808220"/>
          <a:ext cx="3200400" cy="2194560"/>
        </a:xfrm>
        <a:prstGeom prst="roundRect">
          <a:avLst>
            <a:gd name="adj" fmla="val 105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373380</xdr:colOff>
      <xdr:row>11</xdr:row>
      <xdr:rowOff>0</xdr:rowOff>
    </xdr:from>
    <xdr:to>
      <xdr:col>22</xdr:col>
      <xdr:colOff>525780</xdr:colOff>
      <xdr:row>25</xdr:row>
      <xdr:rowOff>0</xdr:rowOff>
    </xdr:to>
    <xdr:sp macro="" textlink="">
      <xdr:nvSpPr>
        <xdr:cNvPr id="13" name="Rectangle: Rounded Corners 12">
          <a:extLst>
            <a:ext uri="{FF2B5EF4-FFF2-40B4-BE49-F238E27FC236}">
              <a16:creationId xmlns:a16="http://schemas.microsoft.com/office/drawing/2014/main" id="{00000000-0008-0000-0000-00000D000000}"/>
            </a:ext>
          </a:extLst>
        </xdr:cNvPr>
        <xdr:cNvSpPr/>
      </xdr:nvSpPr>
      <xdr:spPr>
        <a:xfrm>
          <a:off x="10736580" y="2011680"/>
          <a:ext cx="3200400" cy="2560320"/>
        </a:xfrm>
        <a:prstGeom prst="roundRect">
          <a:avLst>
            <a:gd name="adj" fmla="val 9139"/>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274320</xdr:colOff>
      <xdr:row>11</xdr:row>
      <xdr:rowOff>0</xdr:rowOff>
    </xdr:from>
    <xdr:to>
      <xdr:col>17</xdr:col>
      <xdr:colOff>137160</xdr:colOff>
      <xdr:row>25</xdr:row>
      <xdr:rowOff>0</xdr:rowOff>
    </xdr:to>
    <xdr:sp macro="" textlink="">
      <xdr:nvSpPr>
        <xdr:cNvPr id="14" name="Rectangle: Rounded Corners 13">
          <a:extLst>
            <a:ext uri="{FF2B5EF4-FFF2-40B4-BE49-F238E27FC236}">
              <a16:creationId xmlns:a16="http://schemas.microsoft.com/office/drawing/2014/main" id="{00000000-0008-0000-0000-00000E000000}"/>
            </a:ext>
          </a:extLst>
        </xdr:cNvPr>
        <xdr:cNvSpPr/>
      </xdr:nvSpPr>
      <xdr:spPr>
        <a:xfrm>
          <a:off x="6979920" y="2011680"/>
          <a:ext cx="3520440" cy="2560320"/>
        </a:xfrm>
        <a:prstGeom prst="roundRect">
          <a:avLst>
            <a:gd name="adj" fmla="val 10627"/>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15240</xdr:colOff>
      <xdr:row>26</xdr:row>
      <xdr:rowOff>53340</xdr:rowOff>
    </xdr:from>
    <xdr:to>
      <xdr:col>17</xdr:col>
      <xdr:colOff>137160</xdr:colOff>
      <xdr:row>40</xdr:row>
      <xdr:rowOff>144780</xdr:rowOff>
    </xdr:to>
    <xdr:sp macro="" textlink="">
      <xdr:nvSpPr>
        <xdr:cNvPr id="15" name="Rectangle: Rounded Corners 14">
          <a:extLst>
            <a:ext uri="{FF2B5EF4-FFF2-40B4-BE49-F238E27FC236}">
              <a16:creationId xmlns:a16="http://schemas.microsoft.com/office/drawing/2014/main" id="{00000000-0008-0000-0000-00000F000000}"/>
            </a:ext>
          </a:extLst>
        </xdr:cNvPr>
        <xdr:cNvSpPr/>
      </xdr:nvSpPr>
      <xdr:spPr>
        <a:xfrm>
          <a:off x="7940040" y="4808220"/>
          <a:ext cx="2560320" cy="2651760"/>
        </a:xfrm>
        <a:prstGeom prst="roundRect">
          <a:avLst>
            <a:gd name="adj" fmla="val 11570"/>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518160</xdr:colOff>
      <xdr:row>13</xdr:row>
      <xdr:rowOff>60960</xdr:rowOff>
    </xdr:from>
    <xdr:to>
      <xdr:col>4</xdr:col>
      <xdr:colOff>548640</xdr:colOff>
      <xdr:row>25</xdr:row>
      <xdr:rowOff>152400</xdr:rowOff>
    </xdr:to>
    <xdr:sp macro="" textlink="">
      <xdr:nvSpPr>
        <xdr:cNvPr id="16" name="Rectangle: Rounded Corners 15">
          <a:extLst>
            <a:ext uri="{FF2B5EF4-FFF2-40B4-BE49-F238E27FC236}">
              <a16:creationId xmlns:a16="http://schemas.microsoft.com/office/drawing/2014/main" id="{00000000-0008-0000-0000-000010000000}"/>
            </a:ext>
          </a:extLst>
        </xdr:cNvPr>
        <xdr:cNvSpPr/>
      </xdr:nvSpPr>
      <xdr:spPr>
        <a:xfrm>
          <a:off x="518160" y="2438400"/>
          <a:ext cx="2468880" cy="2286000"/>
        </a:xfrm>
        <a:prstGeom prst="roundRect">
          <a:avLst>
            <a:gd name="adj" fmla="val 13306"/>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518160</xdr:colOff>
      <xdr:row>3</xdr:row>
      <xdr:rowOff>38100</xdr:rowOff>
    </xdr:from>
    <xdr:to>
      <xdr:col>4</xdr:col>
      <xdr:colOff>548640</xdr:colOff>
      <xdr:row>11</xdr:row>
      <xdr:rowOff>160020</xdr:rowOff>
    </xdr:to>
    <xdr:sp macro="" textlink="">
      <xdr:nvSpPr>
        <xdr:cNvPr id="17" name="Rectangle: Rounded Corners 16">
          <a:extLst>
            <a:ext uri="{FF2B5EF4-FFF2-40B4-BE49-F238E27FC236}">
              <a16:creationId xmlns:a16="http://schemas.microsoft.com/office/drawing/2014/main" id="{00000000-0008-0000-0000-000011000000}"/>
            </a:ext>
          </a:extLst>
        </xdr:cNvPr>
        <xdr:cNvSpPr/>
      </xdr:nvSpPr>
      <xdr:spPr>
        <a:xfrm>
          <a:off x="518160" y="586740"/>
          <a:ext cx="2468880" cy="1584960"/>
        </a:xfrm>
        <a:prstGeom prst="roundRect">
          <a:avLst>
            <a:gd name="adj" fmla="val 1474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161925</xdr:colOff>
      <xdr:row>3</xdr:row>
      <xdr:rowOff>38100</xdr:rowOff>
    </xdr:from>
    <xdr:to>
      <xdr:col>9</xdr:col>
      <xdr:colOff>238125</xdr:colOff>
      <xdr:row>9</xdr:row>
      <xdr:rowOff>129540</xdr:rowOff>
    </xdr:to>
    <xdr:sp macro="" textlink="">
      <xdr:nvSpPr>
        <xdr:cNvPr id="21" name="Rectangle: Rounded Corners 20">
          <a:extLst>
            <a:ext uri="{FF2B5EF4-FFF2-40B4-BE49-F238E27FC236}">
              <a16:creationId xmlns:a16="http://schemas.microsoft.com/office/drawing/2014/main" id="{00000000-0008-0000-0000-000015000000}"/>
            </a:ext>
          </a:extLst>
        </xdr:cNvPr>
        <xdr:cNvSpPr/>
      </xdr:nvSpPr>
      <xdr:spPr>
        <a:xfrm>
          <a:off x="3209925" y="586740"/>
          <a:ext cx="2514600" cy="1188720"/>
        </a:xfrm>
        <a:prstGeom prst="roundRect">
          <a:avLst>
            <a:gd name="adj" fmla="val 171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518160</xdr:colOff>
      <xdr:row>27</xdr:row>
      <xdr:rowOff>53340</xdr:rowOff>
    </xdr:from>
    <xdr:to>
      <xdr:col>4</xdr:col>
      <xdr:colOff>548640</xdr:colOff>
      <xdr:row>38</xdr:row>
      <xdr:rowOff>53340</xdr:rowOff>
    </xdr:to>
    <xdr:sp macro="" textlink="">
      <xdr:nvSpPr>
        <xdr:cNvPr id="22" name="Rectangle: Rounded Corners 21">
          <a:extLst>
            <a:ext uri="{FF2B5EF4-FFF2-40B4-BE49-F238E27FC236}">
              <a16:creationId xmlns:a16="http://schemas.microsoft.com/office/drawing/2014/main" id="{00000000-0008-0000-0000-000016000000}"/>
            </a:ext>
          </a:extLst>
        </xdr:cNvPr>
        <xdr:cNvSpPr/>
      </xdr:nvSpPr>
      <xdr:spPr>
        <a:xfrm>
          <a:off x="518160" y="4991100"/>
          <a:ext cx="2468880" cy="2011680"/>
        </a:xfrm>
        <a:prstGeom prst="roundRect">
          <a:avLst>
            <a:gd name="adj" fmla="val 12959"/>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449580</xdr:colOff>
      <xdr:row>3</xdr:row>
      <xdr:rowOff>38100</xdr:rowOff>
    </xdr:from>
    <xdr:to>
      <xdr:col>22</xdr:col>
      <xdr:colOff>525780</xdr:colOff>
      <xdr:row>9</xdr:row>
      <xdr:rowOff>129540</xdr:rowOff>
    </xdr:to>
    <xdr:sp macro="" textlink="">
      <xdr:nvSpPr>
        <xdr:cNvPr id="27" name="Rectangle: Rounded Corners 26">
          <a:extLst>
            <a:ext uri="{FF2B5EF4-FFF2-40B4-BE49-F238E27FC236}">
              <a16:creationId xmlns:a16="http://schemas.microsoft.com/office/drawing/2014/main" id="{00000000-0008-0000-0000-00001B000000}"/>
            </a:ext>
          </a:extLst>
        </xdr:cNvPr>
        <xdr:cNvSpPr/>
      </xdr:nvSpPr>
      <xdr:spPr>
        <a:xfrm>
          <a:off x="11422380" y="586740"/>
          <a:ext cx="2514600" cy="1188720"/>
        </a:xfrm>
        <a:prstGeom prst="roundRect">
          <a:avLst>
            <a:gd name="adj" fmla="val 171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ru-RU" sz="1100"/>
        </a:p>
      </xdr:txBody>
    </xdr:sp>
    <xdr:clientData/>
  </xdr:twoCellAnchor>
  <xdr:twoCellAnchor>
    <xdr:from>
      <xdr:col>9</xdr:col>
      <xdr:colOff>461010</xdr:colOff>
      <xdr:row>3</xdr:row>
      <xdr:rowOff>38100</xdr:rowOff>
    </xdr:from>
    <xdr:to>
      <xdr:col>13</xdr:col>
      <xdr:colOff>537210</xdr:colOff>
      <xdr:row>9</xdr:row>
      <xdr:rowOff>129540</xdr:rowOff>
    </xdr:to>
    <xdr:sp macro="" textlink="">
      <xdr:nvSpPr>
        <xdr:cNvPr id="28" name="Rectangle: Rounded Corners 27">
          <a:extLst>
            <a:ext uri="{FF2B5EF4-FFF2-40B4-BE49-F238E27FC236}">
              <a16:creationId xmlns:a16="http://schemas.microsoft.com/office/drawing/2014/main" id="{00000000-0008-0000-0000-00001C000000}"/>
            </a:ext>
          </a:extLst>
        </xdr:cNvPr>
        <xdr:cNvSpPr/>
      </xdr:nvSpPr>
      <xdr:spPr>
        <a:xfrm>
          <a:off x="5947410" y="586740"/>
          <a:ext cx="2514600" cy="1188720"/>
        </a:xfrm>
        <a:prstGeom prst="roundRect">
          <a:avLst>
            <a:gd name="adj" fmla="val 171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150495</xdr:colOff>
      <xdr:row>3</xdr:row>
      <xdr:rowOff>38100</xdr:rowOff>
    </xdr:from>
    <xdr:to>
      <xdr:col>18</xdr:col>
      <xdr:colOff>226695</xdr:colOff>
      <xdr:row>9</xdr:row>
      <xdr:rowOff>129540</xdr:rowOff>
    </xdr:to>
    <xdr:sp macro="" textlink="">
      <xdr:nvSpPr>
        <xdr:cNvPr id="31" name="Rectangle: Rounded Corners 30">
          <a:extLst>
            <a:ext uri="{FF2B5EF4-FFF2-40B4-BE49-F238E27FC236}">
              <a16:creationId xmlns:a16="http://schemas.microsoft.com/office/drawing/2014/main" id="{00000000-0008-0000-0000-00001F000000}"/>
            </a:ext>
          </a:extLst>
        </xdr:cNvPr>
        <xdr:cNvSpPr/>
      </xdr:nvSpPr>
      <xdr:spPr>
        <a:xfrm>
          <a:off x="8684895" y="586740"/>
          <a:ext cx="2514600" cy="1188720"/>
        </a:xfrm>
        <a:prstGeom prst="roundRect">
          <a:avLst>
            <a:gd name="adj" fmla="val 171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276225</xdr:colOff>
      <xdr:row>4</xdr:row>
      <xdr:rowOff>68580</xdr:rowOff>
    </xdr:from>
    <xdr:to>
      <xdr:col>8</xdr:col>
      <xdr:colOff>603885</xdr:colOff>
      <xdr:row>6</xdr:row>
      <xdr:rowOff>15240</xdr:rowOff>
    </xdr:to>
    <xdr:sp macro="" textlink="">
      <xdr:nvSpPr>
        <xdr:cNvPr id="4" name="Rectangle: Rounded Corners 3">
          <a:extLst>
            <a:ext uri="{FF2B5EF4-FFF2-40B4-BE49-F238E27FC236}">
              <a16:creationId xmlns:a16="http://schemas.microsoft.com/office/drawing/2014/main" id="{00000000-0008-0000-0000-000004000000}"/>
            </a:ext>
          </a:extLst>
        </xdr:cNvPr>
        <xdr:cNvSpPr/>
      </xdr:nvSpPr>
      <xdr:spPr>
        <a:xfrm>
          <a:off x="5153025" y="800100"/>
          <a:ext cx="327660" cy="312420"/>
        </a:xfrm>
        <a:prstGeom prst="roundRect">
          <a:avLst/>
        </a:prstGeom>
        <a:gradFill>
          <a:gsLst>
            <a:gs pos="17000">
              <a:srgbClr val="14A1F9"/>
            </a:gs>
            <a:gs pos="81000">
              <a:srgbClr val="0273FC"/>
            </a:gs>
          </a:gsLst>
          <a:lin ang="2700000" scaled="0"/>
        </a:gradFill>
        <a:ln>
          <a:no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8</xdr:col>
      <xdr:colOff>327660</xdr:colOff>
      <xdr:row>4</xdr:row>
      <xdr:rowOff>106680</xdr:rowOff>
    </xdr:from>
    <xdr:to>
      <xdr:col>8</xdr:col>
      <xdr:colOff>556260</xdr:colOff>
      <xdr:row>5</xdr:row>
      <xdr:rowOff>152400</xdr:rowOff>
    </xdr:to>
    <xdr:pic>
      <xdr:nvPicPr>
        <xdr:cNvPr id="6" name="Graphic 5" descr="Wallet with solid fill">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04460" y="838200"/>
          <a:ext cx="228600" cy="228600"/>
        </a:xfrm>
        <a:prstGeom prst="rect">
          <a:avLst/>
        </a:prstGeom>
      </xdr:spPr>
    </xdr:pic>
    <xdr:clientData/>
  </xdr:twoCellAnchor>
  <xdr:twoCellAnchor>
    <xdr:from>
      <xdr:col>17</xdr:col>
      <xdr:colOff>293370</xdr:colOff>
      <xdr:row>4</xdr:row>
      <xdr:rowOff>45720</xdr:rowOff>
    </xdr:from>
    <xdr:to>
      <xdr:col>18</xdr:col>
      <xdr:colOff>11430</xdr:colOff>
      <xdr:row>5</xdr:row>
      <xdr:rowOff>175260</xdr:rowOff>
    </xdr:to>
    <xdr:sp macro="" textlink="">
      <xdr:nvSpPr>
        <xdr:cNvPr id="10" name="Rectangle: Rounded Corners 9">
          <a:extLst>
            <a:ext uri="{FF2B5EF4-FFF2-40B4-BE49-F238E27FC236}">
              <a16:creationId xmlns:a16="http://schemas.microsoft.com/office/drawing/2014/main" id="{00000000-0008-0000-0000-00000A000000}"/>
            </a:ext>
          </a:extLst>
        </xdr:cNvPr>
        <xdr:cNvSpPr/>
      </xdr:nvSpPr>
      <xdr:spPr>
        <a:xfrm>
          <a:off x="10656570" y="777240"/>
          <a:ext cx="327660" cy="312420"/>
        </a:xfrm>
        <a:prstGeom prst="roundRect">
          <a:avLst/>
        </a:prstGeom>
        <a:gradFill>
          <a:gsLst>
            <a:gs pos="100000">
              <a:srgbClr val="0054B4"/>
            </a:gs>
            <a:gs pos="0">
              <a:srgbClr val="34D399"/>
            </a:gs>
          </a:gsLst>
          <a:lin ang="2700000" scaled="0"/>
        </a:gradFill>
        <a:ln>
          <a:no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solidFill>
            </a:rPr>
            <a:t>↓</a:t>
          </a:r>
          <a:endParaRPr lang="ru-RU" sz="2400" b="1">
            <a:solidFill>
              <a:schemeClr val="bg1"/>
            </a:solidFill>
          </a:endParaRPr>
        </a:p>
      </xdr:txBody>
    </xdr:sp>
    <xdr:clientData/>
  </xdr:twoCellAnchor>
  <xdr:twoCellAnchor>
    <xdr:from>
      <xdr:col>12</xdr:col>
      <xdr:colOff>590550</xdr:colOff>
      <xdr:row>4</xdr:row>
      <xdr:rowOff>45720</xdr:rowOff>
    </xdr:from>
    <xdr:to>
      <xdr:col>13</xdr:col>
      <xdr:colOff>308610</xdr:colOff>
      <xdr:row>5</xdr:row>
      <xdr:rowOff>175260</xdr:rowOff>
    </xdr:to>
    <xdr:sp macro="" textlink="">
      <xdr:nvSpPr>
        <xdr:cNvPr id="18" name="Rectangle: Rounded Corners 17">
          <a:extLst>
            <a:ext uri="{FF2B5EF4-FFF2-40B4-BE49-F238E27FC236}">
              <a16:creationId xmlns:a16="http://schemas.microsoft.com/office/drawing/2014/main" id="{00000000-0008-0000-0000-000012000000}"/>
            </a:ext>
          </a:extLst>
        </xdr:cNvPr>
        <xdr:cNvSpPr/>
      </xdr:nvSpPr>
      <xdr:spPr>
        <a:xfrm>
          <a:off x="7905750" y="777240"/>
          <a:ext cx="327660" cy="312420"/>
        </a:xfrm>
        <a:prstGeom prst="roundRect">
          <a:avLst/>
        </a:prstGeom>
        <a:gradFill>
          <a:gsLst>
            <a:gs pos="0">
              <a:srgbClr val="F9A810"/>
            </a:gs>
            <a:gs pos="99000">
              <a:srgbClr val="FF0000"/>
            </a:gs>
          </a:gsLst>
          <a:lin ang="2700000" scaled="0"/>
        </a:gradFill>
        <a:ln>
          <a:no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solidFill>
            </a:rPr>
            <a:t>↑</a:t>
          </a:r>
          <a:endParaRPr lang="ru-RU" sz="2400" b="1">
            <a:solidFill>
              <a:schemeClr val="bg1"/>
            </a:solidFill>
          </a:endParaRPr>
        </a:p>
      </xdr:txBody>
    </xdr:sp>
    <xdr:clientData/>
  </xdr:twoCellAnchor>
  <xdr:twoCellAnchor>
    <xdr:from>
      <xdr:col>21</xdr:col>
      <xdr:colOff>582930</xdr:colOff>
      <xdr:row>4</xdr:row>
      <xdr:rowOff>45720</xdr:rowOff>
    </xdr:from>
    <xdr:to>
      <xdr:col>22</xdr:col>
      <xdr:colOff>300990</xdr:colOff>
      <xdr:row>5</xdr:row>
      <xdr:rowOff>175260</xdr:rowOff>
    </xdr:to>
    <xdr:grpSp>
      <xdr:nvGrpSpPr>
        <xdr:cNvPr id="24" name="Group 23">
          <a:extLst>
            <a:ext uri="{FF2B5EF4-FFF2-40B4-BE49-F238E27FC236}">
              <a16:creationId xmlns:a16="http://schemas.microsoft.com/office/drawing/2014/main" id="{00000000-0008-0000-0000-000018000000}"/>
            </a:ext>
          </a:extLst>
        </xdr:cNvPr>
        <xdr:cNvGrpSpPr/>
      </xdr:nvGrpSpPr>
      <xdr:grpSpPr>
        <a:xfrm>
          <a:off x="13028930" y="807720"/>
          <a:ext cx="310727" cy="320040"/>
          <a:chOff x="13384530" y="861060"/>
          <a:chExt cx="327660" cy="312420"/>
        </a:xfrm>
      </xdr:grpSpPr>
      <xdr:sp macro="" textlink="">
        <xdr:nvSpPr>
          <xdr:cNvPr id="19" name="Rectangle: Rounded Corners 18">
            <a:extLst>
              <a:ext uri="{FF2B5EF4-FFF2-40B4-BE49-F238E27FC236}">
                <a16:creationId xmlns:a16="http://schemas.microsoft.com/office/drawing/2014/main" id="{00000000-0008-0000-0000-000013000000}"/>
              </a:ext>
            </a:extLst>
          </xdr:cNvPr>
          <xdr:cNvSpPr/>
        </xdr:nvSpPr>
        <xdr:spPr>
          <a:xfrm>
            <a:off x="13384530" y="861060"/>
            <a:ext cx="327660" cy="312420"/>
          </a:xfrm>
          <a:prstGeom prst="roundRect">
            <a:avLst/>
          </a:prstGeom>
          <a:gradFill>
            <a:gsLst>
              <a:gs pos="0">
                <a:srgbClr val="985DF9"/>
              </a:gs>
              <a:gs pos="95000">
                <a:srgbClr val="621EF4"/>
              </a:gs>
            </a:gsLst>
            <a:lin ang="2700000" scaled="0"/>
          </a:gradFill>
          <a:ln>
            <a:no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000" b="1">
              <a:solidFill>
                <a:schemeClr val="bg1"/>
              </a:solidFill>
            </a:endParaRPr>
          </a:p>
        </xdr:txBody>
      </xdr:sp>
      <xdr:pic>
        <xdr:nvPicPr>
          <xdr:cNvPr id="23" name="Graphic 22" descr="Download with solid fill">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34060" y="906780"/>
            <a:ext cx="228600" cy="228600"/>
          </a:xfrm>
          <a:prstGeom prst="rect">
            <a:avLst/>
          </a:prstGeom>
        </xdr:spPr>
      </xdr:pic>
    </xdr:grpSp>
    <xdr:clientData/>
  </xdr:twoCellAnchor>
  <xdr:twoCellAnchor>
    <xdr:from>
      <xdr:col>5</xdr:col>
      <xdr:colOff>452901</xdr:colOff>
      <xdr:row>12</xdr:row>
      <xdr:rowOff>144780</xdr:rowOff>
    </xdr:from>
    <xdr:to>
      <xdr:col>9</xdr:col>
      <xdr:colOff>117621</xdr:colOff>
      <xdr:row>24</xdr:row>
      <xdr:rowOff>53340</xdr:rowOff>
    </xdr:to>
    <xdr:graphicFrame macro="">
      <xdr:nvGraphicFramePr>
        <xdr:cNvPr id="25" name="Chart 24">
          <a:extLst>
            <a:ext uri="{FF2B5EF4-FFF2-40B4-BE49-F238E27FC236}">
              <a16:creationId xmlns:a16="http://schemas.microsoft.com/office/drawing/2014/main" id="{00000000-0008-0000-00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365760</xdr:colOff>
      <xdr:row>11</xdr:row>
      <xdr:rowOff>106680</xdr:rowOff>
    </xdr:from>
    <xdr:to>
      <xdr:col>7</xdr:col>
      <xdr:colOff>426720</xdr:colOff>
      <xdr:row>13</xdr:row>
      <xdr:rowOff>15240</xdr:rowOff>
    </xdr:to>
    <xdr:sp macro="" textlink="Processing!B1">
      <xdr:nvSpPr>
        <xdr:cNvPr id="30" name="TextBox 29">
          <a:extLst>
            <a:ext uri="{FF2B5EF4-FFF2-40B4-BE49-F238E27FC236}">
              <a16:creationId xmlns:a16="http://schemas.microsoft.com/office/drawing/2014/main" id="{00000000-0008-0000-0000-00001E000000}"/>
            </a:ext>
          </a:extLst>
        </xdr:cNvPr>
        <xdr:cNvSpPr txBox="1"/>
      </xdr:nvSpPr>
      <xdr:spPr>
        <a:xfrm>
          <a:off x="3413760" y="2118360"/>
          <a:ext cx="12801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FDB46-27C9-411A-B490-F6119422796F}" type="TxLink">
            <a:rPr lang="en-US" sz="1400" b="0" i="0" u="none" strike="noStrike">
              <a:solidFill>
                <a:schemeClr val="bg1"/>
              </a:solidFill>
              <a:latin typeface="Aptos Narrow"/>
            </a:rPr>
            <a:pPr/>
            <a:t>Expenses</a:t>
          </a:fld>
          <a:endParaRPr lang="ru-RU" sz="1400" b="0">
            <a:solidFill>
              <a:schemeClr val="bg1"/>
            </a:solidFill>
          </a:endParaRPr>
        </a:p>
      </xdr:txBody>
    </xdr:sp>
    <xdr:clientData/>
  </xdr:twoCellAnchor>
  <xdr:twoCellAnchor>
    <xdr:from>
      <xdr:col>9</xdr:col>
      <xdr:colOff>358140</xdr:colOff>
      <xdr:row>12</xdr:row>
      <xdr:rowOff>167640</xdr:rowOff>
    </xdr:from>
    <xdr:to>
      <xdr:col>11</xdr:col>
      <xdr:colOff>30480</xdr:colOff>
      <xdr:row>14</xdr:row>
      <xdr:rowOff>76200</xdr:rowOff>
    </xdr:to>
    <xdr:sp macro="" textlink="Processing!A2">
      <xdr:nvSpPr>
        <xdr:cNvPr id="32" name="TextBox 31">
          <a:extLst>
            <a:ext uri="{FF2B5EF4-FFF2-40B4-BE49-F238E27FC236}">
              <a16:creationId xmlns:a16="http://schemas.microsoft.com/office/drawing/2014/main" id="{00000000-0008-0000-0000-000020000000}"/>
            </a:ext>
          </a:extLst>
        </xdr:cNvPr>
        <xdr:cNvSpPr txBox="1"/>
      </xdr:nvSpPr>
      <xdr:spPr>
        <a:xfrm>
          <a:off x="5844540" y="2362200"/>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4D93B1-8647-4FD6-8539-77FEA4AD7F72}" type="TxLink">
            <a:rPr lang="en-US" sz="1200" b="0" i="0" u="none" strike="noStrike">
              <a:solidFill>
                <a:srgbClr val="006085"/>
              </a:solidFill>
              <a:latin typeface="Aptos Narrow"/>
            </a:rPr>
            <a:pPr/>
            <a:t>Housing</a:t>
          </a:fld>
          <a:endParaRPr lang="ru-RU" sz="1600" b="0">
            <a:solidFill>
              <a:srgbClr val="006085"/>
            </a:solidFill>
          </a:endParaRPr>
        </a:p>
      </xdr:txBody>
    </xdr:sp>
    <xdr:clientData/>
  </xdr:twoCellAnchor>
  <xdr:twoCellAnchor>
    <xdr:from>
      <xdr:col>9</xdr:col>
      <xdr:colOff>358140</xdr:colOff>
      <xdr:row>14</xdr:row>
      <xdr:rowOff>146304</xdr:rowOff>
    </xdr:from>
    <xdr:to>
      <xdr:col>11</xdr:col>
      <xdr:colOff>30480</xdr:colOff>
      <xdr:row>16</xdr:row>
      <xdr:rowOff>54864</xdr:rowOff>
    </xdr:to>
    <xdr:sp macro="" textlink="Processing!A3">
      <xdr:nvSpPr>
        <xdr:cNvPr id="33" name="TextBox 32">
          <a:extLst>
            <a:ext uri="{FF2B5EF4-FFF2-40B4-BE49-F238E27FC236}">
              <a16:creationId xmlns:a16="http://schemas.microsoft.com/office/drawing/2014/main" id="{00000000-0008-0000-0000-000021000000}"/>
            </a:ext>
          </a:extLst>
        </xdr:cNvPr>
        <xdr:cNvSpPr txBox="1"/>
      </xdr:nvSpPr>
      <xdr:spPr>
        <a:xfrm>
          <a:off x="5844540" y="2706624"/>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3443AB-BAED-4CDF-9DD5-7F7C8000FE4C}" type="TxLink">
            <a:rPr lang="en-US" sz="1100" b="0" i="0" u="none" strike="noStrike">
              <a:solidFill>
                <a:srgbClr val="006085"/>
              </a:solidFill>
              <a:latin typeface="Aptos Narrow"/>
            </a:rPr>
            <a:pPr/>
            <a:t>Food</a:t>
          </a:fld>
          <a:endParaRPr lang="ru-RU" sz="1600" b="0">
            <a:solidFill>
              <a:srgbClr val="006085"/>
            </a:solidFill>
          </a:endParaRPr>
        </a:p>
      </xdr:txBody>
    </xdr:sp>
    <xdr:clientData/>
  </xdr:twoCellAnchor>
  <xdr:twoCellAnchor>
    <xdr:from>
      <xdr:col>9</xdr:col>
      <xdr:colOff>358140</xdr:colOff>
      <xdr:row>16</xdr:row>
      <xdr:rowOff>124968</xdr:rowOff>
    </xdr:from>
    <xdr:to>
      <xdr:col>11</xdr:col>
      <xdr:colOff>30480</xdr:colOff>
      <xdr:row>18</xdr:row>
      <xdr:rowOff>33528</xdr:rowOff>
    </xdr:to>
    <xdr:sp macro="" textlink="Processing!A4">
      <xdr:nvSpPr>
        <xdr:cNvPr id="34" name="TextBox 33">
          <a:extLst>
            <a:ext uri="{FF2B5EF4-FFF2-40B4-BE49-F238E27FC236}">
              <a16:creationId xmlns:a16="http://schemas.microsoft.com/office/drawing/2014/main" id="{00000000-0008-0000-0000-000022000000}"/>
            </a:ext>
          </a:extLst>
        </xdr:cNvPr>
        <xdr:cNvSpPr txBox="1"/>
      </xdr:nvSpPr>
      <xdr:spPr>
        <a:xfrm>
          <a:off x="5844540" y="3051048"/>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7DB67-BEE1-47C2-9897-AEE65617DAC7}" type="TxLink">
            <a:rPr lang="en-US" sz="1100" b="0" i="0" u="none" strike="noStrike">
              <a:solidFill>
                <a:srgbClr val="006085"/>
              </a:solidFill>
              <a:latin typeface="Aptos Narrow"/>
            </a:rPr>
            <a:pPr/>
            <a:t>Transport</a:t>
          </a:fld>
          <a:endParaRPr lang="ru-RU" sz="1600" b="0">
            <a:solidFill>
              <a:srgbClr val="006085"/>
            </a:solidFill>
          </a:endParaRPr>
        </a:p>
      </xdr:txBody>
    </xdr:sp>
    <xdr:clientData/>
  </xdr:twoCellAnchor>
  <xdr:twoCellAnchor>
    <xdr:from>
      <xdr:col>9</xdr:col>
      <xdr:colOff>358140</xdr:colOff>
      <xdr:row>18</xdr:row>
      <xdr:rowOff>103632</xdr:rowOff>
    </xdr:from>
    <xdr:to>
      <xdr:col>11</xdr:col>
      <xdr:colOff>30480</xdr:colOff>
      <xdr:row>20</xdr:row>
      <xdr:rowOff>12192</xdr:rowOff>
    </xdr:to>
    <xdr:sp macro="" textlink="Processing!A5">
      <xdr:nvSpPr>
        <xdr:cNvPr id="35" name="TextBox 34">
          <a:extLst>
            <a:ext uri="{FF2B5EF4-FFF2-40B4-BE49-F238E27FC236}">
              <a16:creationId xmlns:a16="http://schemas.microsoft.com/office/drawing/2014/main" id="{00000000-0008-0000-0000-000023000000}"/>
            </a:ext>
          </a:extLst>
        </xdr:cNvPr>
        <xdr:cNvSpPr txBox="1"/>
      </xdr:nvSpPr>
      <xdr:spPr>
        <a:xfrm>
          <a:off x="5844540" y="3395472"/>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C4D63A-6729-4BD5-96C4-D057D9165767}" type="TxLink">
            <a:rPr lang="en-US" sz="1100" b="0" i="0" u="none" strike="noStrike">
              <a:solidFill>
                <a:srgbClr val="006085"/>
              </a:solidFill>
              <a:latin typeface="Aptos Narrow"/>
            </a:rPr>
            <a:pPr/>
            <a:t>Shopping</a:t>
          </a:fld>
          <a:endParaRPr lang="ru-RU" sz="1600" b="0">
            <a:solidFill>
              <a:srgbClr val="006085"/>
            </a:solidFill>
          </a:endParaRPr>
        </a:p>
      </xdr:txBody>
    </xdr:sp>
    <xdr:clientData/>
  </xdr:twoCellAnchor>
  <xdr:twoCellAnchor>
    <xdr:from>
      <xdr:col>9</xdr:col>
      <xdr:colOff>358140</xdr:colOff>
      <xdr:row>20</xdr:row>
      <xdr:rowOff>82296</xdr:rowOff>
    </xdr:from>
    <xdr:to>
      <xdr:col>11</xdr:col>
      <xdr:colOff>30480</xdr:colOff>
      <xdr:row>21</xdr:row>
      <xdr:rowOff>173736</xdr:rowOff>
    </xdr:to>
    <xdr:sp macro="" textlink="Processing!A6">
      <xdr:nvSpPr>
        <xdr:cNvPr id="36" name="TextBox 35">
          <a:extLst>
            <a:ext uri="{FF2B5EF4-FFF2-40B4-BE49-F238E27FC236}">
              <a16:creationId xmlns:a16="http://schemas.microsoft.com/office/drawing/2014/main" id="{00000000-0008-0000-0000-000024000000}"/>
            </a:ext>
          </a:extLst>
        </xdr:cNvPr>
        <xdr:cNvSpPr txBox="1"/>
      </xdr:nvSpPr>
      <xdr:spPr>
        <a:xfrm>
          <a:off x="5844540" y="3739896"/>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C7FD1C-B68F-4FA9-B9F6-CADDC540BDDA}" type="TxLink">
            <a:rPr lang="en-US" sz="1100" b="0" i="0" u="none" strike="noStrike">
              <a:solidFill>
                <a:srgbClr val="006085"/>
              </a:solidFill>
              <a:latin typeface="Aptos Narrow"/>
            </a:rPr>
            <a:pPr/>
            <a:t>Gym</a:t>
          </a:fld>
          <a:endParaRPr lang="ru-RU" sz="1600" b="0">
            <a:solidFill>
              <a:srgbClr val="006085"/>
            </a:solidFill>
          </a:endParaRPr>
        </a:p>
      </xdr:txBody>
    </xdr:sp>
    <xdr:clientData/>
  </xdr:twoCellAnchor>
  <xdr:twoCellAnchor>
    <xdr:from>
      <xdr:col>9</xdr:col>
      <xdr:colOff>358140</xdr:colOff>
      <xdr:row>22</xdr:row>
      <xdr:rowOff>60960</xdr:rowOff>
    </xdr:from>
    <xdr:to>
      <xdr:col>11</xdr:col>
      <xdr:colOff>30480</xdr:colOff>
      <xdr:row>23</xdr:row>
      <xdr:rowOff>152400</xdr:rowOff>
    </xdr:to>
    <xdr:sp macro="" textlink="Processing!A7">
      <xdr:nvSpPr>
        <xdr:cNvPr id="51" name="TextBox 50">
          <a:extLst>
            <a:ext uri="{FF2B5EF4-FFF2-40B4-BE49-F238E27FC236}">
              <a16:creationId xmlns:a16="http://schemas.microsoft.com/office/drawing/2014/main" id="{00000000-0008-0000-0000-000033000000}"/>
            </a:ext>
          </a:extLst>
        </xdr:cNvPr>
        <xdr:cNvSpPr txBox="1"/>
      </xdr:nvSpPr>
      <xdr:spPr>
        <a:xfrm>
          <a:off x="5844540" y="4084320"/>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E468B5-F83A-4295-B288-AF17C890313E}" type="TxLink">
            <a:rPr lang="en-US" sz="1100" b="0" i="0" u="none" strike="noStrike">
              <a:solidFill>
                <a:srgbClr val="006085"/>
              </a:solidFill>
              <a:latin typeface="Aptos Narrow"/>
              <a:ea typeface="+mn-ea"/>
              <a:cs typeface="+mn-cs"/>
            </a:rPr>
            <a:pPr marL="0" indent="0"/>
            <a:t>Other</a:t>
          </a:fld>
          <a:endParaRPr lang="ru-RU" sz="1100" b="0" i="0" u="none" strike="noStrike">
            <a:solidFill>
              <a:srgbClr val="006085"/>
            </a:solidFill>
            <a:latin typeface="Aptos Narrow"/>
            <a:ea typeface="+mn-ea"/>
            <a:cs typeface="+mn-cs"/>
          </a:endParaRPr>
        </a:p>
      </xdr:txBody>
    </xdr:sp>
    <xdr:clientData/>
  </xdr:twoCellAnchor>
  <xdr:twoCellAnchor>
    <xdr:from>
      <xdr:col>9</xdr:col>
      <xdr:colOff>220980</xdr:colOff>
      <xdr:row>22</xdr:row>
      <xdr:rowOff>114300</xdr:rowOff>
    </xdr:from>
    <xdr:to>
      <xdr:col>9</xdr:col>
      <xdr:colOff>339852</xdr:colOff>
      <xdr:row>23</xdr:row>
      <xdr:rowOff>50292</xdr:rowOff>
    </xdr:to>
    <xdr:sp macro="" textlink="">
      <xdr:nvSpPr>
        <xdr:cNvPr id="52" name="Oval 51">
          <a:extLst>
            <a:ext uri="{FF2B5EF4-FFF2-40B4-BE49-F238E27FC236}">
              <a16:creationId xmlns:a16="http://schemas.microsoft.com/office/drawing/2014/main" id="{00000000-0008-0000-0000-000034000000}"/>
            </a:ext>
          </a:extLst>
        </xdr:cNvPr>
        <xdr:cNvSpPr/>
      </xdr:nvSpPr>
      <xdr:spPr>
        <a:xfrm>
          <a:off x="5707380" y="4137660"/>
          <a:ext cx="118872" cy="118872"/>
        </a:xfrm>
        <a:prstGeom prst="ellipse">
          <a:avLst/>
        </a:prstGeom>
        <a:gradFill>
          <a:gsLst>
            <a:gs pos="11000">
              <a:srgbClr val="40527A"/>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220980</xdr:colOff>
      <xdr:row>13</xdr:row>
      <xdr:rowOff>76200</xdr:rowOff>
    </xdr:from>
    <xdr:to>
      <xdr:col>9</xdr:col>
      <xdr:colOff>339852</xdr:colOff>
      <xdr:row>14</xdr:row>
      <xdr:rowOff>12192</xdr:rowOff>
    </xdr:to>
    <xdr:sp macro="" textlink="">
      <xdr:nvSpPr>
        <xdr:cNvPr id="37" name="Oval 36">
          <a:extLst>
            <a:ext uri="{FF2B5EF4-FFF2-40B4-BE49-F238E27FC236}">
              <a16:creationId xmlns:a16="http://schemas.microsoft.com/office/drawing/2014/main" id="{00000000-0008-0000-0000-000025000000}"/>
            </a:ext>
          </a:extLst>
        </xdr:cNvPr>
        <xdr:cNvSpPr/>
      </xdr:nvSpPr>
      <xdr:spPr>
        <a:xfrm>
          <a:off x="5707380" y="2453640"/>
          <a:ext cx="118872" cy="118872"/>
        </a:xfrm>
        <a:prstGeom prst="ellipse">
          <a:avLst/>
        </a:prstGeom>
        <a:gradFill>
          <a:gsLst>
            <a:gs pos="32000">
              <a:srgbClr val="14A1F9"/>
            </a:gs>
            <a:gs pos="95000">
              <a:srgbClr val="0273FC"/>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220980</xdr:colOff>
      <xdr:row>15</xdr:row>
      <xdr:rowOff>47244</xdr:rowOff>
    </xdr:from>
    <xdr:to>
      <xdr:col>9</xdr:col>
      <xdr:colOff>339852</xdr:colOff>
      <xdr:row>15</xdr:row>
      <xdr:rowOff>166116</xdr:rowOff>
    </xdr:to>
    <xdr:sp macro="" textlink="">
      <xdr:nvSpPr>
        <xdr:cNvPr id="38" name="Oval 37">
          <a:extLst>
            <a:ext uri="{FF2B5EF4-FFF2-40B4-BE49-F238E27FC236}">
              <a16:creationId xmlns:a16="http://schemas.microsoft.com/office/drawing/2014/main" id="{00000000-0008-0000-0000-000026000000}"/>
            </a:ext>
          </a:extLst>
        </xdr:cNvPr>
        <xdr:cNvSpPr/>
      </xdr:nvSpPr>
      <xdr:spPr>
        <a:xfrm>
          <a:off x="5707380" y="2790444"/>
          <a:ext cx="118872" cy="118872"/>
        </a:xfrm>
        <a:prstGeom prst="ellipse">
          <a:avLst/>
        </a:prstGeom>
        <a:gradFill>
          <a:gsLst>
            <a:gs pos="95000">
              <a:srgbClr val="985DF9"/>
            </a:gs>
            <a:gs pos="0">
              <a:srgbClr val="621EF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220980</xdr:colOff>
      <xdr:row>17</xdr:row>
      <xdr:rowOff>18288</xdr:rowOff>
    </xdr:from>
    <xdr:to>
      <xdr:col>9</xdr:col>
      <xdr:colOff>339852</xdr:colOff>
      <xdr:row>17</xdr:row>
      <xdr:rowOff>137160</xdr:rowOff>
    </xdr:to>
    <xdr:sp macro="" textlink="">
      <xdr:nvSpPr>
        <xdr:cNvPr id="39" name="Oval 38">
          <a:extLst>
            <a:ext uri="{FF2B5EF4-FFF2-40B4-BE49-F238E27FC236}">
              <a16:creationId xmlns:a16="http://schemas.microsoft.com/office/drawing/2014/main" id="{00000000-0008-0000-0000-000027000000}"/>
            </a:ext>
          </a:extLst>
        </xdr:cNvPr>
        <xdr:cNvSpPr/>
      </xdr:nvSpPr>
      <xdr:spPr>
        <a:xfrm>
          <a:off x="5707380" y="3127248"/>
          <a:ext cx="118872" cy="118872"/>
        </a:xfrm>
        <a:prstGeom prst="ellipse">
          <a:avLst/>
        </a:prstGeom>
        <a:gradFill>
          <a:gsLst>
            <a:gs pos="0">
              <a:srgbClr val="006699"/>
            </a:gs>
            <a:gs pos="99000">
              <a:srgbClr val="0A55EC"/>
            </a:gs>
          </a:gsLst>
          <a:lin ang="2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220980</xdr:colOff>
      <xdr:row>18</xdr:row>
      <xdr:rowOff>172212</xdr:rowOff>
    </xdr:from>
    <xdr:to>
      <xdr:col>9</xdr:col>
      <xdr:colOff>339852</xdr:colOff>
      <xdr:row>19</xdr:row>
      <xdr:rowOff>108204</xdr:rowOff>
    </xdr:to>
    <xdr:sp macro="" textlink="">
      <xdr:nvSpPr>
        <xdr:cNvPr id="40" name="Oval 39">
          <a:extLst>
            <a:ext uri="{FF2B5EF4-FFF2-40B4-BE49-F238E27FC236}">
              <a16:creationId xmlns:a16="http://schemas.microsoft.com/office/drawing/2014/main" id="{00000000-0008-0000-0000-000028000000}"/>
            </a:ext>
          </a:extLst>
        </xdr:cNvPr>
        <xdr:cNvSpPr/>
      </xdr:nvSpPr>
      <xdr:spPr>
        <a:xfrm>
          <a:off x="5707380" y="3464052"/>
          <a:ext cx="118872" cy="118872"/>
        </a:xfrm>
        <a:prstGeom prst="ellipse">
          <a:avLst/>
        </a:prstGeom>
        <a:gradFill>
          <a:gsLst>
            <a:gs pos="0">
              <a:srgbClr val="F9A810"/>
            </a:gs>
            <a:gs pos="99000">
              <a:srgbClr val="FF0000"/>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220980</xdr:colOff>
      <xdr:row>20</xdr:row>
      <xdr:rowOff>143256</xdr:rowOff>
    </xdr:from>
    <xdr:to>
      <xdr:col>9</xdr:col>
      <xdr:colOff>339852</xdr:colOff>
      <xdr:row>21</xdr:row>
      <xdr:rowOff>79248</xdr:rowOff>
    </xdr:to>
    <xdr:sp macro="" textlink="">
      <xdr:nvSpPr>
        <xdr:cNvPr id="41" name="Oval 40">
          <a:extLst>
            <a:ext uri="{FF2B5EF4-FFF2-40B4-BE49-F238E27FC236}">
              <a16:creationId xmlns:a16="http://schemas.microsoft.com/office/drawing/2014/main" id="{00000000-0008-0000-0000-000029000000}"/>
            </a:ext>
          </a:extLst>
        </xdr:cNvPr>
        <xdr:cNvSpPr/>
      </xdr:nvSpPr>
      <xdr:spPr>
        <a:xfrm>
          <a:off x="5707380" y="3800856"/>
          <a:ext cx="118872" cy="118872"/>
        </a:xfrm>
        <a:prstGeom prst="ellipse">
          <a:avLst/>
        </a:prstGeom>
        <a:gradFill>
          <a:gsLst>
            <a:gs pos="11000">
              <a:srgbClr val="33CCCC"/>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254781</xdr:colOff>
      <xdr:row>17</xdr:row>
      <xdr:rowOff>144780</xdr:rowOff>
    </xdr:from>
    <xdr:to>
      <xdr:col>8</xdr:col>
      <xdr:colOff>315741</xdr:colOff>
      <xdr:row>19</xdr:row>
      <xdr:rowOff>53340</xdr:rowOff>
    </xdr:to>
    <xdr:sp macro="" textlink="Processing!C8">
      <xdr:nvSpPr>
        <xdr:cNvPr id="42" name="TextBox 41">
          <a:extLst>
            <a:ext uri="{FF2B5EF4-FFF2-40B4-BE49-F238E27FC236}">
              <a16:creationId xmlns:a16="http://schemas.microsoft.com/office/drawing/2014/main" id="{00000000-0008-0000-0000-00002A000000}"/>
            </a:ext>
          </a:extLst>
        </xdr:cNvPr>
        <xdr:cNvSpPr txBox="1"/>
      </xdr:nvSpPr>
      <xdr:spPr>
        <a:xfrm>
          <a:off x="3912381" y="3253740"/>
          <a:ext cx="12801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C5F43C-B320-46E3-B6E9-A9079A90A4FA}" type="TxLink">
            <a:rPr lang="en-US" sz="1800" b="0" i="0" u="none" strike="noStrike">
              <a:solidFill>
                <a:schemeClr val="bg1"/>
              </a:solidFill>
              <a:latin typeface="Aptos Narrow"/>
            </a:rPr>
            <a:pPr algn="ctr"/>
            <a:t> $7,784 </a:t>
          </a:fld>
          <a:endParaRPr lang="ru-RU" sz="2400" b="0">
            <a:solidFill>
              <a:schemeClr val="bg1"/>
            </a:solidFill>
          </a:endParaRPr>
        </a:p>
      </xdr:txBody>
    </xdr:sp>
    <xdr:clientData/>
  </xdr:twoCellAnchor>
  <xdr:twoCellAnchor>
    <xdr:from>
      <xdr:col>5</xdr:col>
      <xdr:colOff>205740</xdr:colOff>
      <xdr:row>27</xdr:row>
      <xdr:rowOff>167640</xdr:rowOff>
    </xdr:from>
    <xdr:to>
      <xdr:col>12</xdr:col>
      <xdr:colOff>327660</xdr:colOff>
      <xdr:row>37</xdr:row>
      <xdr:rowOff>76200</xdr:rowOff>
    </xdr:to>
    <xdr:graphicFrame macro="">
      <xdr:nvGraphicFramePr>
        <xdr:cNvPr id="43" name="Chart 42">
          <a:extLst>
            <a:ext uri="{FF2B5EF4-FFF2-40B4-BE49-F238E27FC236}">
              <a16:creationId xmlns:a16="http://schemas.microsoft.com/office/drawing/2014/main" id="{00000000-0008-0000-00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563880</xdr:colOff>
      <xdr:row>26</xdr:row>
      <xdr:rowOff>152400</xdr:rowOff>
    </xdr:from>
    <xdr:to>
      <xdr:col>9</xdr:col>
      <xdr:colOff>259080</xdr:colOff>
      <xdr:row>28</xdr:row>
      <xdr:rowOff>60960</xdr:rowOff>
    </xdr:to>
    <xdr:sp macro="" textlink="Processing!A9">
      <xdr:nvSpPr>
        <xdr:cNvPr id="44" name="TextBox 43">
          <a:extLst>
            <a:ext uri="{FF2B5EF4-FFF2-40B4-BE49-F238E27FC236}">
              <a16:creationId xmlns:a16="http://schemas.microsoft.com/office/drawing/2014/main" id="{00000000-0008-0000-0000-00002C000000}"/>
            </a:ext>
          </a:extLst>
        </xdr:cNvPr>
        <xdr:cNvSpPr txBox="1"/>
      </xdr:nvSpPr>
      <xdr:spPr>
        <a:xfrm>
          <a:off x="3611880" y="4907280"/>
          <a:ext cx="21336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EEA8545-DE5D-43AF-85BF-69857A7EE364}" type="TxLink">
            <a:rPr lang="en-US" sz="1400" b="0" i="0" u="none" strike="noStrike">
              <a:solidFill>
                <a:schemeClr val="bg1"/>
              </a:solidFill>
              <a:latin typeface="Aptos Narrow"/>
              <a:ea typeface="+mn-ea"/>
              <a:cs typeface="+mn-cs"/>
            </a:rPr>
            <a:pPr marL="0" indent="0"/>
            <a:t>Expenses Dynamics</a:t>
          </a:fld>
          <a:endParaRPr lang="ru-RU" sz="1400" b="0" i="0" u="none" strike="noStrike">
            <a:solidFill>
              <a:schemeClr val="bg1"/>
            </a:solidFill>
            <a:latin typeface="Aptos Narrow"/>
            <a:ea typeface="+mn-ea"/>
            <a:cs typeface="+mn-cs"/>
          </a:endParaRPr>
        </a:p>
      </xdr:txBody>
    </xdr:sp>
    <xdr:clientData/>
  </xdr:twoCellAnchor>
  <xdr:twoCellAnchor>
    <xdr:from>
      <xdr:col>7</xdr:col>
      <xdr:colOff>594360</xdr:colOff>
      <xdr:row>26</xdr:row>
      <xdr:rowOff>152400</xdr:rowOff>
    </xdr:from>
    <xdr:to>
      <xdr:col>9</xdr:col>
      <xdr:colOff>586740</xdr:colOff>
      <xdr:row>28</xdr:row>
      <xdr:rowOff>60960</xdr:rowOff>
    </xdr:to>
    <xdr:sp macro="" textlink="Processing!C23">
      <xdr:nvSpPr>
        <xdr:cNvPr id="45" name="TextBox 44">
          <a:extLst>
            <a:ext uri="{FF2B5EF4-FFF2-40B4-BE49-F238E27FC236}">
              <a16:creationId xmlns:a16="http://schemas.microsoft.com/office/drawing/2014/main" id="{00000000-0008-0000-0000-00002D000000}"/>
            </a:ext>
          </a:extLst>
        </xdr:cNvPr>
        <xdr:cNvSpPr txBox="1"/>
      </xdr:nvSpPr>
      <xdr:spPr>
        <a:xfrm>
          <a:off x="4861560" y="490728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62A4424-CC2A-4661-9418-F8CDAB8E6FA2}" type="TxLink">
            <a:rPr lang="en-US" sz="1800" b="0" i="0" u="none" strike="noStrike">
              <a:solidFill>
                <a:schemeClr val="bg1"/>
              </a:solidFill>
              <a:latin typeface="Aptos Narrow"/>
              <a:ea typeface="+mn-ea"/>
              <a:cs typeface="+mn-cs"/>
            </a:rPr>
            <a:pPr marL="0" indent="0" algn="r"/>
            <a:t> $7,784 </a:t>
          </a:fld>
          <a:endParaRPr lang="ru-RU" sz="2400" b="0" i="0" u="none" strike="noStrike">
            <a:solidFill>
              <a:schemeClr val="bg1"/>
            </a:solidFill>
            <a:latin typeface="Aptos Narrow"/>
            <a:ea typeface="+mn-ea"/>
            <a:cs typeface="+mn-cs"/>
          </a:endParaRPr>
        </a:p>
      </xdr:txBody>
    </xdr:sp>
    <xdr:clientData/>
  </xdr:twoCellAnchor>
  <xdr:twoCellAnchor>
    <xdr:from>
      <xdr:col>17</xdr:col>
      <xdr:colOff>426720</xdr:colOff>
      <xdr:row>29</xdr:row>
      <xdr:rowOff>22860</xdr:rowOff>
    </xdr:from>
    <xdr:to>
      <xdr:col>22</xdr:col>
      <xdr:colOff>487680</xdr:colOff>
      <xdr:row>38</xdr:row>
      <xdr:rowOff>22860</xdr:rowOff>
    </xdr:to>
    <xdr:graphicFrame macro="">
      <xdr:nvGraphicFramePr>
        <xdr:cNvPr id="46" name="Chart 45">
          <a:extLst>
            <a:ext uri="{FF2B5EF4-FFF2-40B4-BE49-F238E27FC236}">
              <a16:creationId xmlns:a16="http://schemas.microsoft.com/office/drawing/2014/main" id="{00000000-0008-0000-00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60960</xdr:colOff>
      <xdr:row>26</xdr:row>
      <xdr:rowOff>152400</xdr:rowOff>
    </xdr:from>
    <xdr:to>
      <xdr:col>20</xdr:col>
      <xdr:colOff>601980</xdr:colOff>
      <xdr:row>28</xdr:row>
      <xdr:rowOff>60960</xdr:rowOff>
    </xdr:to>
    <xdr:sp macro="" textlink="Processing!H10">
      <xdr:nvSpPr>
        <xdr:cNvPr id="47" name="TextBox 46">
          <a:extLst>
            <a:ext uri="{FF2B5EF4-FFF2-40B4-BE49-F238E27FC236}">
              <a16:creationId xmlns:a16="http://schemas.microsoft.com/office/drawing/2014/main" id="{00000000-0008-0000-0000-00002F000000}"/>
            </a:ext>
          </a:extLst>
        </xdr:cNvPr>
        <xdr:cNvSpPr txBox="1"/>
      </xdr:nvSpPr>
      <xdr:spPr>
        <a:xfrm>
          <a:off x="11033760" y="4907280"/>
          <a:ext cx="17602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0C4C28E-7F88-42CE-81E2-29B30C01DEAE}" type="TxLink">
            <a:rPr lang="en-US" sz="1400" b="0" i="0" u="none" strike="noStrike">
              <a:solidFill>
                <a:schemeClr val="bg1"/>
              </a:solidFill>
              <a:latin typeface="Aptos Narrow"/>
              <a:ea typeface="+mn-ea"/>
              <a:cs typeface="+mn-cs"/>
            </a:rPr>
            <a:pPr marL="0" indent="0"/>
            <a:t>Income Dynamics</a:t>
          </a:fld>
          <a:endParaRPr lang="ru-RU" sz="1400" b="0" i="0" u="none" strike="noStrike">
            <a:solidFill>
              <a:schemeClr val="bg1"/>
            </a:solidFill>
            <a:latin typeface="Aptos Narrow"/>
            <a:ea typeface="+mn-ea"/>
            <a:cs typeface="+mn-cs"/>
          </a:endParaRPr>
        </a:p>
      </xdr:txBody>
    </xdr:sp>
    <xdr:clientData/>
  </xdr:twoCellAnchor>
  <xdr:twoCellAnchor>
    <xdr:from>
      <xdr:col>20</xdr:col>
      <xdr:colOff>198120</xdr:colOff>
      <xdr:row>28</xdr:row>
      <xdr:rowOff>38100</xdr:rowOff>
    </xdr:from>
    <xdr:to>
      <xdr:col>22</xdr:col>
      <xdr:colOff>190500</xdr:colOff>
      <xdr:row>29</xdr:row>
      <xdr:rowOff>129540</xdr:rowOff>
    </xdr:to>
    <xdr:sp macro="" textlink="Processing!K23">
      <xdr:nvSpPr>
        <xdr:cNvPr id="49" name="TextBox 48">
          <a:extLst>
            <a:ext uri="{FF2B5EF4-FFF2-40B4-BE49-F238E27FC236}">
              <a16:creationId xmlns:a16="http://schemas.microsoft.com/office/drawing/2014/main" id="{00000000-0008-0000-0000-000031000000}"/>
            </a:ext>
          </a:extLst>
        </xdr:cNvPr>
        <xdr:cNvSpPr txBox="1"/>
      </xdr:nvSpPr>
      <xdr:spPr>
        <a:xfrm>
          <a:off x="12390120" y="515874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0725353-C26B-4C2A-9E4D-41343927F0E7}" type="TxLink">
            <a:rPr lang="en-US" sz="1100" b="0" i="0" u="none" strike="noStrike">
              <a:solidFill>
                <a:srgbClr val="33CCCC"/>
              </a:solidFill>
              <a:latin typeface="Aptos Narrow"/>
              <a:ea typeface="+mn-ea"/>
              <a:cs typeface="+mn-cs"/>
            </a:rPr>
            <a:pPr marL="0" indent="0" algn="l"/>
            <a:t> $3,345 </a:t>
          </a:fld>
          <a:endParaRPr lang="ru-RU" sz="1800" b="0" i="0" u="none" strike="noStrike">
            <a:solidFill>
              <a:srgbClr val="33CCCC"/>
            </a:solidFill>
            <a:latin typeface="Aptos Narrow"/>
            <a:ea typeface="+mn-ea"/>
            <a:cs typeface="+mn-cs"/>
          </a:endParaRPr>
        </a:p>
      </xdr:txBody>
    </xdr:sp>
    <xdr:clientData/>
  </xdr:twoCellAnchor>
  <xdr:twoCellAnchor>
    <xdr:from>
      <xdr:col>18</xdr:col>
      <xdr:colOff>60960</xdr:colOff>
      <xdr:row>28</xdr:row>
      <xdr:rowOff>38100</xdr:rowOff>
    </xdr:from>
    <xdr:to>
      <xdr:col>20</xdr:col>
      <xdr:colOff>220980</xdr:colOff>
      <xdr:row>29</xdr:row>
      <xdr:rowOff>129540</xdr:rowOff>
    </xdr:to>
    <xdr:sp macro="" textlink="Processing!K24">
      <xdr:nvSpPr>
        <xdr:cNvPr id="50" name="TextBox 49">
          <a:extLst>
            <a:ext uri="{FF2B5EF4-FFF2-40B4-BE49-F238E27FC236}">
              <a16:creationId xmlns:a16="http://schemas.microsoft.com/office/drawing/2014/main" id="{00000000-0008-0000-0000-000032000000}"/>
            </a:ext>
          </a:extLst>
        </xdr:cNvPr>
        <xdr:cNvSpPr txBox="1"/>
      </xdr:nvSpPr>
      <xdr:spPr>
        <a:xfrm>
          <a:off x="11033760" y="5158740"/>
          <a:ext cx="13792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B4C8821-8011-4340-AA4C-14E94A1E33D6}" type="TxLink">
            <a:rPr lang="en-US" sz="1100" b="0" i="0" u="none" strike="noStrike">
              <a:solidFill>
                <a:srgbClr val="33CCCC"/>
              </a:solidFill>
              <a:latin typeface="Aptos Narrow"/>
              <a:ea typeface="+mn-ea"/>
              <a:cs typeface="+mn-cs"/>
            </a:rPr>
            <a:pPr marL="0" indent="0" algn="l"/>
            <a:t>Goals Accumulation</a:t>
          </a:fld>
          <a:endParaRPr lang="ru-RU" sz="1100" b="0" i="0" u="none" strike="noStrike">
            <a:solidFill>
              <a:srgbClr val="33CCCC"/>
            </a:solidFill>
            <a:latin typeface="Aptos Narrow"/>
            <a:ea typeface="+mn-ea"/>
            <a:cs typeface="+mn-cs"/>
          </a:endParaRPr>
        </a:p>
      </xdr:txBody>
    </xdr:sp>
    <xdr:clientData/>
  </xdr:twoCellAnchor>
  <xdr:twoCellAnchor>
    <xdr:from>
      <xdr:col>12</xdr:col>
      <xdr:colOff>53340</xdr:colOff>
      <xdr:row>12</xdr:row>
      <xdr:rowOff>129540</xdr:rowOff>
    </xdr:from>
    <xdr:to>
      <xdr:col>16</xdr:col>
      <xdr:colOff>358140</xdr:colOff>
      <xdr:row>25</xdr:row>
      <xdr:rowOff>38100</xdr:rowOff>
    </xdr:to>
    <xdr:graphicFrame macro="">
      <xdr:nvGraphicFramePr>
        <xdr:cNvPr id="54" name="Chart 53">
          <a:extLst>
            <a:ext uri="{FF2B5EF4-FFF2-40B4-BE49-F238E27FC236}">
              <a16:creationId xmlns:a16="http://schemas.microsoft.com/office/drawing/2014/main" id="{00000000-0008-0000-00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259080</xdr:colOff>
      <xdr:row>11</xdr:row>
      <xdr:rowOff>7620</xdr:rowOff>
    </xdr:from>
    <xdr:to>
      <xdr:col>16</xdr:col>
      <xdr:colOff>152400</xdr:colOff>
      <xdr:row>13</xdr:row>
      <xdr:rowOff>44196</xdr:rowOff>
    </xdr:to>
    <mc:AlternateContent xmlns:mc="http://schemas.openxmlformats.org/markup-compatibility/2006" xmlns:a14="http://schemas.microsoft.com/office/drawing/2010/main">
      <mc:Choice Requires="a14">
        <xdr:graphicFrame macro="">
          <xdr:nvGraphicFramePr>
            <xdr:cNvPr id="57" name="Indicator">
              <a:extLst>
                <a:ext uri="{FF2B5EF4-FFF2-40B4-BE49-F238E27FC236}">
                  <a16:creationId xmlns:a16="http://schemas.microsoft.com/office/drawing/2014/main" id="{00000000-0008-0000-0000-000039000000}"/>
                </a:ext>
              </a:extLst>
            </xdr:cNvPr>
            <xdr:cNvGraphicFramePr/>
          </xdr:nvGraphicFramePr>
          <xdr:xfrm>
            <a:off x="0" y="0"/>
            <a:ext cx="0" cy="0"/>
          </xdr:xfrm>
          <a:graphic>
            <a:graphicData uri="http://schemas.microsoft.com/office/drawing/2010/slicer">
              <sle:slicer xmlns:sle="http://schemas.microsoft.com/office/drawing/2010/slicer" name="Indicator"/>
            </a:graphicData>
          </a:graphic>
        </xdr:graphicFrame>
      </mc:Choice>
      <mc:Fallback xmlns="">
        <xdr:sp macro="" textlink="">
          <xdr:nvSpPr>
            <xdr:cNvPr id="0" name=""/>
            <xdr:cNvSpPr>
              <a:spLocks noTextEdit="1"/>
            </xdr:cNvSpPr>
          </xdr:nvSpPr>
          <xdr:spPr>
            <a:xfrm>
              <a:off x="7574280" y="2019300"/>
              <a:ext cx="233172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267101</xdr:colOff>
      <xdr:row>13</xdr:row>
      <xdr:rowOff>53779</xdr:rowOff>
    </xdr:from>
    <xdr:to>
      <xdr:col>21</xdr:col>
      <xdr:colOff>174860</xdr:colOff>
      <xdr:row>23</xdr:row>
      <xdr:rowOff>98621</xdr:rowOff>
    </xdr:to>
    <xdr:graphicFrame macro="">
      <xdr:nvGraphicFramePr>
        <xdr:cNvPr id="62" name="Chart 61">
          <a:extLst>
            <a:ext uri="{FF2B5EF4-FFF2-40B4-BE49-F238E27FC236}">
              <a16:creationId xmlns:a16="http://schemas.microsoft.com/office/drawing/2014/main" id="{00000000-0008-0000-00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541020</xdr:colOff>
      <xdr:row>11</xdr:row>
      <xdr:rowOff>106680</xdr:rowOff>
    </xdr:from>
    <xdr:to>
      <xdr:col>19</xdr:col>
      <xdr:colOff>601980</xdr:colOff>
      <xdr:row>13</xdr:row>
      <xdr:rowOff>15240</xdr:rowOff>
    </xdr:to>
    <xdr:sp macro="" textlink="Processing!K1">
      <xdr:nvSpPr>
        <xdr:cNvPr id="63" name="TextBox 62">
          <a:extLst>
            <a:ext uri="{FF2B5EF4-FFF2-40B4-BE49-F238E27FC236}">
              <a16:creationId xmlns:a16="http://schemas.microsoft.com/office/drawing/2014/main" id="{00000000-0008-0000-0000-00003F000000}"/>
            </a:ext>
          </a:extLst>
        </xdr:cNvPr>
        <xdr:cNvSpPr txBox="1"/>
      </xdr:nvSpPr>
      <xdr:spPr>
        <a:xfrm>
          <a:off x="10904220" y="2118360"/>
          <a:ext cx="12801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DD2581D-B636-4AC5-A99A-0A46C39FFF21}" type="TxLink">
            <a:rPr lang="en-US" sz="1400" b="0" i="0" u="none" strike="noStrike">
              <a:solidFill>
                <a:schemeClr val="bg1"/>
              </a:solidFill>
              <a:latin typeface="Aptos Narrow"/>
              <a:ea typeface="+mn-ea"/>
              <a:cs typeface="+mn-cs"/>
            </a:rPr>
            <a:pPr marL="0" indent="0"/>
            <a:t>Income</a:t>
          </a:fld>
          <a:endParaRPr lang="ru-RU" sz="1400" b="0" i="0" u="none" strike="noStrike">
            <a:solidFill>
              <a:schemeClr val="bg1"/>
            </a:solidFill>
            <a:latin typeface="Aptos Narrow"/>
            <a:ea typeface="+mn-ea"/>
            <a:cs typeface="+mn-cs"/>
          </a:endParaRPr>
        </a:p>
      </xdr:txBody>
    </xdr:sp>
    <xdr:clientData/>
  </xdr:twoCellAnchor>
  <xdr:twoCellAnchor>
    <xdr:from>
      <xdr:col>18</xdr:col>
      <xdr:colOff>155721</xdr:colOff>
      <xdr:row>17</xdr:row>
      <xdr:rowOff>144780</xdr:rowOff>
    </xdr:from>
    <xdr:to>
      <xdr:col>20</xdr:col>
      <xdr:colOff>216681</xdr:colOff>
      <xdr:row>19</xdr:row>
      <xdr:rowOff>53340</xdr:rowOff>
    </xdr:to>
    <xdr:sp macro="" textlink="Processing!L7">
      <xdr:nvSpPr>
        <xdr:cNvPr id="70" name="TextBox 69">
          <a:extLst>
            <a:ext uri="{FF2B5EF4-FFF2-40B4-BE49-F238E27FC236}">
              <a16:creationId xmlns:a16="http://schemas.microsoft.com/office/drawing/2014/main" id="{00000000-0008-0000-0000-000046000000}"/>
            </a:ext>
          </a:extLst>
        </xdr:cNvPr>
        <xdr:cNvSpPr txBox="1"/>
      </xdr:nvSpPr>
      <xdr:spPr>
        <a:xfrm>
          <a:off x="11128521" y="3253740"/>
          <a:ext cx="12801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F7F12C-8228-4621-A95E-7A8A63C9729F}" type="TxLink">
            <a:rPr lang="en-US" sz="1800" b="0" i="0" u="none" strike="noStrike">
              <a:solidFill>
                <a:schemeClr val="bg1"/>
              </a:solidFill>
              <a:latin typeface="Aptos Narrow"/>
              <a:ea typeface="+mn-ea"/>
              <a:cs typeface="+mn-cs"/>
            </a:rPr>
            <a:pPr marL="0" indent="0" algn="ctr"/>
            <a:t> $10,832 </a:t>
          </a:fld>
          <a:endParaRPr lang="ru-RU" sz="1800" b="0" i="0" u="none" strike="noStrike">
            <a:solidFill>
              <a:schemeClr val="bg1"/>
            </a:solidFill>
            <a:latin typeface="Aptos Narrow"/>
            <a:ea typeface="+mn-ea"/>
            <a:cs typeface="+mn-cs"/>
          </a:endParaRPr>
        </a:p>
      </xdr:txBody>
    </xdr:sp>
    <xdr:clientData/>
  </xdr:twoCellAnchor>
  <xdr:twoCellAnchor>
    <xdr:from>
      <xdr:col>21</xdr:col>
      <xdr:colOff>137160</xdr:colOff>
      <xdr:row>15</xdr:row>
      <xdr:rowOff>4572</xdr:rowOff>
    </xdr:from>
    <xdr:to>
      <xdr:col>22</xdr:col>
      <xdr:colOff>510540</xdr:colOff>
      <xdr:row>22</xdr:row>
      <xdr:rowOff>41148</xdr:rowOff>
    </xdr:to>
    <xdr:grpSp>
      <xdr:nvGrpSpPr>
        <xdr:cNvPr id="76" name="Group 75">
          <a:extLst>
            <a:ext uri="{FF2B5EF4-FFF2-40B4-BE49-F238E27FC236}">
              <a16:creationId xmlns:a16="http://schemas.microsoft.com/office/drawing/2014/main" id="{00000000-0008-0000-0000-00004C000000}"/>
            </a:ext>
          </a:extLst>
        </xdr:cNvPr>
        <xdr:cNvGrpSpPr/>
      </xdr:nvGrpSpPr>
      <xdr:grpSpPr>
        <a:xfrm>
          <a:off x="12583160" y="2862072"/>
          <a:ext cx="966047" cy="1370076"/>
          <a:chOff x="12938760" y="2606040"/>
          <a:chExt cx="982980" cy="1316736"/>
        </a:xfrm>
      </xdr:grpSpPr>
      <xdr:sp macro="" textlink="Processing!J2">
        <xdr:nvSpPr>
          <xdr:cNvPr id="71" name="TextBox 70">
            <a:extLst>
              <a:ext uri="{FF2B5EF4-FFF2-40B4-BE49-F238E27FC236}">
                <a16:creationId xmlns:a16="http://schemas.microsoft.com/office/drawing/2014/main" id="{00000000-0008-0000-0000-000047000000}"/>
              </a:ext>
            </a:extLst>
          </xdr:cNvPr>
          <xdr:cNvSpPr txBox="1"/>
        </xdr:nvSpPr>
        <xdr:spPr>
          <a:xfrm>
            <a:off x="12938760" y="2606040"/>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10459F0-652F-4A46-8217-6108DFD6C733}" type="TxLink">
              <a:rPr lang="en-US" sz="1200" b="0" i="0" u="none" strike="noStrike">
                <a:solidFill>
                  <a:srgbClr val="006085"/>
                </a:solidFill>
                <a:latin typeface="Aptos Narrow"/>
                <a:ea typeface="+mn-ea"/>
                <a:cs typeface="+mn-cs"/>
              </a:rPr>
              <a:pPr marL="0" indent="0"/>
              <a:t>Checking</a:t>
            </a:fld>
            <a:endParaRPr lang="ru-RU" sz="1200" b="0" i="0" u="none" strike="noStrike">
              <a:solidFill>
                <a:srgbClr val="006085"/>
              </a:solidFill>
              <a:latin typeface="Aptos Narrow"/>
              <a:ea typeface="+mn-ea"/>
              <a:cs typeface="+mn-cs"/>
            </a:endParaRPr>
          </a:p>
        </xdr:txBody>
      </xdr:sp>
      <xdr:sp macro="" textlink="Processing!J3">
        <xdr:nvSpPr>
          <xdr:cNvPr id="72" name="TextBox 71">
            <a:extLst>
              <a:ext uri="{FF2B5EF4-FFF2-40B4-BE49-F238E27FC236}">
                <a16:creationId xmlns:a16="http://schemas.microsoft.com/office/drawing/2014/main" id="{00000000-0008-0000-0000-000048000000}"/>
              </a:ext>
            </a:extLst>
          </xdr:cNvPr>
          <xdr:cNvSpPr txBox="1"/>
        </xdr:nvSpPr>
        <xdr:spPr>
          <a:xfrm>
            <a:off x="12938760" y="2866644"/>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912216-796B-4AF3-8F4F-AE07AB53FAD5}" type="TxLink">
              <a:rPr lang="en-US" sz="1200" b="0" i="0" u="none" strike="noStrike">
                <a:solidFill>
                  <a:srgbClr val="006085"/>
                </a:solidFill>
                <a:latin typeface="Aptos Narrow"/>
                <a:ea typeface="+mn-ea"/>
                <a:cs typeface="+mn-cs"/>
              </a:rPr>
              <a:pPr marL="0" indent="0"/>
              <a:t>Saving</a:t>
            </a:fld>
            <a:endParaRPr lang="ru-RU" sz="1200" b="0" i="0" u="none" strike="noStrike">
              <a:solidFill>
                <a:srgbClr val="006085"/>
              </a:solidFill>
              <a:latin typeface="Aptos Narrow"/>
              <a:ea typeface="+mn-ea"/>
              <a:cs typeface="+mn-cs"/>
            </a:endParaRPr>
          </a:p>
        </xdr:txBody>
      </xdr:sp>
      <xdr:sp macro="" textlink="Processing!J6">
        <xdr:nvSpPr>
          <xdr:cNvPr id="73" name="TextBox 72">
            <a:extLst>
              <a:ext uri="{FF2B5EF4-FFF2-40B4-BE49-F238E27FC236}">
                <a16:creationId xmlns:a16="http://schemas.microsoft.com/office/drawing/2014/main" id="{00000000-0008-0000-0000-000049000000}"/>
              </a:ext>
            </a:extLst>
          </xdr:cNvPr>
          <xdr:cNvSpPr txBox="1"/>
        </xdr:nvSpPr>
        <xdr:spPr>
          <a:xfrm>
            <a:off x="12938760" y="3648456"/>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C9D1CA3-6564-4CB9-915D-33D4668B862D}" type="TxLink">
              <a:rPr lang="en-US" sz="1200" b="0" i="0" u="none" strike="noStrike">
                <a:solidFill>
                  <a:srgbClr val="006085"/>
                </a:solidFill>
                <a:latin typeface="Aptos Narrow"/>
                <a:ea typeface="+mn-ea"/>
                <a:cs typeface="+mn-cs"/>
              </a:rPr>
              <a:pPr marL="0" indent="0"/>
              <a:t>Rewards</a:t>
            </a:fld>
            <a:endParaRPr lang="ru-RU" sz="1200" b="0" i="0" u="none" strike="noStrike">
              <a:solidFill>
                <a:srgbClr val="006085"/>
              </a:solidFill>
              <a:latin typeface="Aptos Narrow"/>
              <a:ea typeface="+mn-ea"/>
              <a:cs typeface="+mn-cs"/>
            </a:endParaRPr>
          </a:p>
        </xdr:txBody>
      </xdr:sp>
      <xdr:sp macro="" textlink="Processing!J4">
        <xdr:nvSpPr>
          <xdr:cNvPr id="74" name="TextBox 73">
            <a:extLst>
              <a:ext uri="{FF2B5EF4-FFF2-40B4-BE49-F238E27FC236}">
                <a16:creationId xmlns:a16="http://schemas.microsoft.com/office/drawing/2014/main" id="{00000000-0008-0000-0000-00004A000000}"/>
              </a:ext>
            </a:extLst>
          </xdr:cNvPr>
          <xdr:cNvSpPr txBox="1"/>
        </xdr:nvSpPr>
        <xdr:spPr>
          <a:xfrm>
            <a:off x="12938760" y="3127248"/>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F96A678-3EF7-4D7E-B357-92A003A7F5C5}" type="TxLink">
              <a:rPr lang="en-US" sz="1200" b="0" i="0" u="none" strike="noStrike">
                <a:solidFill>
                  <a:srgbClr val="006085"/>
                </a:solidFill>
                <a:latin typeface="Aptos Narrow"/>
                <a:ea typeface="+mn-ea"/>
                <a:cs typeface="+mn-cs"/>
              </a:rPr>
              <a:pPr marL="0" indent="0"/>
              <a:t>Investments</a:t>
            </a:fld>
            <a:endParaRPr lang="ru-RU" sz="1200" b="0" i="0" u="none" strike="noStrike">
              <a:solidFill>
                <a:srgbClr val="006085"/>
              </a:solidFill>
              <a:latin typeface="Aptos Narrow"/>
              <a:ea typeface="+mn-ea"/>
              <a:cs typeface="+mn-cs"/>
            </a:endParaRPr>
          </a:p>
        </xdr:txBody>
      </xdr:sp>
      <xdr:sp macro="" textlink="Processing!J5">
        <xdr:nvSpPr>
          <xdr:cNvPr id="75" name="TextBox 74">
            <a:extLst>
              <a:ext uri="{FF2B5EF4-FFF2-40B4-BE49-F238E27FC236}">
                <a16:creationId xmlns:a16="http://schemas.microsoft.com/office/drawing/2014/main" id="{00000000-0008-0000-0000-00004B000000}"/>
              </a:ext>
            </a:extLst>
          </xdr:cNvPr>
          <xdr:cNvSpPr txBox="1"/>
        </xdr:nvSpPr>
        <xdr:spPr>
          <a:xfrm>
            <a:off x="12938760" y="3387852"/>
            <a:ext cx="9829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5A639FB-4BF8-4F88-9920-75E62E11F3D7}" type="TxLink">
              <a:rPr lang="en-US" sz="1200" b="0" i="0" u="none" strike="noStrike">
                <a:solidFill>
                  <a:srgbClr val="006085"/>
                </a:solidFill>
                <a:latin typeface="Aptos Narrow"/>
                <a:ea typeface="+mn-ea"/>
                <a:cs typeface="+mn-cs"/>
              </a:rPr>
              <a:pPr marL="0" indent="0"/>
              <a:t>Digital Craft</a:t>
            </a:fld>
            <a:endParaRPr lang="ru-RU" sz="1200" b="0" i="0" u="none" strike="noStrike">
              <a:solidFill>
                <a:srgbClr val="006085"/>
              </a:solidFill>
              <a:latin typeface="Aptos Narrow"/>
              <a:ea typeface="+mn-ea"/>
              <a:cs typeface="+mn-cs"/>
            </a:endParaRPr>
          </a:p>
        </xdr:txBody>
      </xdr:sp>
    </xdr:grpSp>
    <xdr:clientData/>
  </xdr:twoCellAnchor>
  <xdr:twoCellAnchor>
    <xdr:from>
      <xdr:col>21</xdr:col>
      <xdr:colOff>0</xdr:colOff>
      <xdr:row>15</xdr:row>
      <xdr:rowOff>99060</xdr:rowOff>
    </xdr:from>
    <xdr:to>
      <xdr:col>21</xdr:col>
      <xdr:colOff>118872</xdr:colOff>
      <xdr:row>21</xdr:row>
      <xdr:rowOff>141732</xdr:rowOff>
    </xdr:to>
    <xdr:grpSp>
      <xdr:nvGrpSpPr>
        <xdr:cNvPr id="151" name="Group 150">
          <a:extLst>
            <a:ext uri="{FF2B5EF4-FFF2-40B4-BE49-F238E27FC236}">
              <a16:creationId xmlns:a16="http://schemas.microsoft.com/office/drawing/2014/main" id="{00000000-0008-0000-0000-000097000000}"/>
            </a:ext>
          </a:extLst>
        </xdr:cNvPr>
        <xdr:cNvGrpSpPr/>
      </xdr:nvGrpSpPr>
      <xdr:grpSpPr>
        <a:xfrm>
          <a:off x="12446000" y="2956560"/>
          <a:ext cx="118872" cy="1185672"/>
          <a:chOff x="12801600" y="2727960"/>
          <a:chExt cx="118872" cy="1139952"/>
        </a:xfrm>
      </xdr:grpSpPr>
      <xdr:sp macro="" textlink="">
        <xdr:nvSpPr>
          <xdr:cNvPr id="77" name="Oval 76">
            <a:extLst>
              <a:ext uri="{FF2B5EF4-FFF2-40B4-BE49-F238E27FC236}">
                <a16:creationId xmlns:a16="http://schemas.microsoft.com/office/drawing/2014/main" id="{00000000-0008-0000-0000-00004D000000}"/>
              </a:ext>
            </a:extLst>
          </xdr:cNvPr>
          <xdr:cNvSpPr/>
        </xdr:nvSpPr>
        <xdr:spPr>
          <a:xfrm>
            <a:off x="12801600" y="2727960"/>
            <a:ext cx="118872" cy="118872"/>
          </a:xfrm>
          <a:prstGeom prst="ellipse">
            <a:avLst/>
          </a:prstGeom>
          <a:gradFill>
            <a:gsLst>
              <a:gs pos="100000">
                <a:srgbClr val="0054B4"/>
              </a:gs>
              <a:gs pos="0">
                <a:srgbClr val="34D399"/>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8" name="Oval 77">
            <a:extLst>
              <a:ext uri="{FF2B5EF4-FFF2-40B4-BE49-F238E27FC236}">
                <a16:creationId xmlns:a16="http://schemas.microsoft.com/office/drawing/2014/main" id="{00000000-0008-0000-0000-00004E000000}"/>
              </a:ext>
            </a:extLst>
          </xdr:cNvPr>
          <xdr:cNvSpPr/>
        </xdr:nvSpPr>
        <xdr:spPr>
          <a:xfrm>
            <a:off x="12801600" y="2983230"/>
            <a:ext cx="118872" cy="118872"/>
          </a:xfrm>
          <a:prstGeom prst="ellipse">
            <a:avLst/>
          </a:prstGeom>
          <a:gradFill>
            <a:gsLst>
              <a:gs pos="100000">
                <a:srgbClr val="1E63E8"/>
              </a:gs>
              <a:gs pos="29000">
                <a:srgbClr val="6CB7FF"/>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9" name="Oval 78">
            <a:extLst>
              <a:ext uri="{FF2B5EF4-FFF2-40B4-BE49-F238E27FC236}">
                <a16:creationId xmlns:a16="http://schemas.microsoft.com/office/drawing/2014/main" id="{00000000-0008-0000-0000-00004F000000}"/>
              </a:ext>
            </a:extLst>
          </xdr:cNvPr>
          <xdr:cNvSpPr/>
        </xdr:nvSpPr>
        <xdr:spPr>
          <a:xfrm>
            <a:off x="12801600" y="3238500"/>
            <a:ext cx="118872" cy="118872"/>
          </a:xfrm>
          <a:prstGeom prst="ellipse">
            <a:avLst/>
          </a:prstGeom>
          <a:gradFill>
            <a:gsLst>
              <a:gs pos="100000">
                <a:srgbClr val="1CE16C"/>
              </a:gs>
              <a:gs pos="0">
                <a:srgbClr val="F9EAB7"/>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0" name="Oval 79">
            <a:extLst>
              <a:ext uri="{FF2B5EF4-FFF2-40B4-BE49-F238E27FC236}">
                <a16:creationId xmlns:a16="http://schemas.microsoft.com/office/drawing/2014/main" id="{00000000-0008-0000-0000-000050000000}"/>
              </a:ext>
            </a:extLst>
          </xdr:cNvPr>
          <xdr:cNvSpPr/>
        </xdr:nvSpPr>
        <xdr:spPr>
          <a:xfrm>
            <a:off x="12801600" y="3493770"/>
            <a:ext cx="118872" cy="118872"/>
          </a:xfrm>
          <a:prstGeom prst="ellipse">
            <a:avLst/>
          </a:prstGeom>
          <a:gradFill>
            <a:gsLst>
              <a:gs pos="89000">
                <a:srgbClr val="FFFF00"/>
              </a:gs>
              <a:gs pos="5000">
                <a:srgbClr val="F2207B"/>
              </a:gs>
            </a:gsLst>
            <a:lin ang="7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1" name="Oval 80">
            <a:extLst>
              <a:ext uri="{FF2B5EF4-FFF2-40B4-BE49-F238E27FC236}">
                <a16:creationId xmlns:a16="http://schemas.microsoft.com/office/drawing/2014/main" id="{00000000-0008-0000-0000-000051000000}"/>
              </a:ext>
            </a:extLst>
          </xdr:cNvPr>
          <xdr:cNvSpPr/>
        </xdr:nvSpPr>
        <xdr:spPr>
          <a:xfrm>
            <a:off x="12801600" y="3749040"/>
            <a:ext cx="118872" cy="118872"/>
          </a:xfrm>
          <a:prstGeom prst="ellipse">
            <a:avLst/>
          </a:prstGeom>
          <a:gradFill>
            <a:gsLst>
              <a:gs pos="100000">
                <a:srgbClr val="70AD18"/>
              </a:gs>
              <a:gs pos="0">
                <a:srgbClr val="ADE35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13</xdr:col>
      <xdr:colOff>327660</xdr:colOff>
      <xdr:row>26</xdr:row>
      <xdr:rowOff>129540</xdr:rowOff>
    </xdr:from>
    <xdr:to>
      <xdr:col>15</xdr:col>
      <xdr:colOff>22860</xdr:colOff>
      <xdr:row>28</xdr:row>
      <xdr:rowOff>38100</xdr:rowOff>
    </xdr:to>
    <xdr:sp macro="" textlink="Processing!B1">
      <xdr:nvSpPr>
        <xdr:cNvPr id="82" name="TextBox 81">
          <a:extLst>
            <a:ext uri="{FF2B5EF4-FFF2-40B4-BE49-F238E27FC236}">
              <a16:creationId xmlns:a16="http://schemas.microsoft.com/office/drawing/2014/main" id="{00000000-0008-0000-0000-000052000000}"/>
            </a:ext>
          </a:extLst>
        </xdr:cNvPr>
        <xdr:cNvSpPr txBox="1"/>
      </xdr:nvSpPr>
      <xdr:spPr>
        <a:xfrm>
          <a:off x="825246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7F039DF-497B-4CB1-AB4F-5E34F33168FF}" type="TxLink">
            <a:rPr lang="en-US" sz="1400" b="0" i="0" u="none" strike="noStrike">
              <a:solidFill>
                <a:schemeClr val="bg1"/>
              </a:solidFill>
              <a:latin typeface="Aptos Narrow"/>
              <a:ea typeface="+mn-ea"/>
              <a:cs typeface="+mn-cs"/>
            </a:rPr>
            <a:pPr marL="0" indent="0" algn="ctr"/>
            <a:t>Expenses</a:t>
          </a:fld>
          <a:endParaRPr lang="ru-RU" sz="1400" b="0" i="0" u="none" strike="noStrike">
            <a:solidFill>
              <a:schemeClr val="bg1"/>
            </a:solidFill>
            <a:latin typeface="Aptos Narrow"/>
            <a:ea typeface="+mn-ea"/>
            <a:cs typeface="+mn-cs"/>
          </a:endParaRPr>
        </a:p>
      </xdr:txBody>
    </xdr:sp>
    <xdr:clientData/>
  </xdr:twoCellAnchor>
  <xdr:twoCellAnchor>
    <xdr:from>
      <xdr:col>15</xdr:col>
      <xdr:colOff>144780</xdr:colOff>
      <xdr:row>26</xdr:row>
      <xdr:rowOff>129540</xdr:rowOff>
    </xdr:from>
    <xdr:to>
      <xdr:col>16</xdr:col>
      <xdr:colOff>449580</xdr:colOff>
      <xdr:row>28</xdr:row>
      <xdr:rowOff>38100</xdr:rowOff>
    </xdr:to>
    <xdr:sp macro="" textlink="Processing!K1">
      <xdr:nvSpPr>
        <xdr:cNvPr id="84" name="TextBox 83">
          <a:extLst>
            <a:ext uri="{FF2B5EF4-FFF2-40B4-BE49-F238E27FC236}">
              <a16:creationId xmlns:a16="http://schemas.microsoft.com/office/drawing/2014/main" id="{00000000-0008-0000-0000-000054000000}"/>
            </a:ext>
          </a:extLst>
        </xdr:cNvPr>
        <xdr:cNvSpPr txBox="1"/>
      </xdr:nvSpPr>
      <xdr:spPr>
        <a:xfrm>
          <a:off x="928878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72677F6-8208-4568-BA49-1E40A80A1735}" type="TxLink">
            <a:rPr lang="en-US" sz="1400" b="0" i="0" u="none" strike="noStrike">
              <a:solidFill>
                <a:schemeClr val="bg1"/>
              </a:solidFill>
              <a:latin typeface="Aptos Narrow"/>
              <a:ea typeface="+mn-ea"/>
              <a:cs typeface="+mn-cs"/>
            </a:rPr>
            <a:pPr marL="0" indent="0" algn="ctr"/>
            <a:t>Income</a:t>
          </a:fld>
          <a:endParaRPr lang="ru-RU" sz="1400" b="0" i="0" u="none" strike="noStrike">
            <a:solidFill>
              <a:schemeClr val="bg1"/>
            </a:solidFill>
            <a:latin typeface="Aptos Narrow"/>
            <a:ea typeface="+mn-ea"/>
            <a:cs typeface="+mn-cs"/>
          </a:endParaRPr>
        </a:p>
      </xdr:txBody>
    </xdr:sp>
    <xdr:clientData/>
  </xdr:twoCellAnchor>
  <xdr:twoCellAnchor>
    <xdr:from>
      <xdr:col>0</xdr:col>
      <xdr:colOff>259080</xdr:colOff>
      <xdr:row>5</xdr:row>
      <xdr:rowOff>30480</xdr:rowOff>
    </xdr:from>
    <xdr:to>
      <xdr:col>5</xdr:col>
      <xdr:colOff>182880</xdr:colOff>
      <xdr:row>12</xdr:row>
      <xdr:rowOff>106680</xdr:rowOff>
    </xdr:to>
    <xdr:graphicFrame macro="">
      <xdr:nvGraphicFramePr>
        <xdr:cNvPr id="94" name="Chart 93">
          <a:extLst>
            <a:ext uri="{FF2B5EF4-FFF2-40B4-BE49-F238E27FC236}">
              <a16:creationId xmlns:a16="http://schemas.microsoft.com/office/drawing/2014/main" id="{00000000-0008-0000-0000-00005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596265</xdr:colOff>
      <xdr:row>4</xdr:row>
      <xdr:rowOff>68580</xdr:rowOff>
    </xdr:from>
    <xdr:to>
      <xdr:col>4</xdr:col>
      <xdr:colOff>314325</xdr:colOff>
      <xdr:row>6</xdr:row>
      <xdr:rowOff>15240</xdr:rowOff>
    </xdr:to>
    <xdr:sp macro="" textlink="">
      <xdr:nvSpPr>
        <xdr:cNvPr id="97" name="Rectangle: Rounded Corners 96">
          <a:extLst>
            <a:ext uri="{FF2B5EF4-FFF2-40B4-BE49-F238E27FC236}">
              <a16:creationId xmlns:a16="http://schemas.microsoft.com/office/drawing/2014/main" id="{00000000-0008-0000-0000-000061000000}"/>
            </a:ext>
          </a:extLst>
        </xdr:cNvPr>
        <xdr:cNvSpPr/>
      </xdr:nvSpPr>
      <xdr:spPr>
        <a:xfrm>
          <a:off x="2425065" y="800100"/>
          <a:ext cx="327660" cy="312420"/>
        </a:xfrm>
        <a:prstGeom prst="roundRect">
          <a:avLst/>
        </a:prstGeom>
        <a:solidFill>
          <a:srgbClr val="01152D"/>
        </a:solidFill>
        <a:ln w="12700">
          <a:solidFill>
            <a:schemeClr val="bg1"/>
          </a:solid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4</xdr:col>
      <xdr:colOff>30480</xdr:colOff>
      <xdr:row>4</xdr:row>
      <xdr:rowOff>99060</xdr:rowOff>
    </xdr:from>
    <xdr:to>
      <xdr:col>4</xdr:col>
      <xdr:colOff>259080</xdr:colOff>
      <xdr:row>5</xdr:row>
      <xdr:rowOff>144780</xdr:rowOff>
    </xdr:to>
    <xdr:pic>
      <xdr:nvPicPr>
        <xdr:cNvPr id="99" name="Graphic 98" descr="Home with solid fill">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468880" y="830580"/>
          <a:ext cx="228600" cy="228600"/>
        </a:xfrm>
        <a:prstGeom prst="rect">
          <a:avLst/>
        </a:prstGeom>
      </xdr:spPr>
    </xdr:pic>
    <xdr:clientData/>
  </xdr:twoCellAnchor>
  <xdr:twoCellAnchor>
    <xdr:from>
      <xdr:col>1</xdr:col>
      <xdr:colOff>76200</xdr:colOff>
      <xdr:row>3</xdr:row>
      <xdr:rowOff>160020</xdr:rowOff>
    </xdr:from>
    <xdr:to>
      <xdr:col>3</xdr:col>
      <xdr:colOff>327660</xdr:colOff>
      <xdr:row>5</xdr:row>
      <xdr:rowOff>152400</xdr:rowOff>
    </xdr:to>
    <xdr:sp macro="" textlink="Processing!M9">
      <xdr:nvSpPr>
        <xdr:cNvPr id="100" name="TextBox 99">
          <a:extLst>
            <a:ext uri="{FF2B5EF4-FFF2-40B4-BE49-F238E27FC236}">
              <a16:creationId xmlns:a16="http://schemas.microsoft.com/office/drawing/2014/main" id="{00000000-0008-0000-0000-000064000000}"/>
            </a:ext>
          </a:extLst>
        </xdr:cNvPr>
        <xdr:cNvSpPr txBox="1"/>
      </xdr:nvSpPr>
      <xdr:spPr>
        <a:xfrm>
          <a:off x="68580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EC5868-FB58-4D2C-B42A-F1F27E0D08C9}" type="TxLink">
            <a:rPr lang="en-US" sz="1400" b="0" i="0" u="none" strike="noStrike">
              <a:solidFill>
                <a:schemeClr val="bg1"/>
              </a:solidFill>
              <a:latin typeface="Aptos Narrow"/>
            </a:rPr>
            <a:pPr/>
            <a:t>Total Cash Flow</a:t>
          </a:fld>
          <a:endParaRPr lang="ru-RU" sz="1400">
            <a:solidFill>
              <a:schemeClr val="bg1"/>
            </a:solidFill>
          </a:endParaRPr>
        </a:p>
      </xdr:txBody>
    </xdr:sp>
    <xdr:clientData/>
  </xdr:twoCellAnchor>
  <xdr:twoCellAnchor>
    <xdr:from>
      <xdr:col>1</xdr:col>
      <xdr:colOff>15240</xdr:colOff>
      <xdr:row>5</xdr:row>
      <xdr:rowOff>45720</xdr:rowOff>
    </xdr:from>
    <xdr:to>
      <xdr:col>3</xdr:col>
      <xdr:colOff>266700</xdr:colOff>
      <xdr:row>7</xdr:row>
      <xdr:rowOff>38100</xdr:rowOff>
    </xdr:to>
    <xdr:sp macro="" textlink="Processing!O23">
      <xdr:nvSpPr>
        <xdr:cNvPr id="101" name="TextBox 100">
          <a:extLst>
            <a:ext uri="{FF2B5EF4-FFF2-40B4-BE49-F238E27FC236}">
              <a16:creationId xmlns:a16="http://schemas.microsoft.com/office/drawing/2014/main" id="{00000000-0008-0000-0000-000065000000}"/>
            </a:ext>
          </a:extLst>
        </xdr:cNvPr>
        <xdr:cNvSpPr txBox="1"/>
      </xdr:nvSpPr>
      <xdr:spPr>
        <a:xfrm>
          <a:off x="6248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D23083-EB3B-4E54-9706-1DE6C050C0B5}" type="TxLink">
            <a:rPr lang="en-US" sz="2000" b="0" i="0" u="none" strike="noStrike">
              <a:solidFill>
                <a:schemeClr val="bg1"/>
              </a:solidFill>
              <a:latin typeface="Aptos Narrow"/>
              <a:ea typeface="+mn-ea"/>
              <a:cs typeface="+mn-cs"/>
            </a:rPr>
            <a:pPr marL="0" indent="0"/>
            <a:t> $18,616 </a:t>
          </a:fld>
          <a:endParaRPr lang="ru-RU" sz="2000" b="0" i="0" u="none" strike="noStrike">
            <a:solidFill>
              <a:schemeClr val="bg1"/>
            </a:solidFill>
            <a:latin typeface="Aptos Narrow"/>
            <a:ea typeface="+mn-ea"/>
            <a:cs typeface="+mn-cs"/>
          </a:endParaRPr>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5">
      <xdr:nvSpPr>
        <xdr:cNvPr id="102" name="TextBox 101">
          <a:extLst>
            <a:ext uri="{FF2B5EF4-FFF2-40B4-BE49-F238E27FC236}">
              <a16:creationId xmlns:a16="http://schemas.microsoft.com/office/drawing/2014/main" id="{00000000-0008-0000-0000-00006600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75A47E-8A88-4F75-BF14-C8ACEBE9AD24}" type="TxLink">
            <a:rPr lang="en-US" sz="1100" b="1" i="0" u="none" strike="noStrike">
              <a:solidFill>
                <a:srgbClr val="33CCCC"/>
              </a:solidFill>
              <a:latin typeface="Aptos Narrow"/>
              <a:ea typeface="+mn-ea"/>
              <a:cs typeface="+mn-cs"/>
            </a:rPr>
            <a:pPr marL="0" indent="0"/>
            <a:t>↑ +5%</a:t>
          </a:fld>
          <a:endParaRPr lang="ru-RU" sz="1100" b="1" i="0" u="none" strike="noStrike">
            <a:solidFill>
              <a:srgbClr val="33CCCC"/>
            </a:solidFill>
            <a:latin typeface="Aptos Narrow"/>
            <a:ea typeface="+mn-ea"/>
            <a:cs typeface="+mn-cs"/>
          </a:endParaRPr>
        </a:p>
      </xdr:txBody>
    </xdr:sp>
    <xdr:clientData/>
  </xdr:twoCellAnchor>
  <xdr:twoCellAnchor>
    <xdr:from>
      <xdr:col>5</xdr:col>
      <xdr:colOff>297180</xdr:colOff>
      <xdr:row>3</xdr:row>
      <xdr:rowOff>160020</xdr:rowOff>
    </xdr:from>
    <xdr:to>
      <xdr:col>7</xdr:col>
      <xdr:colOff>548640</xdr:colOff>
      <xdr:row>5</xdr:row>
      <xdr:rowOff>152400</xdr:rowOff>
    </xdr:to>
    <xdr:sp macro="" textlink="Processing!H7">
      <xdr:nvSpPr>
        <xdr:cNvPr id="103" name="TextBox 102">
          <a:extLst>
            <a:ext uri="{FF2B5EF4-FFF2-40B4-BE49-F238E27FC236}">
              <a16:creationId xmlns:a16="http://schemas.microsoft.com/office/drawing/2014/main" id="{00000000-0008-0000-0000-000067000000}"/>
            </a:ext>
          </a:extLst>
        </xdr:cNvPr>
        <xdr:cNvSpPr txBox="1"/>
      </xdr:nvSpPr>
      <xdr:spPr>
        <a:xfrm>
          <a:off x="334518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243D7D-868F-4631-B378-D7F7FE73D5B2}" type="TxLink">
            <a:rPr lang="en-US" sz="1400" b="0" i="0" u="none" strike="noStrike">
              <a:solidFill>
                <a:schemeClr val="bg1"/>
              </a:solidFill>
              <a:latin typeface="Aptos Narrow"/>
              <a:ea typeface="+mn-ea"/>
              <a:cs typeface="+mn-cs"/>
            </a:rPr>
            <a:pPr marL="0" indent="0"/>
            <a:t>Total Balance</a:t>
          </a:fld>
          <a:endParaRPr lang="ru-RU" sz="1400" b="0" i="0" u="none" strike="noStrike">
            <a:solidFill>
              <a:schemeClr val="bg1"/>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5">
      <xdr:nvSpPr>
        <xdr:cNvPr id="105" name="TextBox 104">
          <a:extLst>
            <a:ext uri="{FF2B5EF4-FFF2-40B4-BE49-F238E27FC236}">
              <a16:creationId xmlns:a16="http://schemas.microsoft.com/office/drawing/2014/main" id="{00000000-0008-0000-0000-00006900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B4BE2B-2E5D-44B4-93BD-47F6B9A691E1}" type="TxLink">
            <a:rPr lang="en-US" sz="1100" b="1" i="0" u="none" strike="noStrike">
              <a:solidFill>
                <a:srgbClr val="33CCCC"/>
              </a:solidFill>
              <a:latin typeface="Aptos Narrow"/>
              <a:ea typeface="+mn-ea"/>
              <a:cs typeface="+mn-cs"/>
            </a:rPr>
            <a:pPr marL="0" indent="0"/>
            <a:t> </a:t>
          </a:fld>
          <a:endParaRPr lang="ru-RU" sz="1100" b="1" i="0" u="none" strike="noStrike">
            <a:solidFill>
              <a:srgbClr val="33CCCC"/>
            </a:solidFill>
            <a:latin typeface="Aptos Narrow"/>
            <a:ea typeface="+mn-ea"/>
            <a:cs typeface="+mn-cs"/>
          </a:endParaRPr>
        </a:p>
      </xdr:txBody>
    </xdr:sp>
    <xdr:clientData/>
  </xdr:twoCellAnchor>
  <xdr:twoCellAnchor>
    <xdr:from>
      <xdr:col>9</xdr:col>
      <xdr:colOff>594360</xdr:colOff>
      <xdr:row>3</xdr:row>
      <xdr:rowOff>160020</xdr:rowOff>
    </xdr:from>
    <xdr:to>
      <xdr:col>12</xdr:col>
      <xdr:colOff>236220</xdr:colOff>
      <xdr:row>5</xdr:row>
      <xdr:rowOff>152400</xdr:rowOff>
    </xdr:to>
    <xdr:sp macro="" textlink="Processing!B1">
      <xdr:nvSpPr>
        <xdr:cNvPr id="106" name="TextBox 105">
          <a:extLst>
            <a:ext uri="{FF2B5EF4-FFF2-40B4-BE49-F238E27FC236}">
              <a16:creationId xmlns:a16="http://schemas.microsoft.com/office/drawing/2014/main" id="{00000000-0008-0000-0000-00006A000000}"/>
            </a:ext>
          </a:extLst>
        </xdr:cNvPr>
        <xdr:cNvSpPr txBox="1"/>
      </xdr:nvSpPr>
      <xdr:spPr>
        <a:xfrm>
          <a:off x="608076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4DF427-9F0A-4950-902F-E3078663E287}" type="TxLink">
            <a:rPr lang="en-US" sz="1400" b="0" i="0" u="none" strike="noStrike">
              <a:solidFill>
                <a:schemeClr val="bg1"/>
              </a:solidFill>
              <a:latin typeface="Aptos Narrow"/>
              <a:ea typeface="+mn-ea"/>
              <a:cs typeface="+mn-cs"/>
            </a:rPr>
            <a:pPr marL="0" indent="0"/>
            <a:t>Expenses</a:t>
          </a:fld>
          <a:endParaRPr lang="ru-RU" sz="1400" b="0" i="0" u="none" strike="noStrike">
            <a:solidFill>
              <a:schemeClr val="bg1"/>
            </a:solidFill>
            <a:latin typeface="Aptos Narrow"/>
            <a:ea typeface="+mn-ea"/>
            <a:cs typeface="+mn-cs"/>
          </a:endParaRPr>
        </a:p>
      </xdr:txBody>
    </xdr:sp>
    <xdr:clientData/>
  </xdr:twoCellAnchor>
  <xdr:twoCellAnchor>
    <xdr:from>
      <xdr:col>9</xdr:col>
      <xdr:colOff>533400</xdr:colOff>
      <xdr:row>5</xdr:row>
      <xdr:rowOff>45720</xdr:rowOff>
    </xdr:from>
    <xdr:to>
      <xdr:col>12</xdr:col>
      <xdr:colOff>175260</xdr:colOff>
      <xdr:row>7</xdr:row>
      <xdr:rowOff>38100</xdr:rowOff>
    </xdr:to>
    <xdr:sp macro="" textlink="Processing!C23">
      <xdr:nvSpPr>
        <xdr:cNvPr id="107" name="TextBox 106">
          <a:extLst>
            <a:ext uri="{FF2B5EF4-FFF2-40B4-BE49-F238E27FC236}">
              <a16:creationId xmlns:a16="http://schemas.microsoft.com/office/drawing/2014/main" id="{00000000-0008-0000-0000-00006B000000}"/>
            </a:ext>
          </a:extLst>
        </xdr:cNvPr>
        <xdr:cNvSpPr txBox="1"/>
      </xdr:nvSpPr>
      <xdr:spPr>
        <a:xfrm>
          <a:off x="601980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FF3C80-1C38-42E6-A3C8-657AF35A88B5}" type="TxLink">
            <a:rPr lang="en-US" sz="2000" b="0" i="0" u="none" strike="noStrike">
              <a:solidFill>
                <a:schemeClr val="bg1"/>
              </a:solidFill>
              <a:latin typeface="Aptos Narrow"/>
              <a:ea typeface="+mn-ea"/>
              <a:cs typeface="+mn-cs"/>
            </a:rPr>
            <a:pPr marL="0" indent="0"/>
            <a:t> $7,784 </a:t>
          </a:fld>
          <a:endParaRPr lang="ru-RU" sz="2000" b="0" i="0" u="none" strike="noStrike">
            <a:solidFill>
              <a:schemeClr val="bg1"/>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5">
      <xdr:nvSpPr>
        <xdr:cNvPr id="108" name="TextBox 107">
          <a:extLst>
            <a:ext uri="{FF2B5EF4-FFF2-40B4-BE49-F238E27FC236}">
              <a16:creationId xmlns:a16="http://schemas.microsoft.com/office/drawing/2014/main" id="{00000000-0008-0000-0000-00006C00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8852F5-8CEA-4FB9-BF94-745118D87657}" type="TxLink">
            <a:rPr lang="en-US" sz="1100" b="1" i="0" u="none" strike="noStrike">
              <a:solidFill>
                <a:srgbClr val="33CCCC"/>
              </a:solidFill>
              <a:latin typeface="Aptos Narrow"/>
              <a:ea typeface="+mn-ea"/>
              <a:cs typeface="+mn-cs"/>
            </a:rPr>
            <a:pPr marL="0" indent="0"/>
            <a:t>↑ +6%</a:t>
          </a:fld>
          <a:endParaRPr lang="ru-RU" sz="1100" b="1" i="0" u="none" strike="noStrike">
            <a:solidFill>
              <a:srgbClr val="33CCCC"/>
            </a:solidFill>
            <a:latin typeface="Aptos Narrow"/>
            <a:ea typeface="+mn-ea"/>
            <a:cs typeface="+mn-cs"/>
          </a:endParaRPr>
        </a:p>
      </xdr:txBody>
    </xdr:sp>
    <xdr:clientData/>
  </xdr:twoCellAnchor>
  <xdr:twoCellAnchor>
    <xdr:from>
      <xdr:col>14</xdr:col>
      <xdr:colOff>274320</xdr:colOff>
      <xdr:row>3</xdr:row>
      <xdr:rowOff>160020</xdr:rowOff>
    </xdr:from>
    <xdr:to>
      <xdr:col>16</xdr:col>
      <xdr:colOff>525780</xdr:colOff>
      <xdr:row>5</xdr:row>
      <xdr:rowOff>152400</xdr:rowOff>
    </xdr:to>
    <xdr:sp macro="" textlink="Processing!K1">
      <xdr:nvSpPr>
        <xdr:cNvPr id="109" name="TextBox 108">
          <a:extLst>
            <a:ext uri="{FF2B5EF4-FFF2-40B4-BE49-F238E27FC236}">
              <a16:creationId xmlns:a16="http://schemas.microsoft.com/office/drawing/2014/main" id="{00000000-0008-0000-0000-00006D000000}"/>
            </a:ext>
          </a:extLst>
        </xdr:cNvPr>
        <xdr:cNvSpPr txBox="1"/>
      </xdr:nvSpPr>
      <xdr:spPr>
        <a:xfrm>
          <a:off x="880872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B12C84-2CE0-4770-8131-FC640C63713A}" type="TxLink">
            <a:rPr lang="en-US" sz="1400" b="0" i="0" u="none" strike="noStrike">
              <a:solidFill>
                <a:schemeClr val="bg1"/>
              </a:solidFill>
              <a:latin typeface="Aptos Narrow"/>
              <a:ea typeface="+mn-ea"/>
              <a:cs typeface="+mn-cs"/>
            </a:rPr>
            <a:pPr marL="0" indent="0"/>
            <a:t>Income</a:t>
          </a:fld>
          <a:endParaRPr lang="ru-RU" sz="1400" b="0" i="0" u="none" strike="noStrike">
            <a:solidFill>
              <a:schemeClr val="bg1"/>
            </a:solidFill>
            <a:latin typeface="Aptos Narrow"/>
            <a:ea typeface="+mn-ea"/>
            <a:cs typeface="+mn-cs"/>
          </a:endParaRPr>
        </a:p>
      </xdr:txBody>
    </xdr:sp>
    <xdr:clientData/>
  </xdr:twoCellAnchor>
  <xdr:twoCellAnchor>
    <xdr:from>
      <xdr:col>14</xdr:col>
      <xdr:colOff>213360</xdr:colOff>
      <xdr:row>5</xdr:row>
      <xdr:rowOff>45720</xdr:rowOff>
    </xdr:from>
    <xdr:to>
      <xdr:col>16</xdr:col>
      <xdr:colOff>464820</xdr:colOff>
      <xdr:row>7</xdr:row>
      <xdr:rowOff>38100</xdr:rowOff>
    </xdr:to>
    <xdr:sp macro="" textlink="Processing!I23">
      <xdr:nvSpPr>
        <xdr:cNvPr id="110" name="TextBox 109">
          <a:extLst>
            <a:ext uri="{FF2B5EF4-FFF2-40B4-BE49-F238E27FC236}">
              <a16:creationId xmlns:a16="http://schemas.microsoft.com/office/drawing/2014/main" id="{00000000-0008-0000-0000-00006E000000}"/>
            </a:ext>
          </a:extLst>
        </xdr:cNvPr>
        <xdr:cNvSpPr txBox="1"/>
      </xdr:nvSpPr>
      <xdr:spPr>
        <a:xfrm>
          <a:off x="874776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4E8EB6-44A1-4803-BE14-9A8362A319F8}" type="TxLink">
            <a:rPr lang="en-US" sz="2000" b="0" i="0" u="none" strike="noStrike">
              <a:solidFill>
                <a:schemeClr val="bg1"/>
              </a:solidFill>
              <a:latin typeface="Aptos Narrow"/>
              <a:ea typeface="+mn-ea"/>
              <a:cs typeface="+mn-cs"/>
            </a:rPr>
            <a:pPr marL="0" indent="0"/>
            <a:t> $10,832 </a:t>
          </a:fld>
          <a:endParaRPr lang="ru-RU" sz="2000" b="0" i="0" u="none" strike="noStrike">
            <a:solidFill>
              <a:schemeClr val="bg1"/>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5">
      <xdr:nvSpPr>
        <xdr:cNvPr id="111" name="TextBox 110">
          <a:extLst>
            <a:ext uri="{FF2B5EF4-FFF2-40B4-BE49-F238E27FC236}">
              <a16:creationId xmlns:a16="http://schemas.microsoft.com/office/drawing/2014/main" id="{00000000-0008-0000-0000-00006F00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32D2CF-ABE6-41B6-86AC-79BE26B2FC82}" type="TxLink">
            <a:rPr lang="en-US" sz="1100" b="1" i="0" u="none" strike="noStrike">
              <a:solidFill>
                <a:srgbClr val="33CCCC"/>
              </a:solidFill>
              <a:latin typeface="Aptos Narrow"/>
              <a:ea typeface="+mn-ea"/>
              <a:cs typeface="+mn-cs"/>
            </a:rPr>
            <a:pPr marL="0" indent="0"/>
            <a:t>↑ +4%</a:t>
          </a:fld>
          <a:endParaRPr lang="ru-RU" sz="1100" b="1" i="0" u="none" strike="noStrike">
            <a:solidFill>
              <a:srgbClr val="33CCCC"/>
            </a:solidFill>
            <a:latin typeface="Aptos Narrow"/>
            <a:ea typeface="+mn-ea"/>
            <a:cs typeface="+mn-cs"/>
          </a:endParaRPr>
        </a:p>
      </xdr:txBody>
    </xdr:sp>
    <xdr:clientData/>
  </xdr:twoCellAnchor>
  <xdr:twoCellAnchor>
    <xdr:from>
      <xdr:col>18</xdr:col>
      <xdr:colOff>571500</xdr:colOff>
      <xdr:row>3</xdr:row>
      <xdr:rowOff>160020</xdr:rowOff>
    </xdr:from>
    <xdr:to>
      <xdr:col>21</xdr:col>
      <xdr:colOff>502920</xdr:colOff>
      <xdr:row>5</xdr:row>
      <xdr:rowOff>152400</xdr:rowOff>
    </xdr:to>
    <xdr:sp macro="" textlink="Processing!J10">
      <xdr:nvSpPr>
        <xdr:cNvPr id="112" name="TextBox 111">
          <a:extLst>
            <a:ext uri="{FF2B5EF4-FFF2-40B4-BE49-F238E27FC236}">
              <a16:creationId xmlns:a16="http://schemas.microsoft.com/office/drawing/2014/main" id="{00000000-0008-0000-0000-000070000000}"/>
            </a:ext>
          </a:extLst>
        </xdr:cNvPr>
        <xdr:cNvSpPr txBox="1"/>
      </xdr:nvSpPr>
      <xdr:spPr>
        <a:xfrm>
          <a:off x="11544300" y="708660"/>
          <a:ext cx="17602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5A46DE-8382-4092-B124-672DCE793D36}" type="TxLink">
            <a:rPr lang="en-US" sz="1400" b="0" i="0" u="none" strike="noStrike">
              <a:solidFill>
                <a:schemeClr val="bg1"/>
              </a:solidFill>
              <a:latin typeface="Aptos Narrow"/>
              <a:ea typeface="+mn-ea"/>
              <a:cs typeface="+mn-cs"/>
            </a:rPr>
            <a:pPr marL="0" indent="0"/>
            <a:t>Goals Accumulation</a:t>
          </a:fld>
          <a:endParaRPr lang="ru-RU" sz="1400" b="0" i="0" u="none" strike="noStrike">
            <a:solidFill>
              <a:schemeClr val="bg1"/>
            </a:solidFill>
            <a:latin typeface="Aptos Narrow"/>
            <a:ea typeface="+mn-ea"/>
            <a:cs typeface="+mn-cs"/>
          </a:endParaRPr>
        </a:p>
      </xdr:txBody>
    </xdr:sp>
    <xdr:clientData/>
  </xdr:twoCellAnchor>
  <xdr:twoCellAnchor>
    <xdr:from>
      <xdr:col>19</xdr:col>
      <xdr:colOff>361950</xdr:colOff>
      <xdr:row>5</xdr:row>
      <xdr:rowOff>83820</xdr:rowOff>
    </xdr:from>
    <xdr:to>
      <xdr:col>22</xdr:col>
      <xdr:colOff>3810</xdr:colOff>
      <xdr:row>7</xdr:row>
      <xdr:rowOff>76200</xdr:rowOff>
    </xdr:to>
    <xdr:sp macro="" textlink="Processing!T6">
      <xdr:nvSpPr>
        <xdr:cNvPr id="113" name="TextBox 112">
          <a:extLst>
            <a:ext uri="{FF2B5EF4-FFF2-40B4-BE49-F238E27FC236}">
              <a16:creationId xmlns:a16="http://schemas.microsoft.com/office/drawing/2014/main" id="{00000000-0008-0000-0000-000071000000}"/>
            </a:ext>
          </a:extLst>
        </xdr:cNvPr>
        <xdr:cNvSpPr txBox="1"/>
      </xdr:nvSpPr>
      <xdr:spPr>
        <a:xfrm>
          <a:off x="11944350" y="9982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7AFC5A4-645B-4660-8ED8-D53523986E3C}" type="TxLink">
            <a:rPr lang="en-US" sz="2000" b="0" i="0" u="none" strike="noStrike">
              <a:solidFill>
                <a:schemeClr val="bg1"/>
              </a:solidFill>
              <a:latin typeface="Aptos Narrow"/>
              <a:ea typeface="+mn-ea"/>
              <a:cs typeface="+mn-cs"/>
            </a:rPr>
            <a:pPr marL="0" indent="0" algn="ctr"/>
            <a:t>41%</a:t>
          </a:fld>
          <a:endParaRPr lang="ru-RU" sz="2000" b="0" i="0" u="none" strike="noStrike">
            <a:solidFill>
              <a:schemeClr val="bg1"/>
            </a:solidFill>
            <a:latin typeface="Aptos Narrow"/>
            <a:ea typeface="+mn-ea"/>
            <a:cs typeface="+mn-cs"/>
          </a:endParaRPr>
        </a:p>
      </xdr:txBody>
    </xdr:sp>
    <xdr:clientData/>
  </xdr:twoCellAnchor>
  <xdr:twoCellAnchor>
    <xdr:from>
      <xdr:col>6</xdr:col>
      <xdr:colOff>259080</xdr:colOff>
      <xdr:row>7</xdr:row>
      <xdr:rowOff>68580</xdr:rowOff>
    </xdr:from>
    <xdr:to>
      <xdr:col>8</xdr:col>
      <xdr:colOff>304800</xdr:colOff>
      <xdr:row>8</xdr:row>
      <xdr:rowOff>160020</xdr:rowOff>
    </xdr:to>
    <xdr:sp macro="" textlink="">
      <xdr:nvSpPr>
        <xdr:cNvPr id="114" name="TextBox 113">
          <a:extLst>
            <a:ext uri="{FF2B5EF4-FFF2-40B4-BE49-F238E27FC236}">
              <a16:creationId xmlns:a16="http://schemas.microsoft.com/office/drawing/2014/main" id="{00000000-0008-0000-0000-000072000000}"/>
            </a:ext>
          </a:extLst>
        </xdr:cNvPr>
        <xdr:cNvSpPr txBox="1"/>
      </xdr:nvSpPr>
      <xdr:spPr>
        <a:xfrm>
          <a:off x="391668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10</xdr:col>
      <xdr:colOff>533400</xdr:colOff>
      <xdr:row>7</xdr:row>
      <xdr:rowOff>68580</xdr:rowOff>
    </xdr:from>
    <xdr:to>
      <xdr:col>12</xdr:col>
      <xdr:colOff>579120</xdr:colOff>
      <xdr:row>8</xdr:row>
      <xdr:rowOff>160020</xdr:rowOff>
    </xdr:to>
    <xdr:sp macro="" textlink="">
      <xdr:nvSpPr>
        <xdr:cNvPr id="115" name="TextBox 114">
          <a:extLst>
            <a:ext uri="{FF2B5EF4-FFF2-40B4-BE49-F238E27FC236}">
              <a16:creationId xmlns:a16="http://schemas.microsoft.com/office/drawing/2014/main" id="{00000000-0008-0000-0000-000073000000}"/>
            </a:ext>
          </a:extLst>
        </xdr:cNvPr>
        <xdr:cNvSpPr txBox="1"/>
      </xdr:nvSpPr>
      <xdr:spPr>
        <a:xfrm>
          <a:off x="662940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15</xdr:col>
      <xdr:colOff>205740</xdr:colOff>
      <xdr:row>7</xdr:row>
      <xdr:rowOff>68580</xdr:rowOff>
    </xdr:from>
    <xdr:to>
      <xdr:col>17</xdr:col>
      <xdr:colOff>251460</xdr:colOff>
      <xdr:row>8</xdr:row>
      <xdr:rowOff>160020</xdr:rowOff>
    </xdr:to>
    <xdr:sp macro="" textlink="">
      <xdr:nvSpPr>
        <xdr:cNvPr id="116" name="TextBox 115">
          <a:extLst>
            <a:ext uri="{FF2B5EF4-FFF2-40B4-BE49-F238E27FC236}">
              <a16:creationId xmlns:a16="http://schemas.microsoft.com/office/drawing/2014/main" id="{00000000-0008-0000-0000-000074000000}"/>
            </a:ext>
          </a:extLst>
        </xdr:cNvPr>
        <xdr:cNvSpPr txBox="1"/>
      </xdr:nvSpPr>
      <xdr:spPr>
        <a:xfrm>
          <a:off x="934974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19</xdr:col>
      <xdr:colOff>14869</xdr:colOff>
      <xdr:row>8</xdr:row>
      <xdr:rowOff>41235</xdr:rowOff>
    </xdr:from>
    <xdr:to>
      <xdr:col>22</xdr:col>
      <xdr:colOff>334909</xdr:colOff>
      <xdr:row>8</xdr:row>
      <xdr:rowOff>77811</xdr:rowOff>
    </xdr:to>
    <xdr:sp macro="" textlink="">
      <xdr:nvSpPr>
        <xdr:cNvPr id="118" name="Rectangle: Rounded Corners 117">
          <a:extLst>
            <a:ext uri="{FF2B5EF4-FFF2-40B4-BE49-F238E27FC236}">
              <a16:creationId xmlns:a16="http://schemas.microsoft.com/office/drawing/2014/main" id="{00000000-0008-0000-0000-000076000000}"/>
            </a:ext>
          </a:extLst>
        </xdr:cNvPr>
        <xdr:cNvSpPr/>
      </xdr:nvSpPr>
      <xdr:spPr>
        <a:xfrm>
          <a:off x="11597269" y="1504275"/>
          <a:ext cx="2148840" cy="36576"/>
        </a:xfrm>
        <a:prstGeom prst="roundRect">
          <a:avLst>
            <a:gd name="adj" fmla="val 50000"/>
          </a:avLst>
        </a:prstGeom>
        <a:gradFill flip="none" rotWithShape="1">
          <a:gsLst>
            <a:gs pos="10000">
              <a:srgbClr val="621EF4"/>
            </a:gs>
            <a:gs pos="83000">
              <a:srgbClr val="24415E"/>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518160</xdr:colOff>
      <xdr:row>6</xdr:row>
      <xdr:rowOff>60960</xdr:rowOff>
    </xdr:from>
    <xdr:to>
      <xdr:col>22</xdr:col>
      <xdr:colOff>457200</xdr:colOff>
      <xdr:row>10</xdr:row>
      <xdr:rowOff>60960</xdr:rowOff>
    </xdr:to>
    <xdr:graphicFrame macro="">
      <xdr:nvGraphicFramePr>
        <xdr:cNvPr id="117" name="Chart 116">
          <a:extLst>
            <a:ext uri="{FF2B5EF4-FFF2-40B4-BE49-F238E27FC236}">
              <a16:creationId xmlns:a16="http://schemas.microsoft.com/office/drawing/2014/main" id="{00000000-0008-0000-0000-00007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571500</xdr:colOff>
      <xdr:row>5</xdr:row>
      <xdr:rowOff>160020</xdr:rowOff>
    </xdr:from>
    <xdr:to>
      <xdr:col>20</xdr:col>
      <xdr:colOff>137160</xdr:colOff>
      <xdr:row>7</xdr:row>
      <xdr:rowOff>68580</xdr:rowOff>
    </xdr:to>
    <xdr:sp macro="" textlink="">
      <xdr:nvSpPr>
        <xdr:cNvPr id="119" name="TextBox 118">
          <a:extLst>
            <a:ext uri="{FF2B5EF4-FFF2-40B4-BE49-F238E27FC236}">
              <a16:creationId xmlns:a16="http://schemas.microsoft.com/office/drawing/2014/main" id="{00000000-0008-0000-0000-000077000000}"/>
            </a:ext>
          </a:extLst>
        </xdr:cNvPr>
        <xdr:cNvSpPr txBox="1"/>
      </xdr:nvSpPr>
      <xdr:spPr>
        <a:xfrm>
          <a:off x="11544300" y="1074420"/>
          <a:ext cx="784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598CBF"/>
              </a:solidFill>
              <a:latin typeface="Aptos Narrow"/>
              <a:ea typeface="+mn-ea"/>
              <a:cs typeface="+mn-cs"/>
            </a:rPr>
            <a:t>Average</a:t>
          </a:r>
        </a:p>
      </xdr:txBody>
    </xdr:sp>
    <xdr:clientData/>
  </xdr:twoCellAnchor>
  <xdr:twoCellAnchor>
    <xdr:from>
      <xdr:col>1</xdr:col>
      <xdr:colOff>121920</xdr:colOff>
      <xdr:row>13</xdr:row>
      <xdr:rowOff>129540</xdr:rowOff>
    </xdr:from>
    <xdr:to>
      <xdr:col>2</xdr:col>
      <xdr:colOff>193431</xdr:colOff>
      <xdr:row>15</xdr:row>
      <xdr:rowOff>38100</xdr:rowOff>
    </xdr:to>
    <xdr:sp macro="" textlink="Processing!M1">
      <xdr:nvSpPr>
        <xdr:cNvPr id="135" name="TextBox 134">
          <a:extLst>
            <a:ext uri="{FF2B5EF4-FFF2-40B4-BE49-F238E27FC236}">
              <a16:creationId xmlns:a16="http://schemas.microsoft.com/office/drawing/2014/main" id="{00000000-0008-0000-0000-000087000000}"/>
            </a:ext>
          </a:extLst>
        </xdr:cNvPr>
        <xdr:cNvSpPr txBox="1"/>
      </xdr:nvSpPr>
      <xdr:spPr>
        <a:xfrm>
          <a:off x="731520" y="2491740"/>
          <a:ext cx="681111" cy="27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71CB9A-5938-47CC-ADCA-9F031A44E560}" type="TxLink">
            <a:rPr lang="en-US" sz="1400" b="0" i="0" u="none" strike="noStrike">
              <a:solidFill>
                <a:schemeClr val="bg1"/>
              </a:solidFill>
              <a:latin typeface="Aptos Narrow"/>
              <a:ea typeface="+mn-ea"/>
              <a:cs typeface="+mn-cs"/>
            </a:rPr>
            <a:pPr marL="0" indent="0"/>
            <a:t>Goals</a:t>
          </a:fld>
          <a:endParaRPr lang="ru-RU" sz="1400" b="0" i="0" u="none" strike="noStrike">
            <a:solidFill>
              <a:schemeClr val="bg1"/>
            </a:solidFill>
            <a:latin typeface="Aptos Narrow"/>
            <a:ea typeface="+mn-ea"/>
            <a:cs typeface="+mn-cs"/>
          </a:endParaRPr>
        </a:p>
      </xdr:txBody>
    </xdr:sp>
    <xdr:clientData/>
  </xdr:twoCellAnchor>
  <xdr:twoCellAnchor>
    <xdr:from>
      <xdr:col>1</xdr:col>
      <xdr:colOff>411480</xdr:colOff>
      <xdr:row>14</xdr:row>
      <xdr:rowOff>160020</xdr:rowOff>
    </xdr:from>
    <xdr:to>
      <xdr:col>4</xdr:col>
      <xdr:colOff>445477</xdr:colOff>
      <xdr:row>26</xdr:row>
      <xdr:rowOff>68580</xdr:rowOff>
    </xdr:to>
    <xdr:grpSp>
      <xdr:nvGrpSpPr>
        <xdr:cNvPr id="150" name="Group 149">
          <a:extLst>
            <a:ext uri="{FF2B5EF4-FFF2-40B4-BE49-F238E27FC236}">
              <a16:creationId xmlns:a16="http://schemas.microsoft.com/office/drawing/2014/main" id="{00000000-0008-0000-0000-000096000000}"/>
            </a:ext>
          </a:extLst>
        </xdr:cNvPr>
        <xdr:cNvGrpSpPr/>
      </xdr:nvGrpSpPr>
      <xdr:grpSpPr>
        <a:xfrm>
          <a:off x="1004147" y="2827020"/>
          <a:ext cx="1811997" cy="2194560"/>
          <a:chOff x="1021080" y="2703928"/>
          <a:chExt cx="1737360" cy="2089052"/>
        </a:xfrm>
      </xdr:grpSpPr>
      <xdr:graphicFrame macro="">
        <xdr:nvGraphicFramePr>
          <xdr:cNvPr id="145" name="Chart 144">
            <a:extLst>
              <a:ext uri="{FF2B5EF4-FFF2-40B4-BE49-F238E27FC236}">
                <a16:creationId xmlns:a16="http://schemas.microsoft.com/office/drawing/2014/main" id="{00000000-0008-0000-0000-000091000000}"/>
              </a:ext>
            </a:extLst>
          </xdr:cNvPr>
          <xdr:cNvGraphicFramePr>
            <a:graphicFrameLocks/>
          </xdr:cNvGraphicFramePr>
        </xdr:nvGraphicFramePr>
        <xdr:xfrm>
          <a:off x="1021080" y="2703928"/>
          <a:ext cx="1737360" cy="2089052"/>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146" name="Rectangle: Rounded Corners 145">
            <a:extLst>
              <a:ext uri="{FF2B5EF4-FFF2-40B4-BE49-F238E27FC236}">
                <a16:creationId xmlns:a16="http://schemas.microsoft.com/office/drawing/2014/main" id="{00000000-0008-0000-0000-000092000000}"/>
              </a:ext>
            </a:extLst>
          </xdr:cNvPr>
          <xdr:cNvSpPr/>
        </xdr:nvSpPr>
        <xdr:spPr>
          <a:xfrm>
            <a:off x="1142742" y="3018394"/>
            <a:ext cx="1484221" cy="88719"/>
          </a:xfrm>
          <a:prstGeom prst="roundRect">
            <a:avLst>
              <a:gd name="adj" fmla="val 50000"/>
            </a:avLst>
          </a:prstGeom>
          <a:noFill/>
          <a:ln w="381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47" name="Rectangle: Rounded Corners 146">
            <a:extLst>
              <a:ext uri="{FF2B5EF4-FFF2-40B4-BE49-F238E27FC236}">
                <a16:creationId xmlns:a16="http://schemas.microsoft.com/office/drawing/2014/main" id="{00000000-0008-0000-0000-000093000000}"/>
              </a:ext>
            </a:extLst>
          </xdr:cNvPr>
          <xdr:cNvSpPr/>
        </xdr:nvSpPr>
        <xdr:spPr>
          <a:xfrm>
            <a:off x="1142742" y="3467944"/>
            <a:ext cx="1484221" cy="90407"/>
          </a:xfrm>
          <a:prstGeom prst="roundRect">
            <a:avLst>
              <a:gd name="adj" fmla="val 50000"/>
            </a:avLst>
          </a:prstGeom>
          <a:noFill/>
          <a:ln w="381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48" name="Rectangle: Rounded Corners 147">
            <a:extLst>
              <a:ext uri="{FF2B5EF4-FFF2-40B4-BE49-F238E27FC236}">
                <a16:creationId xmlns:a16="http://schemas.microsoft.com/office/drawing/2014/main" id="{00000000-0008-0000-0000-000094000000}"/>
              </a:ext>
            </a:extLst>
          </xdr:cNvPr>
          <xdr:cNvSpPr/>
        </xdr:nvSpPr>
        <xdr:spPr>
          <a:xfrm>
            <a:off x="1142742" y="3916601"/>
            <a:ext cx="1484221" cy="88718"/>
          </a:xfrm>
          <a:prstGeom prst="roundRect">
            <a:avLst>
              <a:gd name="adj" fmla="val 50000"/>
            </a:avLst>
          </a:prstGeom>
          <a:noFill/>
          <a:ln w="381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49" name="Rectangle: Rounded Corners 148">
            <a:extLst>
              <a:ext uri="{FF2B5EF4-FFF2-40B4-BE49-F238E27FC236}">
                <a16:creationId xmlns:a16="http://schemas.microsoft.com/office/drawing/2014/main" id="{00000000-0008-0000-0000-000095000000}"/>
              </a:ext>
            </a:extLst>
          </xdr:cNvPr>
          <xdr:cNvSpPr/>
        </xdr:nvSpPr>
        <xdr:spPr>
          <a:xfrm>
            <a:off x="1142742" y="4381650"/>
            <a:ext cx="1484221" cy="90407"/>
          </a:xfrm>
          <a:prstGeom prst="roundRect">
            <a:avLst>
              <a:gd name="adj" fmla="val 50000"/>
            </a:avLst>
          </a:prstGeom>
          <a:noFill/>
          <a:ln w="381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251460</xdr:colOff>
      <xdr:row>13</xdr:row>
      <xdr:rowOff>129540</xdr:rowOff>
    </xdr:from>
    <xdr:to>
      <xdr:col>4</xdr:col>
      <xdr:colOff>426719</xdr:colOff>
      <xdr:row>15</xdr:row>
      <xdr:rowOff>38100</xdr:rowOff>
    </xdr:to>
    <xdr:sp macro="" textlink="Processing!T6">
      <xdr:nvSpPr>
        <xdr:cNvPr id="156" name="TextBox 155">
          <a:extLst>
            <a:ext uri="{FF2B5EF4-FFF2-40B4-BE49-F238E27FC236}">
              <a16:creationId xmlns:a16="http://schemas.microsoft.com/office/drawing/2014/main" id="{00000000-0008-0000-0000-00009C000000}"/>
            </a:ext>
          </a:extLst>
        </xdr:cNvPr>
        <xdr:cNvSpPr txBox="1"/>
      </xdr:nvSpPr>
      <xdr:spPr>
        <a:xfrm>
          <a:off x="2080260" y="2506980"/>
          <a:ext cx="784859"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C8FBE92D-8B23-4AFA-B938-0C96475E8770}" type="TxLink">
            <a:rPr lang="en-US" sz="1400" b="0" i="0" u="none" strike="noStrike">
              <a:solidFill>
                <a:schemeClr val="bg1"/>
              </a:solidFill>
              <a:latin typeface="Aptos Narrow"/>
              <a:ea typeface="+mn-ea"/>
              <a:cs typeface="+mn-cs"/>
            </a:rPr>
            <a:pPr marL="0" indent="0" algn="r"/>
            <a:t>41%</a:t>
          </a:fld>
          <a:endParaRPr lang="ru-RU" sz="1400" b="0" i="0" u="none" strike="noStrike">
            <a:solidFill>
              <a:schemeClr val="bg1"/>
            </a:solidFill>
            <a:latin typeface="Aptos Narrow"/>
            <a:ea typeface="+mn-ea"/>
            <a:cs typeface="+mn-cs"/>
          </a:endParaRPr>
        </a:p>
      </xdr:txBody>
    </xdr:sp>
    <xdr:clientData/>
  </xdr:twoCellAnchor>
  <xdr:twoCellAnchor>
    <xdr:from>
      <xdr:col>3</xdr:col>
      <xdr:colOff>327075</xdr:colOff>
      <xdr:row>15</xdr:row>
      <xdr:rowOff>111959</xdr:rowOff>
    </xdr:from>
    <xdr:to>
      <xdr:col>4</xdr:col>
      <xdr:colOff>398586</xdr:colOff>
      <xdr:row>16</xdr:row>
      <xdr:rowOff>113131</xdr:rowOff>
    </xdr:to>
    <xdr:sp macro="" textlink="Processing!T11">
      <xdr:nvSpPr>
        <xdr:cNvPr id="157" name="TextBox 156">
          <a:extLst>
            <a:ext uri="{FF2B5EF4-FFF2-40B4-BE49-F238E27FC236}">
              <a16:creationId xmlns:a16="http://schemas.microsoft.com/office/drawing/2014/main" id="{00000000-0008-0000-0000-00009D000000}"/>
            </a:ext>
          </a:extLst>
        </xdr:cNvPr>
        <xdr:cNvSpPr txBox="1"/>
      </xdr:nvSpPr>
      <xdr:spPr>
        <a:xfrm>
          <a:off x="2155875" y="2837574"/>
          <a:ext cx="681111"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6C30B7-8D7A-4741-9783-7463AE450BCE}" type="TxLink">
            <a:rPr lang="en-US" sz="1100" b="0" i="0" u="none" strike="noStrike">
              <a:solidFill>
                <a:srgbClr val="598CBF"/>
              </a:solidFill>
              <a:latin typeface="Aptos Narrow"/>
              <a:ea typeface="+mn-ea"/>
              <a:cs typeface="+mn-cs"/>
            </a:rPr>
            <a:pPr marL="0" indent="0" algn="r"/>
            <a:t>71%</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18</xdr:row>
      <xdr:rowOff>24036</xdr:rowOff>
    </xdr:from>
    <xdr:to>
      <xdr:col>4</xdr:col>
      <xdr:colOff>398586</xdr:colOff>
      <xdr:row>19</xdr:row>
      <xdr:rowOff>25208</xdr:rowOff>
    </xdr:to>
    <xdr:sp macro="" textlink="Processing!T12">
      <xdr:nvSpPr>
        <xdr:cNvPr id="158" name="TextBox 157">
          <a:extLst>
            <a:ext uri="{FF2B5EF4-FFF2-40B4-BE49-F238E27FC236}">
              <a16:creationId xmlns:a16="http://schemas.microsoft.com/office/drawing/2014/main" id="{00000000-0008-0000-0000-00009E000000}"/>
            </a:ext>
          </a:extLst>
        </xdr:cNvPr>
        <xdr:cNvSpPr txBox="1"/>
      </xdr:nvSpPr>
      <xdr:spPr>
        <a:xfrm>
          <a:off x="2155875" y="3294774"/>
          <a:ext cx="681111"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A23670E-5046-402C-99DD-2913C4F62B5A}" type="TxLink">
            <a:rPr lang="en-US" sz="1100" b="0" i="0" u="none" strike="noStrike">
              <a:solidFill>
                <a:srgbClr val="598CBF"/>
              </a:solidFill>
              <a:latin typeface="Aptos Narrow"/>
              <a:ea typeface="+mn-ea"/>
              <a:cs typeface="+mn-cs"/>
            </a:rPr>
            <a:pPr marL="0" indent="0" algn="r"/>
            <a:t>36%</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20</xdr:row>
      <xdr:rowOff>111958</xdr:rowOff>
    </xdr:from>
    <xdr:to>
      <xdr:col>4</xdr:col>
      <xdr:colOff>398586</xdr:colOff>
      <xdr:row>21</xdr:row>
      <xdr:rowOff>113130</xdr:rowOff>
    </xdr:to>
    <xdr:sp macro="" textlink="Processing!T13">
      <xdr:nvSpPr>
        <xdr:cNvPr id="159" name="TextBox 158">
          <a:extLst>
            <a:ext uri="{FF2B5EF4-FFF2-40B4-BE49-F238E27FC236}">
              <a16:creationId xmlns:a16="http://schemas.microsoft.com/office/drawing/2014/main" id="{00000000-0008-0000-0000-00009F000000}"/>
            </a:ext>
          </a:extLst>
        </xdr:cNvPr>
        <xdr:cNvSpPr txBox="1"/>
      </xdr:nvSpPr>
      <xdr:spPr>
        <a:xfrm>
          <a:off x="2155875" y="3746112"/>
          <a:ext cx="681111"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E685571-B726-4156-8A3E-1F2CA29B5DEC}" type="TxLink">
            <a:rPr lang="en-US" sz="1100" b="0" i="0" u="none" strike="noStrike">
              <a:solidFill>
                <a:srgbClr val="598CBF"/>
              </a:solidFill>
              <a:latin typeface="Aptos Narrow"/>
              <a:ea typeface="+mn-ea"/>
              <a:cs typeface="+mn-cs"/>
            </a:rPr>
            <a:pPr marL="0" indent="0" algn="r"/>
            <a:t>29%</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23</xdr:row>
      <xdr:rowOff>35758</xdr:rowOff>
    </xdr:from>
    <xdr:to>
      <xdr:col>4</xdr:col>
      <xdr:colOff>398586</xdr:colOff>
      <xdr:row>24</xdr:row>
      <xdr:rowOff>36930</xdr:rowOff>
    </xdr:to>
    <xdr:sp macro="" textlink="Processing!T14">
      <xdr:nvSpPr>
        <xdr:cNvPr id="160" name="TextBox 159">
          <a:extLst>
            <a:ext uri="{FF2B5EF4-FFF2-40B4-BE49-F238E27FC236}">
              <a16:creationId xmlns:a16="http://schemas.microsoft.com/office/drawing/2014/main" id="{00000000-0008-0000-0000-0000A0000000}"/>
            </a:ext>
          </a:extLst>
        </xdr:cNvPr>
        <xdr:cNvSpPr txBox="1"/>
      </xdr:nvSpPr>
      <xdr:spPr>
        <a:xfrm>
          <a:off x="2155875" y="4215035"/>
          <a:ext cx="681111"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DA230ED-D6A7-4837-80F2-215B90CA7EDC}" type="TxLink">
            <a:rPr lang="en-US" sz="1100" b="0" i="0" u="none" strike="noStrike">
              <a:solidFill>
                <a:srgbClr val="598CBF"/>
              </a:solidFill>
              <a:latin typeface="Aptos Narrow"/>
              <a:ea typeface="+mn-ea"/>
              <a:cs typeface="+mn-cs"/>
            </a:rPr>
            <a:pPr marL="0" indent="0" algn="r"/>
            <a:t>29%</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15</xdr:row>
      <xdr:rowOff>111959</xdr:rowOff>
    </xdr:from>
    <xdr:to>
      <xdr:col>2</xdr:col>
      <xdr:colOff>568571</xdr:colOff>
      <xdr:row>16</xdr:row>
      <xdr:rowOff>113131</xdr:rowOff>
    </xdr:to>
    <xdr:sp macro="" textlink="Processing!S11">
      <xdr:nvSpPr>
        <xdr:cNvPr id="161" name="TextBox 160">
          <a:extLst>
            <a:ext uri="{FF2B5EF4-FFF2-40B4-BE49-F238E27FC236}">
              <a16:creationId xmlns:a16="http://schemas.microsoft.com/office/drawing/2014/main" id="{00000000-0008-0000-0000-0000A1000000}"/>
            </a:ext>
          </a:extLst>
        </xdr:cNvPr>
        <xdr:cNvSpPr txBox="1"/>
      </xdr:nvSpPr>
      <xdr:spPr>
        <a:xfrm>
          <a:off x="1106660" y="2837574"/>
          <a:ext cx="681111"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875681-0D7B-4FC7-8ED0-A982445B7B4B}" type="TxLink">
            <a:rPr lang="en-US" sz="1100" b="0" i="0" u="none" strike="noStrike">
              <a:solidFill>
                <a:srgbClr val="598CBF"/>
              </a:solidFill>
              <a:latin typeface="Aptos Narrow"/>
              <a:ea typeface="+mn-ea"/>
              <a:cs typeface="+mn-cs"/>
            </a:rPr>
            <a:pPr marL="0" indent="0" algn="l"/>
            <a:t> $1,058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18</xdr:row>
      <xdr:rowOff>24036</xdr:rowOff>
    </xdr:from>
    <xdr:to>
      <xdr:col>2</xdr:col>
      <xdr:colOff>568571</xdr:colOff>
      <xdr:row>19</xdr:row>
      <xdr:rowOff>25208</xdr:rowOff>
    </xdr:to>
    <xdr:sp macro="" textlink="Processing!S12">
      <xdr:nvSpPr>
        <xdr:cNvPr id="162" name="TextBox 161">
          <a:extLst>
            <a:ext uri="{FF2B5EF4-FFF2-40B4-BE49-F238E27FC236}">
              <a16:creationId xmlns:a16="http://schemas.microsoft.com/office/drawing/2014/main" id="{00000000-0008-0000-0000-0000A2000000}"/>
            </a:ext>
          </a:extLst>
        </xdr:cNvPr>
        <xdr:cNvSpPr txBox="1"/>
      </xdr:nvSpPr>
      <xdr:spPr>
        <a:xfrm>
          <a:off x="1106660" y="3294774"/>
          <a:ext cx="681111"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C373441-A92D-4530-BA99-8504B883A57A}" type="TxLink">
            <a:rPr lang="en-US" sz="1100" b="0" i="0" u="none" strike="noStrike">
              <a:solidFill>
                <a:srgbClr val="598CBF"/>
              </a:solidFill>
              <a:latin typeface="Aptos Narrow"/>
              <a:ea typeface="+mn-ea"/>
              <a:cs typeface="+mn-cs"/>
            </a:rPr>
            <a:pPr marL="0" indent="0" algn="l"/>
            <a:t> $669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20</xdr:row>
      <xdr:rowOff>111958</xdr:rowOff>
    </xdr:from>
    <xdr:to>
      <xdr:col>2</xdr:col>
      <xdr:colOff>568571</xdr:colOff>
      <xdr:row>21</xdr:row>
      <xdr:rowOff>113130</xdr:rowOff>
    </xdr:to>
    <xdr:sp macro="" textlink="Processing!S13">
      <xdr:nvSpPr>
        <xdr:cNvPr id="163" name="TextBox 162">
          <a:extLst>
            <a:ext uri="{FF2B5EF4-FFF2-40B4-BE49-F238E27FC236}">
              <a16:creationId xmlns:a16="http://schemas.microsoft.com/office/drawing/2014/main" id="{00000000-0008-0000-0000-0000A3000000}"/>
            </a:ext>
          </a:extLst>
        </xdr:cNvPr>
        <xdr:cNvSpPr txBox="1"/>
      </xdr:nvSpPr>
      <xdr:spPr>
        <a:xfrm>
          <a:off x="1106660" y="3746112"/>
          <a:ext cx="681111"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CF73296-6FA7-4D2B-9AE5-CD2ABDFA6D42}" type="TxLink">
            <a:rPr lang="en-US" sz="1100" b="0" i="0" u="none" strike="noStrike">
              <a:solidFill>
                <a:srgbClr val="598CBF"/>
              </a:solidFill>
              <a:latin typeface="Aptos Narrow"/>
              <a:ea typeface="+mn-ea"/>
              <a:cs typeface="+mn-cs"/>
            </a:rPr>
            <a:pPr marL="0" indent="0" algn="l"/>
            <a:t> $737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23</xdr:row>
      <xdr:rowOff>35758</xdr:rowOff>
    </xdr:from>
    <xdr:to>
      <xdr:col>2</xdr:col>
      <xdr:colOff>568571</xdr:colOff>
      <xdr:row>24</xdr:row>
      <xdr:rowOff>36930</xdr:rowOff>
    </xdr:to>
    <xdr:sp macro="" textlink="Processing!S14">
      <xdr:nvSpPr>
        <xdr:cNvPr id="164" name="TextBox 163">
          <a:extLst>
            <a:ext uri="{FF2B5EF4-FFF2-40B4-BE49-F238E27FC236}">
              <a16:creationId xmlns:a16="http://schemas.microsoft.com/office/drawing/2014/main" id="{00000000-0008-0000-0000-0000A4000000}"/>
            </a:ext>
          </a:extLst>
        </xdr:cNvPr>
        <xdr:cNvSpPr txBox="1"/>
      </xdr:nvSpPr>
      <xdr:spPr>
        <a:xfrm>
          <a:off x="1106660" y="4215035"/>
          <a:ext cx="681111"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5F5F23-276A-474E-82C6-58AC516A6E2F}" type="TxLink">
            <a:rPr lang="en-US" sz="1100" b="0" i="0" u="none" strike="noStrike">
              <a:solidFill>
                <a:srgbClr val="598CBF"/>
              </a:solidFill>
              <a:latin typeface="Aptos Narrow"/>
              <a:ea typeface="+mn-ea"/>
              <a:cs typeface="+mn-cs"/>
            </a:rPr>
            <a:pPr marL="0" indent="0" algn="l"/>
            <a:t> $882 </a:t>
          </a:fld>
          <a:endParaRPr lang="ru-RU" sz="1100" b="0" i="0" u="none" strike="noStrike">
            <a:solidFill>
              <a:srgbClr val="598CBF"/>
            </a:solidFill>
            <a:latin typeface="Aptos Narrow"/>
            <a:ea typeface="+mn-ea"/>
            <a:cs typeface="+mn-cs"/>
          </a:endParaRPr>
        </a:p>
      </xdr:txBody>
    </xdr:sp>
    <xdr:clientData/>
  </xdr:twoCellAnchor>
  <xdr:twoCellAnchor>
    <xdr:from>
      <xdr:col>1</xdr:col>
      <xdr:colOff>121920</xdr:colOff>
      <xdr:row>27</xdr:row>
      <xdr:rowOff>114300</xdr:rowOff>
    </xdr:from>
    <xdr:to>
      <xdr:col>2</xdr:col>
      <xdr:colOff>464820</xdr:colOff>
      <xdr:row>29</xdr:row>
      <xdr:rowOff>22860</xdr:rowOff>
    </xdr:to>
    <xdr:sp macro="" textlink="Processing!Q20">
      <xdr:nvSpPr>
        <xdr:cNvPr id="187" name="TextBox 186">
          <a:extLst>
            <a:ext uri="{FF2B5EF4-FFF2-40B4-BE49-F238E27FC236}">
              <a16:creationId xmlns:a16="http://schemas.microsoft.com/office/drawing/2014/main" id="{00000000-0008-0000-0000-0000BB000000}"/>
            </a:ext>
          </a:extLst>
        </xdr:cNvPr>
        <xdr:cNvSpPr txBox="1"/>
      </xdr:nvSpPr>
      <xdr:spPr>
        <a:xfrm>
          <a:off x="731520" y="5031988"/>
          <a:ext cx="952500" cy="27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D8B2AB-A028-414A-BCA4-0E629E7387DD}" type="TxLink">
            <a:rPr lang="en-US" sz="1400" b="0" i="0" u="none" strike="noStrike">
              <a:solidFill>
                <a:schemeClr val="bg1"/>
              </a:solidFill>
              <a:latin typeface="Aptos Narrow"/>
              <a:ea typeface="+mn-ea"/>
              <a:cs typeface="+mn-cs"/>
            </a:rPr>
            <a:pPr marL="0" indent="0"/>
            <a:t>Accaunts</a:t>
          </a:fld>
          <a:endParaRPr lang="ru-RU" sz="1400" b="0" i="0" u="none" strike="noStrike">
            <a:solidFill>
              <a:schemeClr val="bg1"/>
            </a:solidFill>
            <a:latin typeface="Aptos Narrow"/>
            <a:ea typeface="+mn-ea"/>
            <a:cs typeface="+mn-cs"/>
          </a:endParaRPr>
        </a:p>
      </xdr:txBody>
    </xdr:sp>
    <xdr:clientData/>
  </xdr:twoCellAnchor>
  <xdr:twoCellAnchor>
    <xdr:from>
      <xdr:col>1</xdr:col>
      <xdr:colOff>91440</xdr:colOff>
      <xdr:row>29</xdr:row>
      <xdr:rowOff>68580</xdr:rowOff>
    </xdr:from>
    <xdr:to>
      <xdr:col>4</xdr:col>
      <xdr:colOff>365760</xdr:colOff>
      <xdr:row>31</xdr:row>
      <xdr:rowOff>22860</xdr:rowOff>
    </xdr:to>
    <xdr:sp macro="" textlink="">
      <xdr:nvSpPr>
        <xdr:cNvPr id="188" name="Rectangle: Rounded Corners 187">
          <a:extLst>
            <a:ext uri="{FF2B5EF4-FFF2-40B4-BE49-F238E27FC236}">
              <a16:creationId xmlns:a16="http://schemas.microsoft.com/office/drawing/2014/main" id="{00000000-0008-0000-0000-0000BC000000}"/>
            </a:ext>
          </a:extLst>
        </xdr:cNvPr>
        <xdr:cNvSpPr/>
      </xdr:nvSpPr>
      <xdr:spPr>
        <a:xfrm>
          <a:off x="701040" y="53721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91440</xdr:colOff>
      <xdr:row>31</xdr:row>
      <xdr:rowOff>96520</xdr:rowOff>
    </xdr:from>
    <xdr:to>
      <xdr:col>4</xdr:col>
      <xdr:colOff>365760</xdr:colOff>
      <xdr:row>33</xdr:row>
      <xdr:rowOff>50800</xdr:rowOff>
    </xdr:to>
    <xdr:sp macro="" textlink="">
      <xdr:nvSpPr>
        <xdr:cNvPr id="189" name="Rectangle: Rounded Corners 188">
          <a:extLst>
            <a:ext uri="{FF2B5EF4-FFF2-40B4-BE49-F238E27FC236}">
              <a16:creationId xmlns:a16="http://schemas.microsoft.com/office/drawing/2014/main" id="{00000000-0008-0000-0000-0000BD000000}"/>
            </a:ext>
          </a:extLst>
        </xdr:cNvPr>
        <xdr:cNvSpPr/>
      </xdr:nvSpPr>
      <xdr:spPr>
        <a:xfrm>
          <a:off x="701040" y="57658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91440</xdr:colOff>
      <xdr:row>33</xdr:row>
      <xdr:rowOff>124460</xdr:rowOff>
    </xdr:from>
    <xdr:to>
      <xdr:col>4</xdr:col>
      <xdr:colOff>365760</xdr:colOff>
      <xdr:row>35</xdr:row>
      <xdr:rowOff>78740</xdr:rowOff>
    </xdr:to>
    <xdr:sp macro="" textlink="">
      <xdr:nvSpPr>
        <xdr:cNvPr id="190" name="Rectangle: Rounded Corners 189">
          <a:extLst>
            <a:ext uri="{FF2B5EF4-FFF2-40B4-BE49-F238E27FC236}">
              <a16:creationId xmlns:a16="http://schemas.microsoft.com/office/drawing/2014/main" id="{00000000-0008-0000-0000-0000BE000000}"/>
            </a:ext>
          </a:extLst>
        </xdr:cNvPr>
        <xdr:cNvSpPr/>
      </xdr:nvSpPr>
      <xdr:spPr>
        <a:xfrm>
          <a:off x="701040" y="61595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91440</xdr:colOff>
      <xdr:row>35</xdr:row>
      <xdr:rowOff>152400</xdr:rowOff>
    </xdr:from>
    <xdr:to>
      <xdr:col>4</xdr:col>
      <xdr:colOff>365760</xdr:colOff>
      <xdr:row>37</xdr:row>
      <xdr:rowOff>106680</xdr:rowOff>
    </xdr:to>
    <xdr:sp macro="" textlink="">
      <xdr:nvSpPr>
        <xdr:cNvPr id="191" name="Rectangle: Rounded Corners 190">
          <a:extLst>
            <a:ext uri="{FF2B5EF4-FFF2-40B4-BE49-F238E27FC236}">
              <a16:creationId xmlns:a16="http://schemas.microsoft.com/office/drawing/2014/main" id="{00000000-0008-0000-0000-0000BF000000}"/>
            </a:ext>
          </a:extLst>
        </xdr:cNvPr>
        <xdr:cNvSpPr/>
      </xdr:nvSpPr>
      <xdr:spPr>
        <a:xfrm>
          <a:off x="701040" y="65532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258495</xdr:colOff>
      <xdr:row>29</xdr:row>
      <xdr:rowOff>104339</xdr:rowOff>
    </xdr:from>
    <xdr:to>
      <xdr:col>4</xdr:col>
      <xdr:colOff>330006</xdr:colOff>
      <xdr:row>30</xdr:row>
      <xdr:rowOff>105511</xdr:rowOff>
    </xdr:to>
    <xdr:sp macro="" textlink="Processing!R21">
      <xdr:nvSpPr>
        <xdr:cNvPr id="214" name="TextBox 213">
          <a:extLst>
            <a:ext uri="{FF2B5EF4-FFF2-40B4-BE49-F238E27FC236}">
              <a16:creationId xmlns:a16="http://schemas.microsoft.com/office/drawing/2014/main" id="{00000000-0008-0000-0000-0000D6000000}"/>
            </a:ext>
          </a:extLst>
        </xdr:cNvPr>
        <xdr:cNvSpPr txBox="1"/>
      </xdr:nvSpPr>
      <xdr:spPr>
        <a:xfrm>
          <a:off x="2087295" y="54078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9308C9C-E821-4D6D-BA82-77747CD597F9}" type="TxLink">
            <a:rPr lang="en-US" sz="1100" b="0" i="0" u="none" strike="noStrike">
              <a:solidFill>
                <a:srgbClr val="598CBF"/>
              </a:solidFill>
              <a:latin typeface="Aptos Narrow"/>
              <a:ea typeface="+mn-ea"/>
              <a:cs typeface="+mn-cs"/>
            </a:rPr>
            <a:pPr marL="0" indent="0" algn="r"/>
            <a:t>$2 709</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29</xdr:row>
      <xdr:rowOff>104339</xdr:rowOff>
    </xdr:from>
    <xdr:to>
      <xdr:col>3</xdr:col>
      <xdr:colOff>189914</xdr:colOff>
      <xdr:row>30</xdr:row>
      <xdr:rowOff>105511</xdr:rowOff>
    </xdr:to>
    <xdr:sp macro="" textlink="Processing!Q21">
      <xdr:nvSpPr>
        <xdr:cNvPr id="215" name="TextBox 214">
          <a:extLst>
            <a:ext uri="{FF2B5EF4-FFF2-40B4-BE49-F238E27FC236}">
              <a16:creationId xmlns:a16="http://schemas.microsoft.com/office/drawing/2014/main" id="{00000000-0008-0000-0000-0000D7000000}"/>
            </a:ext>
          </a:extLst>
        </xdr:cNvPr>
        <xdr:cNvSpPr txBox="1"/>
      </xdr:nvSpPr>
      <xdr:spPr>
        <a:xfrm>
          <a:off x="1012874" y="540785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549DB41-3313-4B8C-93C3-C28BA2C972BE}" type="TxLink">
            <a:rPr lang="en-US" sz="1100" b="0" i="0" u="none" strike="noStrike">
              <a:solidFill>
                <a:srgbClr val="598CBF"/>
              </a:solidFill>
              <a:latin typeface="Aptos Narrow"/>
              <a:ea typeface="+mn-ea"/>
              <a:cs typeface="+mn-cs"/>
            </a:rPr>
            <a:pPr marL="0" indent="0" algn="l"/>
            <a:t>Investments</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31</xdr:row>
      <xdr:rowOff>150059</xdr:rowOff>
    </xdr:from>
    <xdr:to>
      <xdr:col>4</xdr:col>
      <xdr:colOff>330006</xdr:colOff>
      <xdr:row>32</xdr:row>
      <xdr:rowOff>151231</xdr:rowOff>
    </xdr:to>
    <xdr:sp macro="" textlink="Processing!R22">
      <xdr:nvSpPr>
        <xdr:cNvPr id="216" name="TextBox 215">
          <a:extLst>
            <a:ext uri="{FF2B5EF4-FFF2-40B4-BE49-F238E27FC236}">
              <a16:creationId xmlns:a16="http://schemas.microsoft.com/office/drawing/2014/main" id="{00000000-0008-0000-0000-0000D8000000}"/>
            </a:ext>
          </a:extLst>
        </xdr:cNvPr>
        <xdr:cNvSpPr txBox="1"/>
      </xdr:nvSpPr>
      <xdr:spPr>
        <a:xfrm>
          <a:off x="2087295" y="5819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B9F38D1-CC9D-4152-B49B-5AE61AE33F1F}" type="TxLink">
            <a:rPr lang="en-US" sz="1100" b="0" i="0" u="none" strike="noStrike">
              <a:solidFill>
                <a:srgbClr val="598CBF"/>
              </a:solidFill>
              <a:latin typeface="Aptos Narrow"/>
              <a:ea typeface="+mn-ea"/>
              <a:cs typeface="+mn-cs"/>
            </a:rPr>
            <a:pPr marL="0" indent="0" algn="r"/>
            <a:t>$1 977</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31</xdr:row>
      <xdr:rowOff>150059</xdr:rowOff>
    </xdr:from>
    <xdr:to>
      <xdr:col>3</xdr:col>
      <xdr:colOff>189914</xdr:colOff>
      <xdr:row>32</xdr:row>
      <xdr:rowOff>151231</xdr:rowOff>
    </xdr:to>
    <xdr:sp macro="" textlink="Processing!Q22">
      <xdr:nvSpPr>
        <xdr:cNvPr id="217" name="TextBox 216">
          <a:extLst>
            <a:ext uri="{FF2B5EF4-FFF2-40B4-BE49-F238E27FC236}">
              <a16:creationId xmlns:a16="http://schemas.microsoft.com/office/drawing/2014/main" id="{00000000-0008-0000-0000-0000D9000000}"/>
            </a:ext>
          </a:extLst>
        </xdr:cNvPr>
        <xdr:cNvSpPr txBox="1"/>
      </xdr:nvSpPr>
      <xdr:spPr>
        <a:xfrm>
          <a:off x="1012874" y="5819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2D48D95-88CE-4A8D-B893-439D544E9583}" type="TxLink">
            <a:rPr lang="en-US" sz="1100" b="0" i="0" u="none" strike="noStrike">
              <a:solidFill>
                <a:srgbClr val="598CBF"/>
              </a:solidFill>
              <a:latin typeface="Aptos Narrow"/>
              <a:ea typeface="+mn-ea"/>
              <a:cs typeface="+mn-cs"/>
            </a:rPr>
            <a:pPr marL="0" indent="0" algn="l"/>
            <a:t>Checking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33</xdr:row>
      <xdr:rowOff>165299</xdr:rowOff>
    </xdr:from>
    <xdr:to>
      <xdr:col>4</xdr:col>
      <xdr:colOff>330006</xdr:colOff>
      <xdr:row>34</xdr:row>
      <xdr:rowOff>166471</xdr:rowOff>
    </xdr:to>
    <xdr:sp macro="" textlink="Processing!R23">
      <xdr:nvSpPr>
        <xdr:cNvPr id="218" name="TextBox 217">
          <a:extLst>
            <a:ext uri="{FF2B5EF4-FFF2-40B4-BE49-F238E27FC236}">
              <a16:creationId xmlns:a16="http://schemas.microsoft.com/office/drawing/2014/main" id="{00000000-0008-0000-0000-0000DA000000}"/>
            </a:ext>
          </a:extLst>
        </xdr:cNvPr>
        <xdr:cNvSpPr txBox="1"/>
      </xdr:nvSpPr>
      <xdr:spPr>
        <a:xfrm>
          <a:off x="2087295" y="6200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99CA88D-AE8B-40EC-8894-724CE7969974}" type="TxLink">
            <a:rPr lang="en-US" sz="1100" b="0" i="0" u="none" strike="noStrike">
              <a:solidFill>
                <a:srgbClr val="598CBF"/>
              </a:solidFill>
              <a:latin typeface="Aptos Narrow"/>
              <a:ea typeface="+mn-ea"/>
              <a:cs typeface="+mn-cs"/>
            </a:rPr>
            <a:pPr marL="0" indent="0" algn="r"/>
            <a:t>$1 916</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33</xdr:row>
      <xdr:rowOff>165299</xdr:rowOff>
    </xdr:from>
    <xdr:to>
      <xdr:col>3</xdr:col>
      <xdr:colOff>189914</xdr:colOff>
      <xdr:row>34</xdr:row>
      <xdr:rowOff>166471</xdr:rowOff>
    </xdr:to>
    <xdr:sp macro="" textlink="Processing!Q23">
      <xdr:nvSpPr>
        <xdr:cNvPr id="219" name="TextBox 218">
          <a:extLst>
            <a:ext uri="{FF2B5EF4-FFF2-40B4-BE49-F238E27FC236}">
              <a16:creationId xmlns:a16="http://schemas.microsoft.com/office/drawing/2014/main" id="{00000000-0008-0000-0000-0000DB000000}"/>
            </a:ext>
          </a:extLst>
        </xdr:cNvPr>
        <xdr:cNvSpPr txBox="1"/>
      </xdr:nvSpPr>
      <xdr:spPr>
        <a:xfrm>
          <a:off x="1012874" y="6200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864B10-3E92-48C6-83B2-9E42358F19F7}" type="TxLink">
            <a:rPr lang="en-US" sz="1100" b="0" i="0" u="none" strike="noStrike">
              <a:solidFill>
                <a:srgbClr val="598CBF"/>
              </a:solidFill>
              <a:latin typeface="Aptos Narrow"/>
              <a:ea typeface="+mn-ea"/>
              <a:cs typeface="+mn-cs"/>
            </a:rPr>
            <a:pPr marL="0" indent="0" algn="l"/>
            <a:t>Saving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36</xdr:row>
      <xdr:rowOff>12899</xdr:rowOff>
    </xdr:from>
    <xdr:to>
      <xdr:col>4</xdr:col>
      <xdr:colOff>330006</xdr:colOff>
      <xdr:row>37</xdr:row>
      <xdr:rowOff>14071</xdr:rowOff>
    </xdr:to>
    <xdr:sp macro="" textlink="Processing!R24">
      <xdr:nvSpPr>
        <xdr:cNvPr id="220" name="TextBox 219">
          <a:extLst>
            <a:ext uri="{FF2B5EF4-FFF2-40B4-BE49-F238E27FC236}">
              <a16:creationId xmlns:a16="http://schemas.microsoft.com/office/drawing/2014/main" id="{00000000-0008-0000-0000-0000DC000000}"/>
            </a:ext>
          </a:extLst>
        </xdr:cNvPr>
        <xdr:cNvSpPr txBox="1"/>
      </xdr:nvSpPr>
      <xdr:spPr>
        <a:xfrm>
          <a:off x="2087295" y="659657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AFAFF53-E48A-46A8-B08F-F303044C6141}" type="TxLink">
            <a:rPr lang="en-US" sz="1100" b="0" i="0" u="none" strike="noStrike">
              <a:solidFill>
                <a:srgbClr val="598CBF"/>
              </a:solidFill>
              <a:latin typeface="Aptos Narrow"/>
              <a:ea typeface="+mn-ea"/>
              <a:cs typeface="+mn-cs"/>
            </a:rPr>
            <a:pPr marL="0" indent="0" algn="r"/>
            <a:t>$1 712</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36</xdr:row>
      <xdr:rowOff>12899</xdr:rowOff>
    </xdr:from>
    <xdr:to>
      <xdr:col>3</xdr:col>
      <xdr:colOff>189914</xdr:colOff>
      <xdr:row>37</xdr:row>
      <xdr:rowOff>14071</xdr:rowOff>
    </xdr:to>
    <xdr:sp macro="" textlink="Processing!Q24">
      <xdr:nvSpPr>
        <xdr:cNvPr id="221" name="TextBox 220">
          <a:extLst>
            <a:ext uri="{FF2B5EF4-FFF2-40B4-BE49-F238E27FC236}">
              <a16:creationId xmlns:a16="http://schemas.microsoft.com/office/drawing/2014/main" id="{00000000-0008-0000-0000-0000DD000000}"/>
            </a:ext>
          </a:extLst>
        </xdr:cNvPr>
        <xdr:cNvSpPr txBox="1"/>
      </xdr:nvSpPr>
      <xdr:spPr>
        <a:xfrm>
          <a:off x="1012874" y="659657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34A437-0D88-4F35-B567-B7F6831301AB}" type="TxLink">
            <a:rPr lang="en-US" sz="1100" b="0" i="0" u="none" strike="noStrike">
              <a:solidFill>
                <a:srgbClr val="598CBF"/>
              </a:solidFill>
              <a:latin typeface="Aptos Narrow"/>
              <a:ea typeface="+mn-ea"/>
              <a:cs typeface="+mn-cs"/>
            </a:rPr>
            <a:pPr marL="0" indent="0" algn="l"/>
            <a:t>Credit Cards</a:t>
          </a:fld>
          <a:endParaRPr lang="ru-RU" sz="1100" b="0" i="0" u="none" strike="noStrike">
            <a:solidFill>
              <a:srgbClr val="598CBF"/>
            </a:solidFill>
            <a:latin typeface="Aptos Narrow"/>
            <a:ea typeface="+mn-ea"/>
            <a:cs typeface="+mn-cs"/>
          </a:endParaRPr>
        </a:p>
      </xdr:txBody>
    </xdr:sp>
    <xdr:clientData/>
  </xdr:twoCellAnchor>
  <xdr:twoCellAnchor>
    <xdr:from>
      <xdr:col>1</xdr:col>
      <xdr:colOff>358140</xdr:colOff>
      <xdr:row>29</xdr:row>
      <xdr:rowOff>7620</xdr:rowOff>
    </xdr:from>
    <xdr:to>
      <xdr:col>5</xdr:col>
      <xdr:colOff>22860</xdr:colOff>
      <xdr:row>39</xdr:row>
      <xdr:rowOff>7620</xdr:rowOff>
    </xdr:to>
    <xdr:graphicFrame macro="">
      <xdr:nvGraphicFramePr>
        <xdr:cNvPr id="222" name="Chart 221">
          <a:extLst>
            <a:ext uri="{FF2B5EF4-FFF2-40B4-BE49-F238E27FC236}">
              <a16:creationId xmlns:a16="http://schemas.microsoft.com/office/drawing/2014/main" id="{00000000-0008-0000-0000-0000D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7620</xdr:colOff>
      <xdr:row>27</xdr:row>
      <xdr:rowOff>114300</xdr:rowOff>
    </xdr:from>
    <xdr:to>
      <xdr:col>4</xdr:col>
      <xdr:colOff>350520</xdr:colOff>
      <xdr:row>29</xdr:row>
      <xdr:rowOff>22860</xdr:rowOff>
    </xdr:to>
    <xdr:sp macro="" textlink="Processing!R20">
      <xdr:nvSpPr>
        <xdr:cNvPr id="223" name="TextBox 222">
          <a:extLst>
            <a:ext uri="{FF2B5EF4-FFF2-40B4-BE49-F238E27FC236}">
              <a16:creationId xmlns:a16="http://schemas.microsoft.com/office/drawing/2014/main" id="{00000000-0008-0000-0000-0000DF000000}"/>
            </a:ext>
          </a:extLst>
        </xdr:cNvPr>
        <xdr:cNvSpPr txBox="1"/>
      </xdr:nvSpPr>
      <xdr:spPr>
        <a:xfrm>
          <a:off x="18364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D4FDB19F-6E7D-4041-9887-35703C74EE3F}" type="TxLink">
            <a:rPr lang="en-US" sz="1400" b="0" i="0" u="none" strike="noStrike">
              <a:solidFill>
                <a:schemeClr val="bg1"/>
              </a:solidFill>
              <a:latin typeface="Aptos Narrow"/>
              <a:ea typeface="+mn-ea"/>
              <a:cs typeface="+mn-cs"/>
            </a:rPr>
            <a:pPr marL="0" indent="0" algn="r"/>
            <a:t>$8 314</a:t>
          </a:fld>
          <a:endParaRPr lang="ru-RU" sz="1400" b="0" i="0" u="none" strike="noStrike">
            <a:solidFill>
              <a:schemeClr val="bg1"/>
            </a:solidFill>
            <a:latin typeface="Aptos Narrow"/>
            <a:ea typeface="+mn-ea"/>
            <a:cs typeface="+mn-cs"/>
          </a:endParaRPr>
        </a:p>
      </xdr:txBody>
    </xdr:sp>
    <xdr:clientData/>
  </xdr:twoCellAnchor>
  <xdr:twoCellAnchor editAs="oneCell">
    <xdr:from>
      <xdr:col>19</xdr:col>
      <xdr:colOff>342900</xdr:colOff>
      <xdr:row>11</xdr:row>
      <xdr:rowOff>45721</xdr:rowOff>
    </xdr:from>
    <xdr:to>
      <xdr:col>22</xdr:col>
      <xdr:colOff>342900</xdr:colOff>
      <xdr:row>13</xdr:row>
      <xdr:rowOff>137161</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925300" y="2057401"/>
              <a:ext cx="182880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289560</xdr:colOff>
      <xdr:row>35</xdr:row>
      <xdr:rowOff>175261</xdr:rowOff>
    </xdr:from>
    <xdr:to>
      <xdr:col>12</xdr:col>
      <xdr:colOff>320040</xdr:colOff>
      <xdr:row>37</xdr:row>
      <xdr:rowOff>156973</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337560" y="6576061"/>
              <a:ext cx="4297680" cy="34747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320040</xdr:colOff>
      <xdr:row>26</xdr:row>
      <xdr:rowOff>60960</xdr:rowOff>
    </xdr:from>
    <xdr:to>
      <xdr:col>12</xdr:col>
      <xdr:colOff>350520</xdr:colOff>
      <xdr:row>28</xdr:row>
      <xdr:rowOff>170688</xdr:rowOff>
    </xdr:to>
    <xdr:graphicFrame macro="">
      <xdr:nvGraphicFramePr>
        <xdr:cNvPr id="20" name="Chart 19">
          <a:extLst>
            <a:ext uri="{FF2B5EF4-FFF2-40B4-BE49-F238E27FC236}">
              <a16:creationId xmlns:a16="http://schemas.microsoft.com/office/drawing/2014/main" id="{00000000-0008-0000-00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257175</xdr:colOff>
          <xdr:row>27</xdr:row>
          <xdr:rowOff>0</xdr:rowOff>
        </xdr:from>
        <xdr:to>
          <xdr:col>12</xdr:col>
          <xdr:colOff>209550</xdr:colOff>
          <xdr:row>28</xdr:row>
          <xdr:rowOff>38100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266700</xdr:colOff>
      <xdr:row>27</xdr:row>
      <xdr:rowOff>30480</xdr:rowOff>
    </xdr:from>
    <xdr:to>
      <xdr:col>11</xdr:col>
      <xdr:colOff>449580</xdr:colOff>
      <xdr:row>28</xdr:row>
      <xdr:rowOff>30480</xdr:rowOff>
    </xdr:to>
    <xdr:sp macro="" textlink="">
      <xdr:nvSpPr>
        <xdr:cNvPr id="26" name="Rectangle 25">
          <a:extLst>
            <a:ext uri="{FF2B5EF4-FFF2-40B4-BE49-F238E27FC236}">
              <a16:creationId xmlns:a16="http://schemas.microsoft.com/office/drawing/2014/main" id="{00000000-0008-0000-0000-00001A000000}"/>
            </a:ext>
          </a:extLst>
        </xdr:cNvPr>
        <xdr:cNvSpPr/>
      </xdr:nvSpPr>
      <xdr:spPr>
        <a:xfrm>
          <a:off x="6972300" y="4968240"/>
          <a:ext cx="182880" cy="18288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594360</xdr:colOff>
      <xdr:row>28</xdr:row>
      <xdr:rowOff>22860</xdr:rowOff>
    </xdr:from>
    <xdr:to>
      <xdr:col>9</xdr:col>
      <xdr:colOff>586740</xdr:colOff>
      <xdr:row>29</xdr:row>
      <xdr:rowOff>114300</xdr:rowOff>
    </xdr:to>
    <xdr:sp macro="" textlink="Processing!E23">
      <xdr:nvSpPr>
        <xdr:cNvPr id="29" name="TextBox 28">
          <a:extLst>
            <a:ext uri="{FF2B5EF4-FFF2-40B4-BE49-F238E27FC236}">
              <a16:creationId xmlns:a16="http://schemas.microsoft.com/office/drawing/2014/main" id="{00000000-0008-0000-0000-00001D000000}"/>
            </a:ext>
          </a:extLst>
        </xdr:cNvPr>
        <xdr:cNvSpPr txBox="1"/>
      </xdr:nvSpPr>
      <xdr:spPr>
        <a:xfrm>
          <a:off x="4861560" y="514350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27712C9-C166-4832-97FB-4DA42AB11115}" type="TxLink">
            <a:rPr lang="en-US" sz="1800" b="0" i="0" u="none" strike="noStrike">
              <a:solidFill>
                <a:srgbClr val="ADE354"/>
              </a:solidFill>
              <a:latin typeface="Aptos Narrow"/>
              <a:ea typeface="+mn-ea"/>
              <a:cs typeface="+mn-cs"/>
            </a:rPr>
            <a:pPr marL="0" indent="0" algn="r"/>
            <a:t> $17,320 </a:t>
          </a:fld>
          <a:endParaRPr lang="ru-RU" sz="1800" b="0" i="0" u="none" strike="noStrike">
            <a:solidFill>
              <a:srgbClr val="ADE354"/>
            </a:solidFill>
            <a:latin typeface="Aptos Narrow"/>
            <a:ea typeface="+mn-ea"/>
            <a:cs typeface="+mn-cs"/>
          </a:endParaRPr>
        </a:p>
      </xdr:txBody>
    </xdr:sp>
    <xdr:clientData/>
  </xdr:twoCellAnchor>
  <xdr:twoCellAnchor>
    <xdr:from>
      <xdr:col>5</xdr:col>
      <xdr:colOff>563880</xdr:colOff>
      <xdr:row>28</xdr:row>
      <xdr:rowOff>30480</xdr:rowOff>
    </xdr:from>
    <xdr:to>
      <xdr:col>9</xdr:col>
      <xdr:colOff>259080</xdr:colOff>
      <xdr:row>29</xdr:row>
      <xdr:rowOff>121920</xdr:rowOff>
    </xdr:to>
    <xdr:sp macro="" textlink="Processing!E24">
      <xdr:nvSpPr>
        <xdr:cNvPr id="53" name="TextBox 52">
          <a:extLst>
            <a:ext uri="{FF2B5EF4-FFF2-40B4-BE49-F238E27FC236}">
              <a16:creationId xmlns:a16="http://schemas.microsoft.com/office/drawing/2014/main" id="{00000000-0008-0000-0000-000035000000}"/>
            </a:ext>
          </a:extLst>
        </xdr:cNvPr>
        <xdr:cNvSpPr txBox="1"/>
      </xdr:nvSpPr>
      <xdr:spPr>
        <a:xfrm>
          <a:off x="3611880" y="5151120"/>
          <a:ext cx="21336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4BDE82A-D234-49F6-82AC-0CC958B76F42}" type="TxLink">
            <a:rPr lang="en-US" sz="1400" b="0" i="0" u="none" strike="noStrike">
              <a:solidFill>
                <a:srgbClr val="ADE354"/>
              </a:solidFill>
              <a:latin typeface="Aptos Narrow"/>
              <a:ea typeface="+mn-ea"/>
              <a:cs typeface="+mn-cs"/>
            </a:rPr>
            <a:pPr marL="0" indent="0"/>
            <a:t>Income Dynamics</a:t>
          </a:fld>
          <a:endParaRPr lang="ru-RU" sz="1400" b="0" i="0" u="none" strike="noStrike">
            <a:solidFill>
              <a:srgbClr val="ADE354"/>
            </a:solidFill>
            <a:latin typeface="Aptos Narrow"/>
            <a:ea typeface="+mn-ea"/>
            <a:cs typeface="+mn-cs"/>
          </a:endParaRPr>
        </a:p>
      </xdr:txBody>
    </xdr:sp>
    <xdr:clientData/>
  </xdr:twoCellAnchor>
  <xdr:twoCellAnchor>
    <xdr:from>
      <xdr:col>21</xdr:col>
      <xdr:colOff>480060</xdr:colOff>
      <xdr:row>26</xdr:row>
      <xdr:rowOff>60960</xdr:rowOff>
    </xdr:from>
    <xdr:to>
      <xdr:col>22</xdr:col>
      <xdr:colOff>510540</xdr:colOff>
      <xdr:row>28</xdr:row>
      <xdr:rowOff>170688</xdr:rowOff>
    </xdr:to>
    <xdr:graphicFrame macro="">
      <xdr:nvGraphicFramePr>
        <xdr:cNvPr id="55" name="Chart 54">
          <a:extLst>
            <a:ext uri="{FF2B5EF4-FFF2-40B4-BE49-F238E27FC236}">
              <a16:creationId xmlns:a16="http://schemas.microsoft.com/office/drawing/2014/main" id="{00000000-0008-0000-00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mc:AlternateContent xmlns:mc="http://schemas.openxmlformats.org/markup-compatibility/2006">
    <mc:Choice xmlns:a14="http://schemas.microsoft.com/office/drawing/2010/main" Requires="a14">
      <xdr:twoCellAnchor editAs="oneCell">
        <xdr:from>
          <xdr:col>21</xdr:col>
          <xdr:colOff>419100</xdr:colOff>
          <xdr:row>26</xdr:row>
          <xdr:rowOff>171450</xdr:rowOff>
        </xdr:from>
        <xdr:to>
          <xdr:col>22</xdr:col>
          <xdr:colOff>419100</xdr:colOff>
          <xdr:row>28</xdr:row>
          <xdr:rowOff>38100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403860</xdr:colOff>
      <xdr:row>27</xdr:row>
      <xdr:rowOff>30480</xdr:rowOff>
    </xdr:from>
    <xdr:to>
      <xdr:col>21</xdr:col>
      <xdr:colOff>586740</xdr:colOff>
      <xdr:row>28</xdr:row>
      <xdr:rowOff>30480</xdr:rowOff>
    </xdr:to>
    <xdr:sp macro="" textlink="">
      <xdr:nvSpPr>
        <xdr:cNvPr id="58" name="Rectangle 57">
          <a:extLst>
            <a:ext uri="{FF2B5EF4-FFF2-40B4-BE49-F238E27FC236}">
              <a16:creationId xmlns:a16="http://schemas.microsoft.com/office/drawing/2014/main" id="{00000000-0008-0000-0000-00003A000000}"/>
            </a:ext>
          </a:extLst>
        </xdr:cNvPr>
        <xdr:cNvSpPr/>
      </xdr:nvSpPr>
      <xdr:spPr>
        <a:xfrm>
          <a:off x="13205460" y="4968240"/>
          <a:ext cx="182880" cy="18288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175260</xdr:colOff>
      <xdr:row>26</xdr:row>
      <xdr:rowOff>152400</xdr:rowOff>
    </xdr:from>
    <xdr:to>
      <xdr:col>21</xdr:col>
      <xdr:colOff>571500</xdr:colOff>
      <xdr:row>28</xdr:row>
      <xdr:rowOff>60960</xdr:rowOff>
    </xdr:to>
    <xdr:sp macro="" textlink="Processing!I23">
      <xdr:nvSpPr>
        <xdr:cNvPr id="48" name="TextBox 47">
          <a:extLst>
            <a:ext uri="{FF2B5EF4-FFF2-40B4-BE49-F238E27FC236}">
              <a16:creationId xmlns:a16="http://schemas.microsoft.com/office/drawing/2014/main" id="{00000000-0008-0000-0000-000030000000}"/>
            </a:ext>
          </a:extLst>
        </xdr:cNvPr>
        <xdr:cNvSpPr txBox="1"/>
      </xdr:nvSpPr>
      <xdr:spPr>
        <a:xfrm>
          <a:off x="12367260" y="4907280"/>
          <a:ext cx="10058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BB6E9FB-7F4B-4293-8CC3-C89263A1C2B4}" type="TxLink">
            <a:rPr lang="en-US" sz="1800" b="0" i="0" u="none" strike="noStrike">
              <a:solidFill>
                <a:schemeClr val="bg1"/>
              </a:solidFill>
              <a:latin typeface="Aptos Narrow"/>
              <a:ea typeface="+mn-ea"/>
              <a:cs typeface="+mn-cs"/>
            </a:rPr>
            <a:pPr marL="0" indent="0" algn="l"/>
            <a:t> $10,832 </a:t>
          </a:fld>
          <a:endParaRPr lang="ru-RU" sz="1800" b="0" i="0" u="none" strike="noStrike">
            <a:solidFill>
              <a:schemeClr val="bg1"/>
            </a:solidFill>
            <a:latin typeface="Aptos Narrow"/>
            <a:ea typeface="+mn-ea"/>
            <a:cs typeface="+mn-cs"/>
          </a:endParaRPr>
        </a:p>
      </xdr:txBody>
    </xdr:sp>
    <xdr:clientData/>
  </xdr:twoCellAnchor>
  <xdr:twoCellAnchor>
    <xdr:from>
      <xdr:col>0</xdr:col>
      <xdr:colOff>539174</xdr:colOff>
      <xdr:row>14</xdr:row>
      <xdr:rowOff>78971</xdr:rowOff>
    </xdr:from>
    <xdr:to>
      <xdr:col>1</xdr:col>
      <xdr:colOff>597086</xdr:colOff>
      <xdr:row>25</xdr:row>
      <xdr:rowOff>170411</xdr:rowOff>
    </xdr:to>
    <xdr:graphicFrame macro="">
      <xdr:nvGraphicFramePr>
        <xdr:cNvPr id="65" name="Chart 64">
          <a:extLst>
            <a:ext uri="{FF2B5EF4-FFF2-40B4-BE49-F238E27FC236}">
              <a16:creationId xmlns:a16="http://schemas.microsoft.com/office/drawing/2014/main" id="{00000000-0008-0000-0000-00004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236221</xdr:colOff>
      <xdr:row>13</xdr:row>
      <xdr:rowOff>129540</xdr:rowOff>
    </xdr:from>
    <xdr:to>
      <xdr:col>3</xdr:col>
      <xdr:colOff>1</xdr:colOff>
      <xdr:row>15</xdr:row>
      <xdr:rowOff>38100</xdr:rowOff>
    </xdr:to>
    <xdr:sp macro="" textlink="">
      <xdr:nvSpPr>
        <xdr:cNvPr id="68" name="TextBox 67">
          <a:extLst>
            <a:ext uri="{FF2B5EF4-FFF2-40B4-BE49-F238E27FC236}">
              <a16:creationId xmlns:a16="http://schemas.microsoft.com/office/drawing/2014/main" id="{00000000-0008-0000-0000-000044000000}"/>
            </a:ext>
          </a:extLst>
        </xdr:cNvPr>
        <xdr:cNvSpPr txBox="1"/>
      </xdr:nvSpPr>
      <xdr:spPr>
        <a:xfrm>
          <a:off x="1455421" y="250698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solidFill>
              <a:latin typeface="Aptos Narrow"/>
              <a:ea typeface="+mn-ea"/>
              <a:cs typeface="+mn-cs"/>
            </a:rPr>
            <a:t>$</a:t>
          </a:r>
        </a:p>
      </xdr:txBody>
    </xdr:sp>
    <xdr:clientData/>
  </xdr:twoCellAnchor>
  <xdr:twoCellAnchor>
    <xdr:from>
      <xdr:col>3</xdr:col>
      <xdr:colOff>99061</xdr:colOff>
      <xdr:row>13</xdr:row>
      <xdr:rowOff>129540</xdr:rowOff>
    </xdr:from>
    <xdr:to>
      <xdr:col>3</xdr:col>
      <xdr:colOff>472441</xdr:colOff>
      <xdr:row>15</xdr:row>
      <xdr:rowOff>38100</xdr:rowOff>
    </xdr:to>
    <xdr:sp macro="" textlink="">
      <xdr:nvSpPr>
        <xdr:cNvPr id="69" name="TextBox 68">
          <a:extLst>
            <a:ext uri="{FF2B5EF4-FFF2-40B4-BE49-F238E27FC236}">
              <a16:creationId xmlns:a16="http://schemas.microsoft.com/office/drawing/2014/main" id="{00000000-0008-0000-0000-000045000000}"/>
            </a:ext>
          </a:extLst>
        </xdr:cNvPr>
        <xdr:cNvSpPr txBox="1"/>
      </xdr:nvSpPr>
      <xdr:spPr>
        <a:xfrm>
          <a:off x="1927861" y="250698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solidFill>
              <a:latin typeface="Aptos Narrow"/>
              <a:ea typeface="+mn-ea"/>
              <a:cs typeface="+mn-cs"/>
            </a:rPr>
            <a:t>%</a:t>
          </a:r>
        </a:p>
      </xdr:txBody>
    </xdr:sp>
    <xdr:clientData/>
  </xdr:twoCellAnchor>
  <mc:AlternateContent xmlns:mc="http://schemas.openxmlformats.org/markup-compatibility/2006">
    <mc:Choice xmlns:a14="http://schemas.microsoft.com/office/drawing/2010/main" Requires="a14">
      <xdr:twoCellAnchor editAs="oneCell">
        <xdr:from>
          <xdr:col>2</xdr:col>
          <xdr:colOff>161925</xdr:colOff>
          <xdr:row>13</xdr:row>
          <xdr:rowOff>171450</xdr:rowOff>
        </xdr:from>
        <xdr:to>
          <xdr:col>2</xdr:col>
          <xdr:colOff>514350</xdr:colOff>
          <xdr:row>15</xdr:row>
          <xdr:rowOff>28575</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13</xdr:row>
          <xdr:rowOff>171450</xdr:rowOff>
        </xdr:from>
        <xdr:to>
          <xdr:col>3</xdr:col>
          <xdr:colOff>361950</xdr:colOff>
          <xdr:row>15</xdr:row>
          <xdr:rowOff>28575</xdr:rowOff>
        </xdr:to>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18584</xdr:colOff>
      <xdr:row>28</xdr:row>
      <xdr:rowOff>80847</xdr:rowOff>
    </xdr:from>
    <xdr:to>
      <xdr:col>1</xdr:col>
      <xdr:colOff>521504</xdr:colOff>
      <xdr:row>38</xdr:row>
      <xdr:rowOff>88281</xdr:rowOff>
    </xdr:to>
    <xdr:graphicFrame macro="">
      <xdr:nvGraphicFramePr>
        <xdr:cNvPr id="96" name="Chart 95">
          <a:extLst>
            <a:ext uri="{FF2B5EF4-FFF2-40B4-BE49-F238E27FC236}">
              <a16:creationId xmlns:a16="http://schemas.microsoft.com/office/drawing/2014/main" id="{00000000-0008-0000-0000-00006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281940</xdr:colOff>
      <xdr:row>5</xdr:row>
      <xdr:rowOff>45720</xdr:rowOff>
    </xdr:from>
    <xdr:to>
      <xdr:col>7</xdr:col>
      <xdr:colOff>533400</xdr:colOff>
      <xdr:row>7</xdr:row>
      <xdr:rowOff>38100</xdr:rowOff>
    </xdr:to>
    <xdr:sp macro="" textlink="Processing!J7">
      <xdr:nvSpPr>
        <xdr:cNvPr id="121" name="TextBox 120">
          <a:extLst>
            <a:ext uri="{FF2B5EF4-FFF2-40B4-BE49-F238E27FC236}">
              <a16:creationId xmlns:a16="http://schemas.microsoft.com/office/drawing/2014/main" id="{00000000-0008-0000-0000-000079000000}"/>
            </a:ext>
          </a:extLst>
        </xdr:cNvPr>
        <xdr:cNvSpPr txBox="1"/>
      </xdr:nvSpPr>
      <xdr:spPr>
        <a:xfrm>
          <a:off x="33299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970F84-CAD0-4A62-9E44-528DBEC86110}" type="TxLink">
            <a:rPr lang="en-US" sz="2000" b="0" i="0" u="none" strike="noStrike">
              <a:solidFill>
                <a:srgbClr val="FF0000"/>
              </a:solidFill>
              <a:latin typeface="Aptos Narrow"/>
              <a:ea typeface="+mn-ea"/>
              <a:cs typeface="+mn-cs"/>
            </a:rPr>
            <a:pPr marL="0" indent="0"/>
            <a:t> </a:t>
          </a:fld>
          <a:endParaRPr lang="ru-RU" sz="2000" b="0" i="0" u="none" strike="noStrike">
            <a:solidFill>
              <a:srgbClr val="FF0000"/>
            </a:solidFill>
            <a:latin typeface="Aptos Narrow"/>
            <a:ea typeface="+mn-ea"/>
            <a:cs typeface="+mn-cs"/>
          </a:endParaRPr>
        </a:p>
      </xdr:txBody>
    </xdr:sp>
    <xdr:clientData/>
  </xdr:twoCellAnchor>
  <xdr:twoCellAnchor>
    <xdr:from>
      <xdr:col>5</xdr:col>
      <xdr:colOff>281940</xdr:colOff>
      <xdr:row>5</xdr:row>
      <xdr:rowOff>45720</xdr:rowOff>
    </xdr:from>
    <xdr:to>
      <xdr:col>7</xdr:col>
      <xdr:colOff>533400</xdr:colOff>
      <xdr:row>7</xdr:row>
      <xdr:rowOff>38100</xdr:rowOff>
    </xdr:to>
    <xdr:sp macro="" textlink="Processing!I7">
      <xdr:nvSpPr>
        <xdr:cNvPr id="104" name="TextBox 103">
          <a:extLst>
            <a:ext uri="{FF2B5EF4-FFF2-40B4-BE49-F238E27FC236}">
              <a16:creationId xmlns:a16="http://schemas.microsoft.com/office/drawing/2014/main" id="{00000000-0008-0000-0000-000068000000}"/>
            </a:ext>
          </a:extLst>
        </xdr:cNvPr>
        <xdr:cNvSpPr txBox="1"/>
      </xdr:nvSpPr>
      <xdr:spPr>
        <a:xfrm>
          <a:off x="33299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AB128E-9B81-41DA-9E24-A81793FD04BE}" type="TxLink">
            <a:rPr lang="en-US" sz="2000" b="0" i="0" u="none" strike="noStrike">
              <a:solidFill>
                <a:srgbClr val="00C6BC"/>
              </a:solidFill>
              <a:latin typeface="Aptos Narrow"/>
              <a:ea typeface="+mn-ea"/>
              <a:cs typeface="+mn-cs"/>
            </a:rPr>
            <a:pPr marL="0" indent="0"/>
            <a:t>$3 048</a:t>
          </a:fld>
          <a:endParaRPr lang="ru-RU" sz="2000" b="0" i="0" u="none" strike="noStrike">
            <a:solidFill>
              <a:srgbClr val="00C6BC"/>
            </a:solidFill>
            <a:latin typeface="Aptos Narrow"/>
            <a:ea typeface="+mn-ea"/>
            <a:cs typeface="+mn-cs"/>
          </a:endParaRPr>
        </a:p>
      </xdr:txBody>
    </xdr:sp>
    <xdr:clientData/>
  </xdr:twoCellAnchor>
  <xdr:twoCellAnchor>
    <xdr:from>
      <xdr:col>15</xdr:col>
      <xdr:colOff>152400</xdr:colOff>
      <xdr:row>28</xdr:row>
      <xdr:rowOff>91440</xdr:rowOff>
    </xdr:from>
    <xdr:to>
      <xdr:col>16</xdr:col>
      <xdr:colOff>457200</xdr:colOff>
      <xdr:row>37</xdr:row>
      <xdr:rowOff>121920</xdr:rowOff>
    </xdr:to>
    <xdr:grpSp>
      <xdr:nvGrpSpPr>
        <xdr:cNvPr id="144" name="Group 143">
          <a:extLst>
            <a:ext uri="{FF2B5EF4-FFF2-40B4-BE49-F238E27FC236}">
              <a16:creationId xmlns:a16="http://schemas.microsoft.com/office/drawing/2014/main" id="{00000000-0008-0000-0000-000090000000}"/>
            </a:ext>
          </a:extLst>
        </xdr:cNvPr>
        <xdr:cNvGrpSpPr/>
      </xdr:nvGrpSpPr>
      <xdr:grpSpPr>
        <a:xfrm>
          <a:off x="9042400" y="5425440"/>
          <a:ext cx="897467" cy="1744980"/>
          <a:chOff x="9296400" y="5212080"/>
          <a:chExt cx="914400" cy="1676400"/>
        </a:xfrm>
      </xdr:grpSpPr>
      <xdr:sp macro="" textlink="Processing!J2">
        <xdr:nvSpPr>
          <xdr:cNvPr id="59" name="Rectangle: Rounded Corners 58">
            <a:extLst>
              <a:ext uri="{FF2B5EF4-FFF2-40B4-BE49-F238E27FC236}">
                <a16:creationId xmlns:a16="http://schemas.microsoft.com/office/drawing/2014/main" id="{00000000-0008-0000-0000-00003B000000}"/>
              </a:ext>
            </a:extLst>
          </xdr:cNvPr>
          <xdr:cNvSpPr/>
        </xdr:nvSpPr>
        <xdr:spPr>
          <a:xfrm>
            <a:off x="9296400" y="5212080"/>
            <a:ext cx="914400" cy="274320"/>
          </a:xfrm>
          <a:prstGeom prst="roundRect">
            <a:avLst/>
          </a:prstGeom>
          <a:gradFill>
            <a:gsLst>
              <a:gs pos="100000">
                <a:srgbClr val="0054B4"/>
              </a:gs>
              <a:gs pos="0">
                <a:srgbClr val="34D399"/>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760DDD-0791-4269-B40F-0B3A1B881499}" type="TxLink">
              <a:rPr lang="en-US" sz="1100" b="0" i="0" u="none" strike="noStrike">
                <a:solidFill>
                  <a:schemeClr val="bg1"/>
                </a:solidFill>
                <a:latin typeface="Aptos Narrow"/>
              </a:rPr>
              <a:pPr algn="ctr"/>
              <a:t>Checking</a:t>
            </a:fld>
            <a:endParaRPr lang="ru-RU" sz="1100">
              <a:solidFill>
                <a:schemeClr val="bg1"/>
              </a:solidFill>
            </a:endParaRPr>
          </a:p>
        </xdr:txBody>
      </xdr:sp>
      <xdr:sp macro="" textlink="Processing!J3">
        <xdr:nvSpPr>
          <xdr:cNvPr id="85" name="Rectangle: Rounded Corners 84">
            <a:extLst>
              <a:ext uri="{FF2B5EF4-FFF2-40B4-BE49-F238E27FC236}">
                <a16:creationId xmlns:a16="http://schemas.microsoft.com/office/drawing/2014/main" id="{00000000-0008-0000-0000-000055000000}"/>
              </a:ext>
            </a:extLst>
          </xdr:cNvPr>
          <xdr:cNvSpPr/>
        </xdr:nvSpPr>
        <xdr:spPr>
          <a:xfrm>
            <a:off x="9296400" y="5562600"/>
            <a:ext cx="914400" cy="274320"/>
          </a:xfrm>
          <a:prstGeom prst="roundRect">
            <a:avLst/>
          </a:prstGeom>
          <a:gradFill>
            <a:gsLst>
              <a:gs pos="100000">
                <a:srgbClr val="1E63E8"/>
              </a:gs>
              <a:gs pos="0">
                <a:srgbClr val="6CB7FF"/>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3E7859-60EB-44D0-A4E1-97BDEF9835DA}" type="TxLink">
              <a:rPr lang="en-US" sz="1100" b="0" i="0" u="none" strike="noStrike">
                <a:solidFill>
                  <a:schemeClr val="bg1"/>
                </a:solidFill>
                <a:latin typeface="Aptos Narrow"/>
              </a:rPr>
              <a:pPr algn="ctr"/>
              <a:t>Saving</a:t>
            </a:fld>
            <a:endParaRPr lang="ru-RU" sz="1100">
              <a:solidFill>
                <a:schemeClr val="bg1"/>
              </a:solidFill>
            </a:endParaRPr>
          </a:p>
        </xdr:txBody>
      </xdr:sp>
      <xdr:sp macro="" textlink="Processing!J4">
        <xdr:nvSpPr>
          <xdr:cNvPr id="87" name="Rectangle: Rounded Corners 86">
            <a:extLst>
              <a:ext uri="{FF2B5EF4-FFF2-40B4-BE49-F238E27FC236}">
                <a16:creationId xmlns:a16="http://schemas.microsoft.com/office/drawing/2014/main" id="{00000000-0008-0000-0000-000057000000}"/>
              </a:ext>
            </a:extLst>
          </xdr:cNvPr>
          <xdr:cNvSpPr/>
        </xdr:nvSpPr>
        <xdr:spPr>
          <a:xfrm>
            <a:off x="9296400" y="5913120"/>
            <a:ext cx="914400" cy="274320"/>
          </a:xfrm>
          <a:prstGeom prst="roundRect">
            <a:avLst/>
          </a:prstGeom>
          <a:gradFill>
            <a:gsLst>
              <a:gs pos="100000">
                <a:srgbClr val="1CE16C"/>
              </a:gs>
              <a:gs pos="0">
                <a:srgbClr val="F9EAB7"/>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92A42B-82E4-4657-AA3E-77D138B4C2C2}" type="TxLink">
              <a:rPr lang="en-US" sz="1100" b="0" i="0" u="none" strike="noStrike">
                <a:solidFill>
                  <a:schemeClr val="bg1"/>
                </a:solidFill>
                <a:latin typeface="Aptos Narrow"/>
              </a:rPr>
              <a:pPr algn="ctr"/>
              <a:t>Investments</a:t>
            </a:fld>
            <a:endParaRPr lang="ru-RU" sz="1100">
              <a:solidFill>
                <a:schemeClr val="bg1"/>
              </a:solidFill>
            </a:endParaRPr>
          </a:p>
        </xdr:txBody>
      </xdr:sp>
      <xdr:sp macro="" textlink="Processing!J5">
        <xdr:nvSpPr>
          <xdr:cNvPr id="89" name="Rectangle: Rounded Corners 88">
            <a:extLst>
              <a:ext uri="{FF2B5EF4-FFF2-40B4-BE49-F238E27FC236}">
                <a16:creationId xmlns:a16="http://schemas.microsoft.com/office/drawing/2014/main" id="{00000000-0008-0000-0000-000059000000}"/>
              </a:ext>
            </a:extLst>
          </xdr:cNvPr>
          <xdr:cNvSpPr/>
        </xdr:nvSpPr>
        <xdr:spPr>
          <a:xfrm>
            <a:off x="9296400" y="6263640"/>
            <a:ext cx="914400" cy="274320"/>
          </a:xfrm>
          <a:prstGeom prst="roundRect">
            <a:avLst/>
          </a:prstGeom>
          <a:gradFill>
            <a:gsLst>
              <a:gs pos="0">
                <a:srgbClr val="FFFF00"/>
              </a:gs>
              <a:gs pos="94000">
                <a:srgbClr val="F2207B"/>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B2A1CF-C769-492E-ADE4-147DC16D645D}" type="TxLink">
              <a:rPr lang="en-US" sz="1100" b="0" i="0" u="none" strike="noStrike">
                <a:solidFill>
                  <a:schemeClr val="bg1"/>
                </a:solidFill>
                <a:latin typeface="Aptos Narrow"/>
              </a:rPr>
              <a:pPr algn="ctr"/>
              <a:t>Digital Craft</a:t>
            </a:fld>
            <a:endParaRPr lang="ru-RU" sz="1100">
              <a:solidFill>
                <a:schemeClr val="bg1"/>
              </a:solidFill>
            </a:endParaRPr>
          </a:p>
        </xdr:txBody>
      </xdr:sp>
      <xdr:sp macro="" textlink="Processing!J6">
        <xdr:nvSpPr>
          <xdr:cNvPr id="91" name="Rectangle: Rounded Corners 90">
            <a:extLst>
              <a:ext uri="{FF2B5EF4-FFF2-40B4-BE49-F238E27FC236}">
                <a16:creationId xmlns:a16="http://schemas.microsoft.com/office/drawing/2014/main" id="{00000000-0008-0000-0000-00005B000000}"/>
              </a:ext>
            </a:extLst>
          </xdr:cNvPr>
          <xdr:cNvSpPr/>
        </xdr:nvSpPr>
        <xdr:spPr>
          <a:xfrm>
            <a:off x="9296400" y="6614160"/>
            <a:ext cx="914400" cy="274320"/>
          </a:xfrm>
          <a:prstGeom prst="roundRect">
            <a:avLst/>
          </a:prstGeom>
          <a:gradFill>
            <a:gsLst>
              <a:gs pos="100000">
                <a:srgbClr val="70AD18"/>
              </a:gs>
              <a:gs pos="0">
                <a:srgbClr val="ADE35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665468-6D95-4B70-AA85-914A8AC47F5B}" type="TxLink">
              <a:rPr lang="en-US" sz="1100" b="0" i="0" u="none" strike="noStrike">
                <a:solidFill>
                  <a:schemeClr val="bg1"/>
                </a:solidFill>
                <a:latin typeface="Aptos Narrow"/>
              </a:rPr>
              <a:pPr algn="ctr"/>
              <a:t>Rewards</a:t>
            </a:fld>
            <a:endParaRPr lang="ru-RU" sz="1100">
              <a:solidFill>
                <a:schemeClr val="bg1"/>
              </a:solidFill>
            </a:endParaRPr>
          </a:p>
        </xdr:txBody>
      </xdr:sp>
    </xdr:grpSp>
    <xdr:clientData/>
  </xdr:twoCellAnchor>
  <xdr:twoCellAnchor>
    <xdr:from>
      <xdr:col>15</xdr:col>
      <xdr:colOff>15240</xdr:colOff>
      <xdr:row>27</xdr:row>
      <xdr:rowOff>76200</xdr:rowOff>
    </xdr:from>
    <xdr:to>
      <xdr:col>17</xdr:col>
      <xdr:colOff>3048</xdr:colOff>
      <xdr:row>38</xdr:row>
      <xdr:rowOff>131064</xdr:rowOff>
    </xdr:to>
    <xdr:graphicFrame macro="">
      <xdr:nvGraphicFramePr>
        <xdr:cNvPr id="139" name="Chart 138">
          <a:extLst>
            <a:ext uri="{FF2B5EF4-FFF2-40B4-BE49-F238E27FC236}">
              <a16:creationId xmlns:a16="http://schemas.microsoft.com/office/drawing/2014/main" id="{00000000-0008-0000-0000-00008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561975</xdr:colOff>
          <xdr:row>28</xdr:row>
          <xdr:rowOff>85725</xdr:rowOff>
        </xdr:from>
        <xdr:to>
          <xdr:col>16</xdr:col>
          <xdr:colOff>438150</xdr:colOff>
          <xdr:row>29</xdr:row>
          <xdr:rowOff>161925</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30</xdr:row>
          <xdr:rowOff>76200</xdr:rowOff>
        </xdr:from>
        <xdr:to>
          <xdr:col>16</xdr:col>
          <xdr:colOff>438150</xdr:colOff>
          <xdr:row>31</xdr:row>
          <xdr:rowOff>152400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32</xdr:row>
          <xdr:rowOff>66675</xdr:rowOff>
        </xdr:from>
        <xdr:to>
          <xdr:col>16</xdr:col>
          <xdr:colOff>438150</xdr:colOff>
          <xdr:row>33</xdr:row>
          <xdr:rowOff>142875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34</xdr:row>
          <xdr:rowOff>57150</xdr:rowOff>
        </xdr:from>
        <xdr:to>
          <xdr:col>16</xdr:col>
          <xdr:colOff>438150</xdr:colOff>
          <xdr:row>35</xdr:row>
          <xdr:rowOff>133350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36</xdr:row>
          <xdr:rowOff>57150</xdr:rowOff>
        </xdr:from>
        <xdr:to>
          <xdr:col>16</xdr:col>
          <xdr:colOff>438150</xdr:colOff>
          <xdr:row>37</xdr:row>
          <xdr:rowOff>133350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525780</xdr:colOff>
      <xdr:row>28</xdr:row>
      <xdr:rowOff>83820</xdr:rowOff>
    </xdr:from>
    <xdr:to>
      <xdr:col>15</xdr:col>
      <xdr:colOff>121920</xdr:colOff>
      <xdr:row>39</xdr:row>
      <xdr:rowOff>106680</xdr:rowOff>
    </xdr:to>
    <xdr:sp macro="" textlink="">
      <xdr:nvSpPr>
        <xdr:cNvPr id="141" name="Rectangle 140">
          <a:extLst>
            <a:ext uri="{FF2B5EF4-FFF2-40B4-BE49-F238E27FC236}">
              <a16:creationId xmlns:a16="http://schemas.microsoft.com/office/drawing/2014/main" id="{00000000-0008-0000-0000-00008D000000}"/>
            </a:ext>
          </a:extLst>
        </xdr:cNvPr>
        <xdr:cNvSpPr/>
      </xdr:nvSpPr>
      <xdr:spPr>
        <a:xfrm>
          <a:off x="9060180" y="5204460"/>
          <a:ext cx="205740" cy="203454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327660</xdr:colOff>
      <xdr:row>28</xdr:row>
      <xdr:rowOff>91440</xdr:rowOff>
    </xdr:from>
    <xdr:to>
      <xdr:col>15</xdr:col>
      <xdr:colOff>22860</xdr:colOff>
      <xdr:row>39</xdr:row>
      <xdr:rowOff>106680</xdr:rowOff>
    </xdr:to>
    <xdr:grpSp>
      <xdr:nvGrpSpPr>
        <xdr:cNvPr id="142" name="Group 141">
          <a:extLst>
            <a:ext uri="{FF2B5EF4-FFF2-40B4-BE49-F238E27FC236}">
              <a16:creationId xmlns:a16="http://schemas.microsoft.com/office/drawing/2014/main" id="{00000000-0008-0000-0000-00008E000000}"/>
            </a:ext>
          </a:extLst>
        </xdr:cNvPr>
        <xdr:cNvGrpSpPr/>
      </xdr:nvGrpSpPr>
      <xdr:grpSpPr>
        <a:xfrm>
          <a:off x="8032327" y="5425440"/>
          <a:ext cx="880533" cy="2110740"/>
          <a:chOff x="8252460" y="5212080"/>
          <a:chExt cx="914400" cy="2026920"/>
        </a:xfrm>
      </xdr:grpSpPr>
      <xdr:sp macro="" textlink="Processing!A2">
        <xdr:nvSpPr>
          <xdr:cNvPr id="83" name="Rectangle: Rounded Corners 82">
            <a:extLst>
              <a:ext uri="{FF2B5EF4-FFF2-40B4-BE49-F238E27FC236}">
                <a16:creationId xmlns:a16="http://schemas.microsoft.com/office/drawing/2014/main" id="{00000000-0008-0000-0000-000053000000}"/>
              </a:ext>
            </a:extLst>
          </xdr:cNvPr>
          <xdr:cNvSpPr/>
        </xdr:nvSpPr>
        <xdr:spPr>
          <a:xfrm>
            <a:off x="8252460" y="5212080"/>
            <a:ext cx="914400" cy="274320"/>
          </a:xfrm>
          <a:prstGeom prst="roundRect">
            <a:avLst/>
          </a:prstGeom>
          <a:gradFill>
            <a:gsLst>
              <a:gs pos="32000">
                <a:srgbClr val="14A1F9"/>
              </a:gs>
              <a:gs pos="95000">
                <a:srgbClr val="0273FC"/>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6D08CB-F3F6-467C-9EC0-6E305F9B2C9E}" type="TxLink">
              <a:rPr lang="en-US" sz="1100" b="0" i="0" u="none" strike="noStrike">
                <a:solidFill>
                  <a:schemeClr val="bg1"/>
                </a:solidFill>
                <a:latin typeface="Aptos Narrow"/>
              </a:rPr>
              <a:pPr algn="ctr"/>
              <a:t>Housing</a:t>
            </a:fld>
            <a:endParaRPr lang="ru-RU" sz="1100">
              <a:solidFill>
                <a:schemeClr val="bg1"/>
              </a:solidFill>
            </a:endParaRPr>
          </a:p>
        </xdr:txBody>
      </xdr:sp>
      <xdr:sp macro="" textlink="Processing!A3">
        <xdr:nvSpPr>
          <xdr:cNvPr id="86" name="Rectangle: Rounded Corners 85">
            <a:extLst>
              <a:ext uri="{FF2B5EF4-FFF2-40B4-BE49-F238E27FC236}">
                <a16:creationId xmlns:a16="http://schemas.microsoft.com/office/drawing/2014/main" id="{00000000-0008-0000-0000-000056000000}"/>
              </a:ext>
            </a:extLst>
          </xdr:cNvPr>
          <xdr:cNvSpPr/>
        </xdr:nvSpPr>
        <xdr:spPr>
          <a:xfrm>
            <a:off x="8252460" y="5562600"/>
            <a:ext cx="914400" cy="274320"/>
          </a:xfrm>
          <a:prstGeom prst="roundRect">
            <a:avLst/>
          </a:prstGeom>
          <a:gradFill>
            <a:gsLst>
              <a:gs pos="0">
                <a:srgbClr val="985DF9"/>
              </a:gs>
              <a:gs pos="100000">
                <a:srgbClr val="621EF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3205A3-F5BC-4221-A7BA-AFE403AEF4B0}" type="TxLink">
              <a:rPr lang="en-US" sz="1100" b="0" i="0" u="none" strike="noStrike">
                <a:solidFill>
                  <a:schemeClr val="bg1"/>
                </a:solidFill>
                <a:latin typeface="Aptos Narrow"/>
              </a:rPr>
              <a:pPr algn="ctr"/>
              <a:t>Food</a:t>
            </a:fld>
            <a:endParaRPr lang="ru-RU" sz="1100">
              <a:solidFill>
                <a:schemeClr val="bg1"/>
              </a:solidFill>
            </a:endParaRPr>
          </a:p>
        </xdr:txBody>
      </xdr:sp>
      <xdr:sp macro="" textlink="Processing!A4">
        <xdr:nvSpPr>
          <xdr:cNvPr id="88" name="Rectangle: Rounded Corners 87">
            <a:extLst>
              <a:ext uri="{FF2B5EF4-FFF2-40B4-BE49-F238E27FC236}">
                <a16:creationId xmlns:a16="http://schemas.microsoft.com/office/drawing/2014/main" id="{00000000-0008-0000-0000-000058000000}"/>
              </a:ext>
            </a:extLst>
          </xdr:cNvPr>
          <xdr:cNvSpPr/>
        </xdr:nvSpPr>
        <xdr:spPr>
          <a:xfrm>
            <a:off x="8252460" y="5913120"/>
            <a:ext cx="914400" cy="274320"/>
          </a:xfrm>
          <a:prstGeom prst="roundRect">
            <a:avLst/>
          </a:prstGeom>
          <a:gradFill>
            <a:gsLst>
              <a:gs pos="100000">
                <a:srgbClr val="006699"/>
              </a:gs>
              <a:gs pos="0">
                <a:srgbClr val="1B64F5"/>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15291D-AB2D-47FA-8F9E-4F9313B63FDD}" type="TxLink">
              <a:rPr lang="en-US" sz="1100" b="0" i="0" u="none" strike="noStrike">
                <a:solidFill>
                  <a:schemeClr val="bg1"/>
                </a:solidFill>
                <a:latin typeface="Aptos Narrow"/>
              </a:rPr>
              <a:pPr algn="ctr"/>
              <a:t>Transport</a:t>
            </a:fld>
            <a:endParaRPr lang="ru-RU" sz="1100">
              <a:solidFill>
                <a:schemeClr val="bg1"/>
              </a:solidFill>
            </a:endParaRPr>
          </a:p>
        </xdr:txBody>
      </xdr:sp>
      <xdr:sp macro="" textlink="Processing!A5">
        <xdr:nvSpPr>
          <xdr:cNvPr id="90" name="Rectangle: Rounded Corners 89">
            <a:extLst>
              <a:ext uri="{FF2B5EF4-FFF2-40B4-BE49-F238E27FC236}">
                <a16:creationId xmlns:a16="http://schemas.microsoft.com/office/drawing/2014/main" id="{00000000-0008-0000-0000-00005A000000}"/>
              </a:ext>
            </a:extLst>
          </xdr:cNvPr>
          <xdr:cNvSpPr/>
        </xdr:nvSpPr>
        <xdr:spPr>
          <a:xfrm>
            <a:off x="8252460" y="6263640"/>
            <a:ext cx="914400" cy="274320"/>
          </a:xfrm>
          <a:prstGeom prst="roundRect">
            <a:avLst/>
          </a:prstGeom>
          <a:gradFill>
            <a:gsLst>
              <a:gs pos="0">
                <a:srgbClr val="F9A810"/>
              </a:gs>
              <a:gs pos="99000">
                <a:srgbClr val="FF0000"/>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75527C-F002-471C-ACA9-2E8D8249EC99}" type="TxLink">
              <a:rPr lang="en-US" sz="1100" b="0" i="0" u="none" strike="noStrike">
                <a:solidFill>
                  <a:schemeClr val="bg1"/>
                </a:solidFill>
                <a:latin typeface="Aptos Narrow"/>
              </a:rPr>
              <a:pPr algn="ctr"/>
              <a:t>Shopping</a:t>
            </a:fld>
            <a:endParaRPr lang="ru-RU" sz="1100">
              <a:solidFill>
                <a:schemeClr val="bg1"/>
              </a:solidFill>
            </a:endParaRPr>
          </a:p>
        </xdr:txBody>
      </xdr:sp>
      <xdr:sp macro="" textlink="Processing!A6">
        <xdr:nvSpPr>
          <xdr:cNvPr id="92" name="Rectangle: Rounded Corners 91">
            <a:extLst>
              <a:ext uri="{FF2B5EF4-FFF2-40B4-BE49-F238E27FC236}">
                <a16:creationId xmlns:a16="http://schemas.microsoft.com/office/drawing/2014/main" id="{00000000-0008-0000-0000-00005C000000}"/>
              </a:ext>
            </a:extLst>
          </xdr:cNvPr>
          <xdr:cNvSpPr/>
        </xdr:nvSpPr>
        <xdr:spPr>
          <a:xfrm>
            <a:off x="8252460" y="6614160"/>
            <a:ext cx="914400" cy="274320"/>
          </a:xfrm>
          <a:prstGeom prst="roundRect">
            <a:avLst/>
          </a:prstGeom>
          <a:gradFill>
            <a:gsLst>
              <a:gs pos="11000">
                <a:srgbClr val="33CCCC"/>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F0ACA0-A262-42D6-B875-8B3495B61946}" type="TxLink">
              <a:rPr lang="en-US" sz="1100" b="0" i="0" u="none" strike="noStrike">
                <a:solidFill>
                  <a:schemeClr val="bg1"/>
                </a:solidFill>
                <a:latin typeface="Aptos Narrow"/>
              </a:rPr>
              <a:pPr algn="ctr"/>
              <a:t>Gym</a:t>
            </a:fld>
            <a:endParaRPr lang="ru-RU" sz="1100">
              <a:solidFill>
                <a:schemeClr val="bg1"/>
              </a:solidFill>
            </a:endParaRPr>
          </a:p>
        </xdr:txBody>
      </xdr:sp>
      <xdr:sp macro="" textlink="Processing!A7">
        <xdr:nvSpPr>
          <xdr:cNvPr id="93" name="Rectangle: Rounded Corners 92">
            <a:extLst>
              <a:ext uri="{FF2B5EF4-FFF2-40B4-BE49-F238E27FC236}">
                <a16:creationId xmlns:a16="http://schemas.microsoft.com/office/drawing/2014/main" id="{00000000-0008-0000-0000-00005D000000}"/>
              </a:ext>
            </a:extLst>
          </xdr:cNvPr>
          <xdr:cNvSpPr/>
        </xdr:nvSpPr>
        <xdr:spPr>
          <a:xfrm>
            <a:off x="8252460" y="6964680"/>
            <a:ext cx="914400" cy="274320"/>
          </a:xfrm>
          <a:prstGeom prst="roundRect">
            <a:avLst/>
          </a:prstGeom>
          <a:gradFill>
            <a:gsLst>
              <a:gs pos="100000">
                <a:srgbClr val="40527A"/>
              </a:gs>
              <a:gs pos="0">
                <a:srgbClr val="00669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519106-8D63-4E2D-974A-AAEB4D3ECC58}" type="TxLink">
              <a:rPr lang="en-US" sz="1100" b="0" i="0" u="none" strike="noStrike">
                <a:solidFill>
                  <a:schemeClr val="bg1"/>
                </a:solidFill>
                <a:latin typeface="Aptos Narrow"/>
              </a:rPr>
              <a:pPr algn="ctr"/>
              <a:t>Other</a:t>
            </a:fld>
            <a:endParaRPr lang="ru-RU" sz="1100">
              <a:solidFill>
                <a:schemeClr val="bg1"/>
              </a:solidFill>
            </a:endParaRPr>
          </a:p>
        </xdr:txBody>
      </xdr:sp>
    </xdr:grpSp>
    <xdr:clientData/>
  </xdr:twoCellAnchor>
  <xdr:twoCellAnchor>
    <xdr:from>
      <xdr:col>13</xdr:col>
      <xdr:colOff>175260</xdr:colOff>
      <xdr:row>27</xdr:row>
      <xdr:rowOff>76200</xdr:rowOff>
    </xdr:from>
    <xdr:to>
      <xdr:col>15</xdr:col>
      <xdr:colOff>163068</xdr:colOff>
      <xdr:row>40</xdr:row>
      <xdr:rowOff>121920</xdr:rowOff>
    </xdr:to>
    <xdr:graphicFrame macro="">
      <xdr:nvGraphicFramePr>
        <xdr:cNvPr id="122" name="Chart 121">
          <a:extLst>
            <a:ext uri="{FF2B5EF4-FFF2-40B4-BE49-F238E27FC236}">
              <a16:creationId xmlns:a16="http://schemas.microsoft.com/office/drawing/2014/main" id="{00000000-0008-0000-0000-00007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66675</xdr:colOff>
          <xdr:row>28</xdr:row>
          <xdr:rowOff>57150</xdr:rowOff>
        </xdr:from>
        <xdr:to>
          <xdr:col>15</xdr:col>
          <xdr:colOff>19050</xdr:colOff>
          <xdr:row>29</xdr:row>
          <xdr:rowOff>171450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30</xdr:row>
          <xdr:rowOff>57150</xdr:rowOff>
        </xdr:from>
        <xdr:to>
          <xdr:col>15</xdr:col>
          <xdr:colOff>19050</xdr:colOff>
          <xdr:row>31</xdr:row>
          <xdr:rowOff>161925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32</xdr:row>
          <xdr:rowOff>47625</xdr:rowOff>
        </xdr:from>
        <xdr:to>
          <xdr:col>15</xdr:col>
          <xdr:colOff>19050</xdr:colOff>
          <xdr:row>33</xdr:row>
          <xdr:rowOff>152400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34</xdr:row>
          <xdr:rowOff>38100</xdr:rowOff>
        </xdr:from>
        <xdr:to>
          <xdr:col>15</xdr:col>
          <xdr:colOff>19050</xdr:colOff>
          <xdr:row>35</xdr:row>
          <xdr:rowOff>142875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36</xdr:row>
          <xdr:rowOff>28575</xdr:rowOff>
        </xdr:from>
        <xdr:to>
          <xdr:col>15</xdr:col>
          <xdr:colOff>19050</xdr:colOff>
          <xdr:row>37</xdr:row>
          <xdr:rowOff>133350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38</xdr:row>
          <xdr:rowOff>47625</xdr:rowOff>
        </xdr:from>
        <xdr:to>
          <xdr:col>15</xdr:col>
          <xdr:colOff>19050</xdr:colOff>
          <xdr:row>39</xdr:row>
          <xdr:rowOff>152400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76200</xdr:colOff>
      <xdr:row>28</xdr:row>
      <xdr:rowOff>83820</xdr:rowOff>
    </xdr:from>
    <xdr:to>
      <xdr:col>13</xdr:col>
      <xdr:colOff>281940</xdr:colOff>
      <xdr:row>39</xdr:row>
      <xdr:rowOff>106680</xdr:rowOff>
    </xdr:to>
    <xdr:sp macro="" textlink="">
      <xdr:nvSpPr>
        <xdr:cNvPr id="138" name="Rectangle 137">
          <a:extLst>
            <a:ext uri="{FF2B5EF4-FFF2-40B4-BE49-F238E27FC236}">
              <a16:creationId xmlns:a16="http://schemas.microsoft.com/office/drawing/2014/main" id="{00000000-0008-0000-0000-00008A000000}"/>
            </a:ext>
          </a:extLst>
        </xdr:cNvPr>
        <xdr:cNvSpPr/>
      </xdr:nvSpPr>
      <xdr:spPr>
        <a:xfrm>
          <a:off x="8001000" y="5204460"/>
          <a:ext cx="205740" cy="203454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6">
      <xdr:nvSpPr>
        <xdr:cNvPr id="153" name="TextBox 152">
          <a:extLst>
            <a:ext uri="{FF2B5EF4-FFF2-40B4-BE49-F238E27FC236}">
              <a16:creationId xmlns:a16="http://schemas.microsoft.com/office/drawing/2014/main" id="{00000000-0008-0000-0000-00009900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0E024C-4B0A-4166-8179-F8D44C335F52}" type="TxLink">
            <a:rPr lang="en-US" sz="1100" b="0" i="0" u="none" strike="noStrike">
              <a:solidFill>
                <a:srgbClr val="FF5050"/>
              </a:solidFill>
              <a:latin typeface="Aptos Narrow"/>
              <a:ea typeface="+mn-ea"/>
              <a:cs typeface="+mn-cs"/>
            </a:rPr>
            <a:pPr marL="0" indent="0"/>
            <a:t> </a:t>
          </a:fld>
          <a:endParaRPr lang="ru-RU" sz="1100" b="0" i="0" u="none" strike="noStrike">
            <a:solidFill>
              <a:srgbClr val="FF5050"/>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6">
      <xdr:nvSpPr>
        <xdr:cNvPr id="165" name="TextBox 164">
          <a:extLst>
            <a:ext uri="{FF2B5EF4-FFF2-40B4-BE49-F238E27FC236}">
              <a16:creationId xmlns:a16="http://schemas.microsoft.com/office/drawing/2014/main" id="{00000000-0008-0000-0000-0000A500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4C8F3F-67A4-4B2E-9CFD-5DD75FF1B220}" type="TxLink">
            <a:rPr lang="en-US" sz="1100" b="0" i="0" u="none" strike="noStrike">
              <a:solidFill>
                <a:srgbClr val="FF5050"/>
              </a:solidFill>
              <a:latin typeface="Aptos Narrow"/>
              <a:ea typeface="+mn-ea"/>
              <a:cs typeface="+mn-cs"/>
            </a:rPr>
            <a:pPr marL="0" indent="0"/>
            <a:t>↑ -3%</a:t>
          </a:fld>
          <a:endParaRPr lang="ru-RU" sz="1100" b="0" i="0" u="none" strike="noStrike">
            <a:solidFill>
              <a:srgbClr val="FF5050"/>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6">
      <xdr:nvSpPr>
        <xdr:cNvPr id="166" name="TextBox 165">
          <a:extLst>
            <a:ext uri="{FF2B5EF4-FFF2-40B4-BE49-F238E27FC236}">
              <a16:creationId xmlns:a16="http://schemas.microsoft.com/office/drawing/2014/main" id="{00000000-0008-0000-0000-0000A600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4DB4F9-D579-4C8D-80BA-297A478A977C}" type="TxLink">
            <a:rPr lang="en-US" sz="1100" b="0" i="0" u="none" strike="noStrike">
              <a:solidFill>
                <a:srgbClr val="FF5050"/>
              </a:solidFill>
              <a:latin typeface="Aptos Narrow"/>
              <a:ea typeface="+mn-ea"/>
              <a:cs typeface="+mn-cs"/>
            </a:rPr>
            <a:pPr marL="0" indent="0"/>
            <a:t> </a:t>
          </a:fld>
          <a:endParaRPr lang="ru-RU" sz="2000" b="1" i="0" u="none" strike="noStrike">
            <a:solidFill>
              <a:srgbClr val="FF5050"/>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6">
      <xdr:nvSpPr>
        <xdr:cNvPr id="167" name="TextBox 166">
          <a:extLst>
            <a:ext uri="{FF2B5EF4-FFF2-40B4-BE49-F238E27FC236}">
              <a16:creationId xmlns:a16="http://schemas.microsoft.com/office/drawing/2014/main" id="{00000000-0008-0000-0000-0000A700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A25DFC-789B-4E7B-9B0A-6D3713A4817C}" type="TxLink">
            <a:rPr lang="en-US" sz="1100" b="0" i="0" u="none" strike="noStrike">
              <a:solidFill>
                <a:srgbClr val="FF5050"/>
              </a:solidFill>
              <a:latin typeface="Aptos Narrow"/>
              <a:ea typeface="+mn-ea"/>
              <a:cs typeface="+mn-cs"/>
            </a:rPr>
            <a:pPr marL="0" indent="0"/>
            <a:t> </a:t>
          </a:fld>
          <a:endParaRPr lang="ru-RU" sz="2000" b="1" i="0" u="none" strike="noStrike">
            <a:solidFill>
              <a:srgbClr val="FF5050"/>
            </a:solidFill>
            <a:latin typeface="Aptos Narrow"/>
            <a:ea typeface="+mn-ea"/>
            <a:cs typeface="+mn-cs"/>
          </a:endParaRPr>
        </a:p>
      </xdr:txBody>
    </xdr:sp>
    <xdr:clientData/>
  </xdr:twoCellAnchor>
  <xdr:twoCellAnchor>
    <xdr:from>
      <xdr:col>5</xdr:col>
      <xdr:colOff>152400</xdr:colOff>
      <xdr:row>3</xdr:row>
      <xdr:rowOff>30480</xdr:rowOff>
    </xdr:from>
    <xdr:to>
      <xdr:col>9</xdr:col>
      <xdr:colOff>205740</xdr:colOff>
      <xdr:row>9</xdr:row>
      <xdr:rowOff>114300</xdr:rowOff>
    </xdr:to>
    <xdr:sp macro="" textlink="">
      <xdr:nvSpPr>
        <xdr:cNvPr id="174" name="Rectangle: Rounded Corners 173">
          <a:hlinkClick xmlns:r="http://schemas.openxmlformats.org/officeDocument/2006/relationships" r:id="rId22"/>
          <a:extLst>
            <a:ext uri="{FF2B5EF4-FFF2-40B4-BE49-F238E27FC236}">
              <a16:creationId xmlns:a16="http://schemas.microsoft.com/office/drawing/2014/main" id="{00000000-0008-0000-0000-0000AE000000}"/>
            </a:ext>
          </a:extLst>
        </xdr:cNvPr>
        <xdr:cNvSpPr/>
      </xdr:nvSpPr>
      <xdr:spPr>
        <a:xfrm>
          <a:off x="320040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464820</xdr:colOff>
      <xdr:row>3</xdr:row>
      <xdr:rowOff>30480</xdr:rowOff>
    </xdr:from>
    <xdr:to>
      <xdr:col>13</xdr:col>
      <xdr:colOff>518160</xdr:colOff>
      <xdr:row>9</xdr:row>
      <xdr:rowOff>114300</xdr:rowOff>
    </xdr:to>
    <xdr:sp macro="" textlink="">
      <xdr:nvSpPr>
        <xdr:cNvPr id="175" name="Rectangle: Rounded Corners 174">
          <a:hlinkClick xmlns:r="http://schemas.openxmlformats.org/officeDocument/2006/relationships" r:id="rId23"/>
          <a:extLst>
            <a:ext uri="{FF2B5EF4-FFF2-40B4-BE49-F238E27FC236}">
              <a16:creationId xmlns:a16="http://schemas.microsoft.com/office/drawing/2014/main" id="{00000000-0008-0000-0000-0000AF000000}"/>
            </a:ext>
          </a:extLst>
        </xdr:cNvPr>
        <xdr:cNvSpPr/>
      </xdr:nvSpPr>
      <xdr:spPr>
        <a:xfrm>
          <a:off x="595122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152400</xdr:colOff>
      <xdr:row>3</xdr:row>
      <xdr:rowOff>30480</xdr:rowOff>
    </xdr:from>
    <xdr:to>
      <xdr:col>18</xdr:col>
      <xdr:colOff>205740</xdr:colOff>
      <xdr:row>9</xdr:row>
      <xdr:rowOff>114300</xdr:rowOff>
    </xdr:to>
    <xdr:sp macro="" textlink="">
      <xdr:nvSpPr>
        <xdr:cNvPr id="176" name="Rectangle: Rounded Corners 175">
          <a:hlinkClick xmlns:r="http://schemas.openxmlformats.org/officeDocument/2006/relationships" r:id="rId24"/>
          <a:extLst>
            <a:ext uri="{FF2B5EF4-FFF2-40B4-BE49-F238E27FC236}">
              <a16:creationId xmlns:a16="http://schemas.microsoft.com/office/drawing/2014/main" id="{00000000-0008-0000-0000-0000B0000000}"/>
            </a:ext>
          </a:extLst>
        </xdr:cNvPr>
        <xdr:cNvSpPr/>
      </xdr:nvSpPr>
      <xdr:spPr>
        <a:xfrm>
          <a:off x="868680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457200</xdr:colOff>
      <xdr:row>3</xdr:row>
      <xdr:rowOff>30480</xdr:rowOff>
    </xdr:from>
    <xdr:to>
      <xdr:col>22</xdr:col>
      <xdr:colOff>510540</xdr:colOff>
      <xdr:row>9</xdr:row>
      <xdr:rowOff>114300</xdr:rowOff>
    </xdr:to>
    <xdr:sp macro="" textlink="">
      <xdr:nvSpPr>
        <xdr:cNvPr id="177" name="Rectangle: Rounded Corners 176">
          <a:hlinkClick xmlns:r="http://schemas.openxmlformats.org/officeDocument/2006/relationships" r:id="rId25"/>
          <a:extLst>
            <a:ext uri="{FF2B5EF4-FFF2-40B4-BE49-F238E27FC236}">
              <a16:creationId xmlns:a16="http://schemas.microsoft.com/office/drawing/2014/main" id="{00000000-0008-0000-0000-0000B1000000}"/>
            </a:ext>
          </a:extLst>
        </xdr:cNvPr>
        <xdr:cNvSpPr/>
      </xdr:nvSpPr>
      <xdr:spPr>
        <a:xfrm>
          <a:off x="1143000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25260</xdr:colOff>
      <xdr:row>0</xdr:row>
      <xdr:rowOff>0</xdr:rowOff>
    </xdr:from>
    <xdr:to>
      <xdr:col>0</xdr:col>
      <xdr:colOff>299580</xdr:colOff>
      <xdr:row>1</xdr:row>
      <xdr:rowOff>91440</xdr:rowOff>
    </xdr:to>
    <xdr:pic>
      <xdr:nvPicPr>
        <xdr:cNvPr id="56" name="Graphic 55" descr="Moon with solid fill">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5260" y="0"/>
          <a:ext cx="274320" cy="274320"/>
        </a:xfrm>
        <a:prstGeom prst="rect">
          <a:avLst/>
        </a:prstGeom>
      </xdr:spPr>
    </xdr:pic>
    <xdr:clientData/>
  </xdr:twoCellAnchor>
  <xdr:twoCellAnchor>
    <xdr:from>
      <xdr:col>0</xdr:col>
      <xdr:colOff>419100</xdr:colOff>
      <xdr:row>0</xdr:row>
      <xdr:rowOff>0</xdr:rowOff>
    </xdr:from>
    <xdr:to>
      <xdr:col>1</xdr:col>
      <xdr:colOff>83820</xdr:colOff>
      <xdr:row>1</xdr:row>
      <xdr:rowOff>91440</xdr:rowOff>
    </xdr:to>
    <xdr:pic>
      <xdr:nvPicPr>
        <xdr:cNvPr id="60" name="Graphic 59" descr="Sun with solid fill">
          <a:hlinkClick xmlns:r="http://schemas.openxmlformats.org/officeDocument/2006/relationships" r:id="rId28"/>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419100" y="0"/>
          <a:ext cx="274320" cy="274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251460</xdr:colOff>
      <xdr:row>1</xdr:row>
      <xdr:rowOff>91440</xdr:rowOff>
    </xdr:from>
    <xdr:to>
      <xdr:col>23</xdr:col>
      <xdr:colOff>182880</xdr:colOff>
      <xdr:row>40</xdr:row>
      <xdr:rowOff>0</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251460" y="274320"/>
          <a:ext cx="13952220" cy="7040880"/>
        </a:xfrm>
        <a:prstGeom prst="roundRect">
          <a:avLst>
            <a:gd name="adj" fmla="val 4654"/>
          </a:avLst>
        </a:prstGeom>
        <a:solidFill>
          <a:srgbClr val="D9EAED"/>
        </a:solidFill>
        <a:ln w="9525">
          <a:solidFill>
            <a:schemeClr val="bg1"/>
          </a:solidFill>
        </a:ln>
        <a:effectLst>
          <a:outerShdw blurRad="152400" dist="215900" dir="7800000" algn="br" rotWithShape="0">
            <a:srgbClr val="019BD1">
              <a:alpha val="2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175260</xdr:colOff>
      <xdr:row>26</xdr:row>
      <xdr:rowOff>53340</xdr:rowOff>
    </xdr:from>
    <xdr:to>
      <xdr:col>12</xdr:col>
      <xdr:colOff>388620</xdr:colOff>
      <xdr:row>38</xdr:row>
      <xdr:rowOff>53340</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3223260" y="4808220"/>
          <a:ext cx="4480560" cy="2194560"/>
        </a:xfrm>
        <a:prstGeom prst="roundRect">
          <a:avLst>
            <a:gd name="adj" fmla="val 11917"/>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175260</xdr:colOff>
      <xdr:row>11</xdr:row>
      <xdr:rowOff>0</xdr:rowOff>
    </xdr:from>
    <xdr:to>
      <xdr:col>11</xdr:col>
      <xdr:colOff>38100</xdr:colOff>
      <xdr:row>25</xdr:row>
      <xdr:rowOff>0</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3223260" y="2011680"/>
          <a:ext cx="3520440" cy="2560320"/>
        </a:xfrm>
        <a:prstGeom prst="roundRect">
          <a:avLst>
            <a:gd name="adj" fmla="val 10925"/>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373380</xdr:colOff>
      <xdr:row>26</xdr:row>
      <xdr:rowOff>53340</xdr:rowOff>
    </xdr:from>
    <xdr:to>
      <xdr:col>22</xdr:col>
      <xdr:colOff>525780</xdr:colOff>
      <xdr:row>38</xdr:row>
      <xdr:rowOff>53340</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10736580" y="4808220"/>
          <a:ext cx="3200400" cy="2194560"/>
        </a:xfrm>
        <a:prstGeom prst="roundRect">
          <a:avLst>
            <a:gd name="adj" fmla="val 105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373380</xdr:colOff>
      <xdr:row>11</xdr:row>
      <xdr:rowOff>0</xdr:rowOff>
    </xdr:from>
    <xdr:to>
      <xdr:col>22</xdr:col>
      <xdr:colOff>525780</xdr:colOff>
      <xdr:row>25</xdr:row>
      <xdr:rowOff>0</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10736580" y="2011680"/>
          <a:ext cx="3200400" cy="2560320"/>
        </a:xfrm>
        <a:prstGeom prst="roundRect">
          <a:avLst>
            <a:gd name="adj" fmla="val 9139"/>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11</xdr:col>
      <xdr:colOff>274320</xdr:colOff>
      <xdr:row>11</xdr:row>
      <xdr:rowOff>0</xdr:rowOff>
    </xdr:from>
    <xdr:to>
      <xdr:col>17</xdr:col>
      <xdr:colOff>137160</xdr:colOff>
      <xdr:row>25</xdr:row>
      <xdr:rowOff>0</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6979920" y="2011680"/>
          <a:ext cx="3520440" cy="2560320"/>
        </a:xfrm>
        <a:prstGeom prst="roundRect">
          <a:avLst>
            <a:gd name="adj" fmla="val 10627"/>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15240</xdr:colOff>
      <xdr:row>26</xdr:row>
      <xdr:rowOff>53340</xdr:rowOff>
    </xdr:from>
    <xdr:to>
      <xdr:col>17</xdr:col>
      <xdr:colOff>137160</xdr:colOff>
      <xdr:row>40</xdr:row>
      <xdr:rowOff>144780</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7940040" y="4808220"/>
          <a:ext cx="2560320" cy="2651760"/>
        </a:xfrm>
        <a:prstGeom prst="roundRect">
          <a:avLst>
            <a:gd name="adj" fmla="val 11570"/>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518160</xdr:colOff>
      <xdr:row>13</xdr:row>
      <xdr:rowOff>60960</xdr:rowOff>
    </xdr:from>
    <xdr:to>
      <xdr:col>4</xdr:col>
      <xdr:colOff>548640</xdr:colOff>
      <xdr:row>25</xdr:row>
      <xdr:rowOff>152400</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518160" y="2438400"/>
          <a:ext cx="2468880" cy="2286000"/>
        </a:xfrm>
        <a:prstGeom prst="roundRect">
          <a:avLst>
            <a:gd name="adj" fmla="val 1330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518160</xdr:colOff>
      <xdr:row>3</xdr:row>
      <xdr:rowOff>38100</xdr:rowOff>
    </xdr:from>
    <xdr:to>
      <xdr:col>4</xdr:col>
      <xdr:colOff>548640</xdr:colOff>
      <xdr:row>11</xdr:row>
      <xdr:rowOff>160020</xdr:rowOff>
    </xdr:to>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518160" y="586740"/>
          <a:ext cx="2468880" cy="1584960"/>
        </a:xfrm>
        <a:prstGeom prst="roundRect">
          <a:avLst>
            <a:gd name="adj" fmla="val 1474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161925</xdr:colOff>
      <xdr:row>3</xdr:row>
      <xdr:rowOff>38100</xdr:rowOff>
    </xdr:from>
    <xdr:to>
      <xdr:col>9</xdr:col>
      <xdr:colOff>238125</xdr:colOff>
      <xdr:row>9</xdr:row>
      <xdr:rowOff>129540</xdr:rowOff>
    </xdr:to>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3209925" y="586740"/>
          <a:ext cx="2514600" cy="1188720"/>
        </a:xfrm>
        <a:prstGeom prst="roundRect">
          <a:avLst>
            <a:gd name="adj" fmla="val 171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518160</xdr:colOff>
      <xdr:row>27</xdr:row>
      <xdr:rowOff>53340</xdr:rowOff>
    </xdr:from>
    <xdr:to>
      <xdr:col>4</xdr:col>
      <xdr:colOff>548640</xdr:colOff>
      <xdr:row>38</xdr:row>
      <xdr:rowOff>53340</xdr:rowOff>
    </xdr:to>
    <xdr:sp macro="" textlink="">
      <xdr:nvSpPr>
        <xdr:cNvPr id="13" name="Rectangle: Rounded Corners 12">
          <a:extLst>
            <a:ext uri="{FF2B5EF4-FFF2-40B4-BE49-F238E27FC236}">
              <a16:creationId xmlns:a16="http://schemas.microsoft.com/office/drawing/2014/main" id="{00000000-0008-0000-0200-00000D000000}"/>
            </a:ext>
          </a:extLst>
        </xdr:cNvPr>
        <xdr:cNvSpPr/>
      </xdr:nvSpPr>
      <xdr:spPr>
        <a:xfrm>
          <a:off x="518160" y="4991100"/>
          <a:ext cx="2468880" cy="2011680"/>
        </a:xfrm>
        <a:prstGeom prst="roundRect">
          <a:avLst>
            <a:gd name="adj" fmla="val 12959"/>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18</xdr:col>
      <xdr:colOff>449580</xdr:colOff>
      <xdr:row>3</xdr:row>
      <xdr:rowOff>38100</xdr:rowOff>
    </xdr:from>
    <xdr:to>
      <xdr:col>22</xdr:col>
      <xdr:colOff>525780</xdr:colOff>
      <xdr:row>9</xdr:row>
      <xdr:rowOff>129540</xdr:rowOff>
    </xdr:to>
    <xdr:sp macro="" textlink="">
      <xdr:nvSpPr>
        <xdr:cNvPr id="14" name="Rectangle: Rounded Corners 13">
          <a:extLst>
            <a:ext uri="{FF2B5EF4-FFF2-40B4-BE49-F238E27FC236}">
              <a16:creationId xmlns:a16="http://schemas.microsoft.com/office/drawing/2014/main" id="{00000000-0008-0000-0200-00000E000000}"/>
            </a:ext>
          </a:extLst>
        </xdr:cNvPr>
        <xdr:cNvSpPr/>
      </xdr:nvSpPr>
      <xdr:spPr>
        <a:xfrm>
          <a:off x="11422380" y="586740"/>
          <a:ext cx="2514600" cy="1188720"/>
        </a:xfrm>
        <a:prstGeom prst="roundRect">
          <a:avLst>
            <a:gd name="adj" fmla="val 171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9</xdr:col>
      <xdr:colOff>461010</xdr:colOff>
      <xdr:row>3</xdr:row>
      <xdr:rowOff>38100</xdr:rowOff>
    </xdr:from>
    <xdr:to>
      <xdr:col>13</xdr:col>
      <xdr:colOff>537210</xdr:colOff>
      <xdr:row>9</xdr:row>
      <xdr:rowOff>129540</xdr:rowOff>
    </xdr:to>
    <xdr:sp macro="" textlink="">
      <xdr:nvSpPr>
        <xdr:cNvPr id="15" name="Rectangle: Rounded Corners 14">
          <a:extLst>
            <a:ext uri="{FF2B5EF4-FFF2-40B4-BE49-F238E27FC236}">
              <a16:creationId xmlns:a16="http://schemas.microsoft.com/office/drawing/2014/main" id="{00000000-0008-0000-0200-00000F000000}"/>
            </a:ext>
          </a:extLst>
        </xdr:cNvPr>
        <xdr:cNvSpPr/>
      </xdr:nvSpPr>
      <xdr:spPr>
        <a:xfrm>
          <a:off x="5947410" y="586740"/>
          <a:ext cx="2514600" cy="1188720"/>
        </a:xfrm>
        <a:prstGeom prst="roundRect">
          <a:avLst>
            <a:gd name="adj" fmla="val 171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150495</xdr:colOff>
      <xdr:row>3</xdr:row>
      <xdr:rowOff>38100</xdr:rowOff>
    </xdr:from>
    <xdr:to>
      <xdr:col>18</xdr:col>
      <xdr:colOff>226695</xdr:colOff>
      <xdr:row>9</xdr:row>
      <xdr:rowOff>129540</xdr:rowOff>
    </xdr:to>
    <xdr:sp macro="" textlink="">
      <xdr:nvSpPr>
        <xdr:cNvPr id="16" name="Rectangle: Rounded Corners 15">
          <a:extLst>
            <a:ext uri="{FF2B5EF4-FFF2-40B4-BE49-F238E27FC236}">
              <a16:creationId xmlns:a16="http://schemas.microsoft.com/office/drawing/2014/main" id="{00000000-0008-0000-0200-000010000000}"/>
            </a:ext>
          </a:extLst>
        </xdr:cNvPr>
        <xdr:cNvSpPr/>
      </xdr:nvSpPr>
      <xdr:spPr>
        <a:xfrm>
          <a:off x="8684895" y="586740"/>
          <a:ext cx="2514600" cy="1188720"/>
        </a:xfrm>
        <a:prstGeom prst="roundRect">
          <a:avLst>
            <a:gd name="adj" fmla="val 171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8</xdr:col>
      <xdr:colOff>276225</xdr:colOff>
      <xdr:row>4</xdr:row>
      <xdr:rowOff>68580</xdr:rowOff>
    </xdr:from>
    <xdr:to>
      <xdr:col>8</xdr:col>
      <xdr:colOff>603885</xdr:colOff>
      <xdr:row>6</xdr:row>
      <xdr:rowOff>15240</xdr:rowOff>
    </xdr:to>
    <xdr:sp macro="" textlink="">
      <xdr:nvSpPr>
        <xdr:cNvPr id="17" name="Rectangle: Rounded Corners 16">
          <a:extLst>
            <a:ext uri="{FF2B5EF4-FFF2-40B4-BE49-F238E27FC236}">
              <a16:creationId xmlns:a16="http://schemas.microsoft.com/office/drawing/2014/main" id="{00000000-0008-0000-0200-000011000000}"/>
            </a:ext>
          </a:extLst>
        </xdr:cNvPr>
        <xdr:cNvSpPr/>
      </xdr:nvSpPr>
      <xdr:spPr>
        <a:xfrm>
          <a:off x="5153025" y="800100"/>
          <a:ext cx="327660" cy="312420"/>
        </a:xfrm>
        <a:prstGeom prst="roundRect">
          <a:avLst/>
        </a:prstGeom>
        <a:gradFill>
          <a:gsLst>
            <a:gs pos="17000">
              <a:srgbClr val="14A1F9"/>
            </a:gs>
            <a:gs pos="81000">
              <a:srgbClr val="0273FC"/>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8</xdr:col>
      <xdr:colOff>327660</xdr:colOff>
      <xdr:row>4</xdr:row>
      <xdr:rowOff>106680</xdr:rowOff>
    </xdr:from>
    <xdr:to>
      <xdr:col>8</xdr:col>
      <xdr:colOff>556260</xdr:colOff>
      <xdr:row>5</xdr:row>
      <xdr:rowOff>152400</xdr:rowOff>
    </xdr:to>
    <xdr:pic>
      <xdr:nvPicPr>
        <xdr:cNvPr id="18" name="Graphic 17" descr="Wallet with solid fill">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04460" y="838200"/>
          <a:ext cx="228600" cy="228600"/>
        </a:xfrm>
        <a:prstGeom prst="rect">
          <a:avLst/>
        </a:prstGeom>
      </xdr:spPr>
    </xdr:pic>
    <xdr:clientData/>
  </xdr:twoCellAnchor>
  <xdr:twoCellAnchor>
    <xdr:from>
      <xdr:col>17</xdr:col>
      <xdr:colOff>293370</xdr:colOff>
      <xdr:row>4</xdr:row>
      <xdr:rowOff>45720</xdr:rowOff>
    </xdr:from>
    <xdr:to>
      <xdr:col>18</xdr:col>
      <xdr:colOff>11430</xdr:colOff>
      <xdr:row>5</xdr:row>
      <xdr:rowOff>175260</xdr:rowOff>
    </xdr:to>
    <xdr:sp macro="" textlink="">
      <xdr:nvSpPr>
        <xdr:cNvPr id="19" name="Rectangle: Rounded Corners 18">
          <a:extLst>
            <a:ext uri="{FF2B5EF4-FFF2-40B4-BE49-F238E27FC236}">
              <a16:creationId xmlns:a16="http://schemas.microsoft.com/office/drawing/2014/main" id="{00000000-0008-0000-0200-000013000000}"/>
            </a:ext>
          </a:extLst>
        </xdr:cNvPr>
        <xdr:cNvSpPr/>
      </xdr:nvSpPr>
      <xdr:spPr>
        <a:xfrm>
          <a:off x="10656570" y="777240"/>
          <a:ext cx="327660" cy="312420"/>
        </a:xfrm>
        <a:prstGeom prst="roundRect">
          <a:avLst/>
        </a:prstGeom>
        <a:gradFill>
          <a:gsLst>
            <a:gs pos="100000">
              <a:srgbClr val="0054B4"/>
            </a:gs>
            <a:gs pos="0">
              <a:srgbClr val="34D399"/>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a:t>
          </a:r>
          <a:endParaRPr lang="ru-RU" sz="2000" b="1">
            <a:solidFill>
              <a:schemeClr val="bg1"/>
            </a:solidFill>
          </a:endParaRPr>
        </a:p>
      </xdr:txBody>
    </xdr:sp>
    <xdr:clientData/>
  </xdr:twoCellAnchor>
  <xdr:twoCellAnchor>
    <xdr:from>
      <xdr:col>12</xdr:col>
      <xdr:colOff>590550</xdr:colOff>
      <xdr:row>4</xdr:row>
      <xdr:rowOff>45720</xdr:rowOff>
    </xdr:from>
    <xdr:to>
      <xdr:col>13</xdr:col>
      <xdr:colOff>308610</xdr:colOff>
      <xdr:row>5</xdr:row>
      <xdr:rowOff>175260</xdr:rowOff>
    </xdr:to>
    <xdr:sp macro="" textlink="">
      <xdr:nvSpPr>
        <xdr:cNvPr id="20" name="Rectangle: Rounded Corners 19">
          <a:extLst>
            <a:ext uri="{FF2B5EF4-FFF2-40B4-BE49-F238E27FC236}">
              <a16:creationId xmlns:a16="http://schemas.microsoft.com/office/drawing/2014/main" id="{00000000-0008-0000-0200-000014000000}"/>
            </a:ext>
          </a:extLst>
        </xdr:cNvPr>
        <xdr:cNvSpPr/>
      </xdr:nvSpPr>
      <xdr:spPr>
        <a:xfrm>
          <a:off x="7905750" y="777240"/>
          <a:ext cx="327660" cy="312420"/>
        </a:xfrm>
        <a:prstGeom prst="roundRect">
          <a:avLst/>
        </a:prstGeom>
        <a:gradFill>
          <a:gsLst>
            <a:gs pos="0">
              <a:srgbClr val="F9A810"/>
            </a:gs>
            <a:gs pos="99000">
              <a:srgbClr val="FF000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a:t>
          </a:r>
          <a:endParaRPr lang="ru-RU" sz="2000" b="1">
            <a:solidFill>
              <a:schemeClr val="bg1"/>
            </a:solidFill>
          </a:endParaRPr>
        </a:p>
      </xdr:txBody>
    </xdr:sp>
    <xdr:clientData/>
  </xdr:twoCellAnchor>
  <xdr:twoCellAnchor>
    <xdr:from>
      <xdr:col>21</xdr:col>
      <xdr:colOff>582930</xdr:colOff>
      <xdr:row>4</xdr:row>
      <xdr:rowOff>45720</xdr:rowOff>
    </xdr:from>
    <xdr:to>
      <xdr:col>22</xdr:col>
      <xdr:colOff>300990</xdr:colOff>
      <xdr:row>5</xdr:row>
      <xdr:rowOff>175260</xdr:rowOff>
    </xdr:to>
    <xdr:grpSp>
      <xdr:nvGrpSpPr>
        <xdr:cNvPr id="21" name="Group 20">
          <a:extLst>
            <a:ext uri="{FF2B5EF4-FFF2-40B4-BE49-F238E27FC236}">
              <a16:creationId xmlns:a16="http://schemas.microsoft.com/office/drawing/2014/main" id="{00000000-0008-0000-0200-000015000000}"/>
            </a:ext>
          </a:extLst>
        </xdr:cNvPr>
        <xdr:cNvGrpSpPr/>
      </xdr:nvGrpSpPr>
      <xdr:grpSpPr>
        <a:xfrm>
          <a:off x="13028930" y="807720"/>
          <a:ext cx="310727" cy="320040"/>
          <a:chOff x="13384530" y="861060"/>
          <a:chExt cx="327660" cy="312420"/>
        </a:xfrm>
      </xdr:grpSpPr>
      <xdr:sp macro="" textlink="">
        <xdr:nvSpPr>
          <xdr:cNvPr id="22" name="Rectangle: Rounded Corners 21">
            <a:extLst>
              <a:ext uri="{FF2B5EF4-FFF2-40B4-BE49-F238E27FC236}">
                <a16:creationId xmlns:a16="http://schemas.microsoft.com/office/drawing/2014/main" id="{00000000-0008-0000-0200-000016000000}"/>
              </a:ext>
            </a:extLst>
          </xdr:cNvPr>
          <xdr:cNvSpPr/>
        </xdr:nvSpPr>
        <xdr:spPr>
          <a:xfrm>
            <a:off x="13384530" y="861060"/>
            <a:ext cx="327660" cy="312420"/>
          </a:xfrm>
          <a:prstGeom prst="roundRect">
            <a:avLst/>
          </a:prstGeom>
          <a:gradFill>
            <a:gsLst>
              <a:gs pos="0">
                <a:srgbClr val="985DF9"/>
              </a:gs>
              <a:gs pos="95000">
                <a:srgbClr val="621EF4"/>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000" b="1">
              <a:solidFill>
                <a:schemeClr val="bg1"/>
              </a:solidFill>
            </a:endParaRPr>
          </a:p>
        </xdr:txBody>
      </xdr:sp>
      <xdr:pic>
        <xdr:nvPicPr>
          <xdr:cNvPr id="23" name="Graphic 22" descr="Download with solid fill">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34060" y="906780"/>
            <a:ext cx="228600" cy="228600"/>
          </a:xfrm>
          <a:prstGeom prst="rect">
            <a:avLst/>
          </a:prstGeom>
        </xdr:spPr>
      </xdr:pic>
    </xdr:grpSp>
    <xdr:clientData/>
  </xdr:twoCellAnchor>
  <xdr:twoCellAnchor>
    <xdr:from>
      <xdr:col>5</xdr:col>
      <xdr:colOff>452901</xdr:colOff>
      <xdr:row>12</xdr:row>
      <xdr:rowOff>144780</xdr:rowOff>
    </xdr:from>
    <xdr:to>
      <xdr:col>9</xdr:col>
      <xdr:colOff>117621</xdr:colOff>
      <xdr:row>24</xdr:row>
      <xdr:rowOff>53340</xdr:rowOff>
    </xdr:to>
    <xdr:graphicFrame macro="">
      <xdr:nvGraphicFramePr>
        <xdr:cNvPr id="24" name="Chart 23">
          <a:extLst>
            <a:ext uri="{FF2B5EF4-FFF2-40B4-BE49-F238E27FC236}">
              <a16:creationId xmlns:a16="http://schemas.microsoft.com/office/drawing/2014/main" id="{00000000-0008-0000-02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365760</xdr:colOff>
      <xdr:row>11</xdr:row>
      <xdr:rowOff>106680</xdr:rowOff>
    </xdr:from>
    <xdr:to>
      <xdr:col>7</xdr:col>
      <xdr:colOff>426720</xdr:colOff>
      <xdr:row>13</xdr:row>
      <xdr:rowOff>15240</xdr:rowOff>
    </xdr:to>
    <xdr:sp macro="" textlink="Processing!B1">
      <xdr:nvSpPr>
        <xdr:cNvPr id="25" name="TextBox 24">
          <a:extLst>
            <a:ext uri="{FF2B5EF4-FFF2-40B4-BE49-F238E27FC236}">
              <a16:creationId xmlns:a16="http://schemas.microsoft.com/office/drawing/2014/main" id="{00000000-0008-0000-0200-000019000000}"/>
            </a:ext>
          </a:extLst>
        </xdr:cNvPr>
        <xdr:cNvSpPr txBox="1"/>
      </xdr:nvSpPr>
      <xdr:spPr>
        <a:xfrm>
          <a:off x="3413760" y="2118360"/>
          <a:ext cx="12801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9EFDB46-27C9-411A-B490-F6119422796F}" type="TxLink">
            <a:rPr lang="en-US" sz="1400" b="1" i="0" u="none" strike="noStrike">
              <a:solidFill>
                <a:srgbClr val="3D506B"/>
              </a:solidFill>
              <a:latin typeface="Aptos Narrow"/>
              <a:ea typeface="+mn-ea"/>
              <a:cs typeface="+mn-cs"/>
            </a:rPr>
            <a:pPr marL="0" indent="0"/>
            <a:t>Expenses</a:t>
          </a:fld>
          <a:endParaRPr lang="ru-RU" sz="1400" b="1" i="0" u="none" strike="noStrike">
            <a:solidFill>
              <a:srgbClr val="3D506B"/>
            </a:solidFill>
            <a:latin typeface="Aptos Narrow"/>
            <a:ea typeface="+mn-ea"/>
            <a:cs typeface="+mn-cs"/>
          </a:endParaRPr>
        </a:p>
      </xdr:txBody>
    </xdr:sp>
    <xdr:clientData/>
  </xdr:twoCellAnchor>
  <xdr:twoCellAnchor>
    <xdr:from>
      <xdr:col>9</xdr:col>
      <xdr:colOff>358140</xdr:colOff>
      <xdr:row>12</xdr:row>
      <xdr:rowOff>167640</xdr:rowOff>
    </xdr:from>
    <xdr:to>
      <xdr:col>11</xdr:col>
      <xdr:colOff>30480</xdr:colOff>
      <xdr:row>14</xdr:row>
      <xdr:rowOff>76200</xdr:rowOff>
    </xdr:to>
    <xdr:sp macro="" textlink="Processing!A2">
      <xdr:nvSpPr>
        <xdr:cNvPr id="26" name="TextBox 25">
          <a:extLst>
            <a:ext uri="{FF2B5EF4-FFF2-40B4-BE49-F238E27FC236}">
              <a16:creationId xmlns:a16="http://schemas.microsoft.com/office/drawing/2014/main" id="{00000000-0008-0000-0200-00001A000000}"/>
            </a:ext>
          </a:extLst>
        </xdr:cNvPr>
        <xdr:cNvSpPr txBox="1"/>
      </xdr:nvSpPr>
      <xdr:spPr>
        <a:xfrm>
          <a:off x="5844540" y="2362200"/>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4D93B1-8647-4FD6-8539-77FEA4AD7F72}" type="TxLink">
            <a:rPr lang="en-US" sz="1200" b="0" i="0" u="none" strike="noStrike">
              <a:solidFill>
                <a:srgbClr val="598CBF"/>
              </a:solidFill>
              <a:latin typeface="Aptos Narrow"/>
            </a:rPr>
            <a:pPr/>
            <a:t>Housing</a:t>
          </a:fld>
          <a:endParaRPr lang="ru-RU" sz="1600" b="0">
            <a:solidFill>
              <a:srgbClr val="598CBF"/>
            </a:solidFill>
          </a:endParaRPr>
        </a:p>
      </xdr:txBody>
    </xdr:sp>
    <xdr:clientData/>
  </xdr:twoCellAnchor>
  <xdr:twoCellAnchor>
    <xdr:from>
      <xdr:col>9</xdr:col>
      <xdr:colOff>358140</xdr:colOff>
      <xdr:row>14</xdr:row>
      <xdr:rowOff>146304</xdr:rowOff>
    </xdr:from>
    <xdr:to>
      <xdr:col>11</xdr:col>
      <xdr:colOff>30480</xdr:colOff>
      <xdr:row>16</xdr:row>
      <xdr:rowOff>54864</xdr:rowOff>
    </xdr:to>
    <xdr:sp macro="" textlink="Processing!A3">
      <xdr:nvSpPr>
        <xdr:cNvPr id="27" name="TextBox 26">
          <a:extLst>
            <a:ext uri="{FF2B5EF4-FFF2-40B4-BE49-F238E27FC236}">
              <a16:creationId xmlns:a16="http://schemas.microsoft.com/office/drawing/2014/main" id="{00000000-0008-0000-0200-00001B000000}"/>
            </a:ext>
          </a:extLst>
        </xdr:cNvPr>
        <xdr:cNvSpPr txBox="1"/>
      </xdr:nvSpPr>
      <xdr:spPr>
        <a:xfrm>
          <a:off x="5844540" y="2706624"/>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3443AB-BAED-4CDF-9DD5-7F7C8000FE4C}" type="TxLink">
            <a:rPr lang="en-US" sz="1100" b="0" i="0" u="none" strike="noStrike">
              <a:solidFill>
                <a:srgbClr val="598CBF"/>
              </a:solidFill>
              <a:latin typeface="Aptos Narrow"/>
            </a:rPr>
            <a:pPr/>
            <a:t>Food</a:t>
          </a:fld>
          <a:endParaRPr lang="ru-RU" sz="1600" b="0">
            <a:solidFill>
              <a:srgbClr val="598CBF"/>
            </a:solidFill>
          </a:endParaRPr>
        </a:p>
      </xdr:txBody>
    </xdr:sp>
    <xdr:clientData/>
  </xdr:twoCellAnchor>
  <xdr:twoCellAnchor>
    <xdr:from>
      <xdr:col>9</xdr:col>
      <xdr:colOff>358140</xdr:colOff>
      <xdr:row>16</xdr:row>
      <xdr:rowOff>124968</xdr:rowOff>
    </xdr:from>
    <xdr:to>
      <xdr:col>11</xdr:col>
      <xdr:colOff>30480</xdr:colOff>
      <xdr:row>18</xdr:row>
      <xdr:rowOff>33528</xdr:rowOff>
    </xdr:to>
    <xdr:sp macro="" textlink="Processing!A4">
      <xdr:nvSpPr>
        <xdr:cNvPr id="28" name="TextBox 27">
          <a:extLst>
            <a:ext uri="{FF2B5EF4-FFF2-40B4-BE49-F238E27FC236}">
              <a16:creationId xmlns:a16="http://schemas.microsoft.com/office/drawing/2014/main" id="{00000000-0008-0000-0200-00001C000000}"/>
            </a:ext>
          </a:extLst>
        </xdr:cNvPr>
        <xdr:cNvSpPr txBox="1"/>
      </xdr:nvSpPr>
      <xdr:spPr>
        <a:xfrm>
          <a:off x="5844540" y="3051048"/>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7DB67-BEE1-47C2-9897-AEE65617DAC7}" type="TxLink">
            <a:rPr lang="en-US" sz="1100" b="0" i="0" u="none" strike="noStrike">
              <a:solidFill>
                <a:srgbClr val="598CBF"/>
              </a:solidFill>
              <a:latin typeface="Aptos Narrow"/>
            </a:rPr>
            <a:pPr/>
            <a:t>Transport</a:t>
          </a:fld>
          <a:endParaRPr lang="ru-RU" sz="1600" b="0">
            <a:solidFill>
              <a:srgbClr val="598CBF"/>
            </a:solidFill>
          </a:endParaRPr>
        </a:p>
      </xdr:txBody>
    </xdr:sp>
    <xdr:clientData/>
  </xdr:twoCellAnchor>
  <xdr:twoCellAnchor>
    <xdr:from>
      <xdr:col>9</xdr:col>
      <xdr:colOff>358140</xdr:colOff>
      <xdr:row>18</xdr:row>
      <xdr:rowOff>103632</xdr:rowOff>
    </xdr:from>
    <xdr:to>
      <xdr:col>11</xdr:col>
      <xdr:colOff>30480</xdr:colOff>
      <xdr:row>20</xdr:row>
      <xdr:rowOff>12192</xdr:rowOff>
    </xdr:to>
    <xdr:sp macro="" textlink="Processing!A5">
      <xdr:nvSpPr>
        <xdr:cNvPr id="29" name="TextBox 28">
          <a:extLst>
            <a:ext uri="{FF2B5EF4-FFF2-40B4-BE49-F238E27FC236}">
              <a16:creationId xmlns:a16="http://schemas.microsoft.com/office/drawing/2014/main" id="{00000000-0008-0000-0200-00001D000000}"/>
            </a:ext>
          </a:extLst>
        </xdr:cNvPr>
        <xdr:cNvSpPr txBox="1"/>
      </xdr:nvSpPr>
      <xdr:spPr>
        <a:xfrm>
          <a:off x="5844540" y="3395472"/>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C4D63A-6729-4BD5-96C4-D057D9165767}" type="TxLink">
            <a:rPr lang="en-US" sz="1100" b="0" i="0" u="none" strike="noStrike">
              <a:solidFill>
                <a:srgbClr val="598CBF"/>
              </a:solidFill>
              <a:latin typeface="Aptos Narrow"/>
            </a:rPr>
            <a:pPr/>
            <a:t>Shopping</a:t>
          </a:fld>
          <a:endParaRPr lang="ru-RU" sz="1600" b="0">
            <a:solidFill>
              <a:srgbClr val="598CBF"/>
            </a:solidFill>
          </a:endParaRPr>
        </a:p>
      </xdr:txBody>
    </xdr:sp>
    <xdr:clientData/>
  </xdr:twoCellAnchor>
  <xdr:twoCellAnchor>
    <xdr:from>
      <xdr:col>9</xdr:col>
      <xdr:colOff>358140</xdr:colOff>
      <xdr:row>20</xdr:row>
      <xdr:rowOff>82296</xdr:rowOff>
    </xdr:from>
    <xdr:to>
      <xdr:col>11</xdr:col>
      <xdr:colOff>30480</xdr:colOff>
      <xdr:row>21</xdr:row>
      <xdr:rowOff>173736</xdr:rowOff>
    </xdr:to>
    <xdr:sp macro="" textlink="Processing!A6">
      <xdr:nvSpPr>
        <xdr:cNvPr id="30" name="TextBox 29">
          <a:extLst>
            <a:ext uri="{FF2B5EF4-FFF2-40B4-BE49-F238E27FC236}">
              <a16:creationId xmlns:a16="http://schemas.microsoft.com/office/drawing/2014/main" id="{00000000-0008-0000-0200-00001E000000}"/>
            </a:ext>
          </a:extLst>
        </xdr:cNvPr>
        <xdr:cNvSpPr txBox="1"/>
      </xdr:nvSpPr>
      <xdr:spPr>
        <a:xfrm>
          <a:off x="5844540" y="3739896"/>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C7FD1C-B68F-4FA9-B9F6-CADDC540BDDA}" type="TxLink">
            <a:rPr lang="en-US" sz="1100" b="0" i="0" u="none" strike="noStrike">
              <a:solidFill>
                <a:srgbClr val="598CBF"/>
              </a:solidFill>
              <a:latin typeface="Aptos Narrow"/>
            </a:rPr>
            <a:pPr/>
            <a:t>Gym</a:t>
          </a:fld>
          <a:endParaRPr lang="ru-RU" sz="1600" b="0">
            <a:solidFill>
              <a:srgbClr val="598CBF"/>
            </a:solidFill>
          </a:endParaRPr>
        </a:p>
      </xdr:txBody>
    </xdr:sp>
    <xdr:clientData/>
  </xdr:twoCellAnchor>
  <xdr:twoCellAnchor>
    <xdr:from>
      <xdr:col>9</xdr:col>
      <xdr:colOff>358140</xdr:colOff>
      <xdr:row>22</xdr:row>
      <xdr:rowOff>60960</xdr:rowOff>
    </xdr:from>
    <xdr:to>
      <xdr:col>11</xdr:col>
      <xdr:colOff>30480</xdr:colOff>
      <xdr:row>23</xdr:row>
      <xdr:rowOff>152400</xdr:rowOff>
    </xdr:to>
    <xdr:sp macro="" textlink="Processing!A7">
      <xdr:nvSpPr>
        <xdr:cNvPr id="31" name="TextBox 30">
          <a:extLst>
            <a:ext uri="{FF2B5EF4-FFF2-40B4-BE49-F238E27FC236}">
              <a16:creationId xmlns:a16="http://schemas.microsoft.com/office/drawing/2014/main" id="{00000000-0008-0000-0200-00001F000000}"/>
            </a:ext>
          </a:extLst>
        </xdr:cNvPr>
        <xdr:cNvSpPr txBox="1"/>
      </xdr:nvSpPr>
      <xdr:spPr>
        <a:xfrm>
          <a:off x="5844540" y="4084320"/>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E468B5-F83A-4295-B288-AF17C890313E}" type="TxLink">
            <a:rPr lang="en-US" sz="1100" b="0" i="0" u="none" strike="noStrike">
              <a:solidFill>
                <a:srgbClr val="598CBF"/>
              </a:solidFill>
              <a:latin typeface="Aptos Narrow"/>
              <a:ea typeface="+mn-ea"/>
              <a:cs typeface="+mn-cs"/>
            </a:rPr>
            <a:pPr marL="0" indent="0"/>
            <a:t>Other</a:t>
          </a:fld>
          <a:endParaRPr lang="ru-RU" sz="1100" b="0" i="0" u="none" strike="noStrike">
            <a:solidFill>
              <a:srgbClr val="598CBF"/>
            </a:solidFill>
            <a:latin typeface="Aptos Narrow"/>
            <a:ea typeface="+mn-ea"/>
            <a:cs typeface="+mn-cs"/>
          </a:endParaRPr>
        </a:p>
      </xdr:txBody>
    </xdr:sp>
    <xdr:clientData/>
  </xdr:twoCellAnchor>
  <xdr:twoCellAnchor>
    <xdr:from>
      <xdr:col>9</xdr:col>
      <xdr:colOff>220980</xdr:colOff>
      <xdr:row>22</xdr:row>
      <xdr:rowOff>114300</xdr:rowOff>
    </xdr:from>
    <xdr:to>
      <xdr:col>9</xdr:col>
      <xdr:colOff>339852</xdr:colOff>
      <xdr:row>23</xdr:row>
      <xdr:rowOff>50292</xdr:rowOff>
    </xdr:to>
    <xdr:sp macro="" textlink="">
      <xdr:nvSpPr>
        <xdr:cNvPr id="32" name="Oval 31">
          <a:extLst>
            <a:ext uri="{FF2B5EF4-FFF2-40B4-BE49-F238E27FC236}">
              <a16:creationId xmlns:a16="http://schemas.microsoft.com/office/drawing/2014/main" id="{00000000-0008-0000-0200-000020000000}"/>
            </a:ext>
          </a:extLst>
        </xdr:cNvPr>
        <xdr:cNvSpPr/>
      </xdr:nvSpPr>
      <xdr:spPr>
        <a:xfrm>
          <a:off x="5707380" y="4137660"/>
          <a:ext cx="118872" cy="118872"/>
        </a:xfrm>
        <a:prstGeom prst="ellipse">
          <a:avLst/>
        </a:prstGeom>
        <a:gradFill>
          <a:gsLst>
            <a:gs pos="11000">
              <a:srgbClr val="40527A"/>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220980</xdr:colOff>
      <xdr:row>13</xdr:row>
      <xdr:rowOff>76200</xdr:rowOff>
    </xdr:from>
    <xdr:to>
      <xdr:col>9</xdr:col>
      <xdr:colOff>339852</xdr:colOff>
      <xdr:row>14</xdr:row>
      <xdr:rowOff>12192</xdr:rowOff>
    </xdr:to>
    <xdr:sp macro="" textlink="">
      <xdr:nvSpPr>
        <xdr:cNvPr id="33" name="Oval 32">
          <a:extLst>
            <a:ext uri="{FF2B5EF4-FFF2-40B4-BE49-F238E27FC236}">
              <a16:creationId xmlns:a16="http://schemas.microsoft.com/office/drawing/2014/main" id="{00000000-0008-0000-0200-000021000000}"/>
            </a:ext>
          </a:extLst>
        </xdr:cNvPr>
        <xdr:cNvSpPr/>
      </xdr:nvSpPr>
      <xdr:spPr>
        <a:xfrm>
          <a:off x="5707380" y="2453640"/>
          <a:ext cx="118872" cy="118872"/>
        </a:xfrm>
        <a:prstGeom prst="ellipse">
          <a:avLst/>
        </a:prstGeom>
        <a:gradFill>
          <a:gsLst>
            <a:gs pos="32000">
              <a:srgbClr val="14A1F9"/>
            </a:gs>
            <a:gs pos="95000">
              <a:srgbClr val="0273FC"/>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220980</xdr:colOff>
      <xdr:row>15</xdr:row>
      <xdr:rowOff>47244</xdr:rowOff>
    </xdr:from>
    <xdr:to>
      <xdr:col>9</xdr:col>
      <xdr:colOff>339852</xdr:colOff>
      <xdr:row>15</xdr:row>
      <xdr:rowOff>166116</xdr:rowOff>
    </xdr:to>
    <xdr:sp macro="" textlink="">
      <xdr:nvSpPr>
        <xdr:cNvPr id="34" name="Oval 33">
          <a:extLst>
            <a:ext uri="{FF2B5EF4-FFF2-40B4-BE49-F238E27FC236}">
              <a16:creationId xmlns:a16="http://schemas.microsoft.com/office/drawing/2014/main" id="{00000000-0008-0000-0200-000022000000}"/>
            </a:ext>
          </a:extLst>
        </xdr:cNvPr>
        <xdr:cNvSpPr/>
      </xdr:nvSpPr>
      <xdr:spPr>
        <a:xfrm>
          <a:off x="5707380" y="2790444"/>
          <a:ext cx="118872" cy="118872"/>
        </a:xfrm>
        <a:prstGeom prst="ellipse">
          <a:avLst/>
        </a:prstGeom>
        <a:gradFill>
          <a:gsLst>
            <a:gs pos="95000">
              <a:srgbClr val="985DF9"/>
            </a:gs>
            <a:gs pos="0">
              <a:srgbClr val="621EF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220980</xdr:colOff>
      <xdr:row>17</xdr:row>
      <xdr:rowOff>18288</xdr:rowOff>
    </xdr:from>
    <xdr:to>
      <xdr:col>9</xdr:col>
      <xdr:colOff>339852</xdr:colOff>
      <xdr:row>17</xdr:row>
      <xdr:rowOff>137160</xdr:rowOff>
    </xdr:to>
    <xdr:sp macro="" textlink="">
      <xdr:nvSpPr>
        <xdr:cNvPr id="35" name="Oval 34">
          <a:extLst>
            <a:ext uri="{FF2B5EF4-FFF2-40B4-BE49-F238E27FC236}">
              <a16:creationId xmlns:a16="http://schemas.microsoft.com/office/drawing/2014/main" id="{00000000-0008-0000-0200-000023000000}"/>
            </a:ext>
          </a:extLst>
        </xdr:cNvPr>
        <xdr:cNvSpPr/>
      </xdr:nvSpPr>
      <xdr:spPr>
        <a:xfrm>
          <a:off x="5707380" y="3127248"/>
          <a:ext cx="118872" cy="118872"/>
        </a:xfrm>
        <a:prstGeom prst="ellipse">
          <a:avLst/>
        </a:prstGeom>
        <a:gradFill>
          <a:gsLst>
            <a:gs pos="0">
              <a:srgbClr val="006699"/>
            </a:gs>
            <a:gs pos="99000">
              <a:srgbClr val="0A55EC"/>
            </a:gs>
          </a:gsLst>
          <a:lin ang="2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220980</xdr:colOff>
      <xdr:row>18</xdr:row>
      <xdr:rowOff>172212</xdr:rowOff>
    </xdr:from>
    <xdr:to>
      <xdr:col>9</xdr:col>
      <xdr:colOff>339852</xdr:colOff>
      <xdr:row>19</xdr:row>
      <xdr:rowOff>108204</xdr:rowOff>
    </xdr:to>
    <xdr:sp macro="" textlink="">
      <xdr:nvSpPr>
        <xdr:cNvPr id="36" name="Oval 35">
          <a:extLst>
            <a:ext uri="{FF2B5EF4-FFF2-40B4-BE49-F238E27FC236}">
              <a16:creationId xmlns:a16="http://schemas.microsoft.com/office/drawing/2014/main" id="{00000000-0008-0000-0200-000024000000}"/>
            </a:ext>
          </a:extLst>
        </xdr:cNvPr>
        <xdr:cNvSpPr/>
      </xdr:nvSpPr>
      <xdr:spPr>
        <a:xfrm>
          <a:off x="5707380" y="3464052"/>
          <a:ext cx="118872" cy="118872"/>
        </a:xfrm>
        <a:prstGeom prst="ellipse">
          <a:avLst/>
        </a:prstGeom>
        <a:gradFill>
          <a:gsLst>
            <a:gs pos="0">
              <a:srgbClr val="F9A810"/>
            </a:gs>
            <a:gs pos="99000">
              <a:srgbClr val="FF0000"/>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220980</xdr:colOff>
      <xdr:row>20</xdr:row>
      <xdr:rowOff>143256</xdr:rowOff>
    </xdr:from>
    <xdr:to>
      <xdr:col>9</xdr:col>
      <xdr:colOff>339852</xdr:colOff>
      <xdr:row>21</xdr:row>
      <xdr:rowOff>79248</xdr:rowOff>
    </xdr:to>
    <xdr:sp macro="" textlink="">
      <xdr:nvSpPr>
        <xdr:cNvPr id="37" name="Oval 36">
          <a:extLst>
            <a:ext uri="{FF2B5EF4-FFF2-40B4-BE49-F238E27FC236}">
              <a16:creationId xmlns:a16="http://schemas.microsoft.com/office/drawing/2014/main" id="{00000000-0008-0000-0200-000025000000}"/>
            </a:ext>
          </a:extLst>
        </xdr:cNvPr>
        <xdr:cNvSpPr/>
      </xdr:nvSpPr>
      <xdr:spPr>
        <a:xfrm>
          <a:off x="5707380" y="3800856"/>
          <a:ext cx="118872" cy="118872"/>
        </a:xfrm>
        <a:prstGeom prst="ellipse">
          <a:avLst/>
        </a:prstGeom>
        <a:gradFill>
          <a:gsLst>
            <a:gs pos="11000">
              <a:srgbClr val="33CCCC"/>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254781</xdr:colOff>
      <xdr:row>17</xdr:row>
      <xdr:rowOff>144780</xdr:rowOff>
    </xdr:from>
    <xdr:to>
      <xdr:col>8</xdr:col>
      <xdr:colOff>315741</xdr:colOff>
      <xdr:row>19</xdr:row>
      <xdr:rowOff>53340</xdr:rowOff>
    </xdr:to>
    <xdr:sp macro="" textlink="Processing!C8">
      <xdr:nvSpPr>
        <xdr:cNvPr id="38" name="TextBox 37">
          <a:extLst>
            <a:ext uri="{FF2B5EF4-FFF2-40B4-BE49-F238E27FC236}">
              <a16:creationId xmlns:a16="http://schemas.microsoft.com/office/drawing/2014/main" id="{00000000-0008-0000-0200-000026000000}"/>
            </a:ext>
          </a:extLst>
        </xdr:cNvPr>
        <xdr:cNvSpPr txBox="1"/>
      </xdr:nvSpPr>
      <xdr:spPr>
        <a:xfrm>
          <a:off x="3912381" y="3253740"/>
          <a:ext cx="12801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C5F43C-B320-46E3-B6E9-A9079A90A4FA}" type="TxLink">
            <a:rPr lang="en-US" sz="1800" b="0" i="0" u="none" strike="noStrike">
              <a:solidFill>
                <a:srgbClr val="598CBF"/>
              </a:solidFill>
              <a:latin typeface="Aptos Narrow"/>
            </a:rPr>
            <a:pPr algn="ctr"/>
            <a:t> $7,784 </a:t>
          </a:fld>
          <a:endParaRPr lang="ru-RU" sz="2400" b="0">
            <a:solidFill>
              <a:srgbClr val="598CBF"/>
            </a:solidFill>
          </a:endParaRPr>
        </a:p>
      </xdr:txBody>
    </xdr:sp>
    <xdr:clientData/>
  </xdr:twoCellAnchor>
  <xdr:twoCellAnchor>
    <xdr:from>
      <xdr:col>5</xdr:col>
      <xdr:colOff>205740</xdr:colOff>
      <xdr:row>27</xdr:row>
      <xdr:rowOff>152400</xdr:rowOff>
    </xdr:from>
    <xdr:to>
      <xdr:col>12</xdr:col>
      <xdr:colOff>327660</xdr:colOff>
      <xdr:row>37</xdr:row>
      <xdr:rowOff>60960</xdr:rowOff>
    </xdr:to>
    <xdr:graphicFrame macro="">
      <xdr:nvGraphicFramePr>
        <xdr:cNvPr id="39" name="Chart 38">
          <a:extLst>
            <a:ext uri="{FF2B5EF4-FFF2-40B4-BE49-F238E27FC236}">
              <a16:creationId xmlns:a16="http://schemas.microsoft.com/office/drawing/2014/main" id="{00000000-0008-0000-02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563880</xdr:colOff>
      <xdr:row>26</xdr:row>
      <xdr:rowOff>152400</xdr:rowOff>
    </xdr:from>
    <xdr:to>
      <xdr:col>9</xdr:col>
      <xdr:colOff>259080</xdr:colOff>
      <xdr:row>28</xdr:row>
      <xdr:rowOff>60960</xdr:rowOff>
    </xdr:to>
    <xdr:sp macro="" textlink="Processing!A9">
      <xdr:nvSpPr>
        <xdr:cNvPr id="40" name="TextBox 39">
          <a:extLst>
            <a:ext uri="{FF2B5EF4-FFF2-40B4-BE49-F238E27FC236}">
              <a16:creationId xmlns:a16="http://schemas.microsoft.com/office/drawing/2014/main" id="{00000000-0008-0000-0200-000028000000}"/>
            </a:ext>
          </a:extLst>
        </xdr:cNvPr>
        <xdr:cNvSpPr txBox="1"/>
      </xdr:nvSpPr>
      <xdr:spPr>
        <a:xfrm>
          <a:off x="3611880" y="4907280"/>
          <a:ext cx="21336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EEA8545-DE5D-43AF-85BF-69857A7EE364}" type="TxLink">
            <a:rPr lang="en-US" sz="1400" b="1" i="0" u="none" strike="noStrike">
              <a:solidFill>
                <a:srgbClr val="214247"/>
              </a:solidFill>
              <a:latin typeface="Aptos Narrow"/>
              <a:ea typeface="+mn-ea"/>
              <a:cs typeface="+mn-cs"/>
            </a:rPr>
            <a:pPr marL="0" indent="0"/>
            <a:t>Expenses Dynamics</a:t>
          </a:fld>
          <a:endParaRPr lang="ru-RU" sz="1400" b="1" i="0" u="none" strike="noStrike">
            <a:solidFill>
              <a:srgbClr val="214247"/>
            </a:solidFill>
            <a:latin typeface="Aptos Narrow"/>
            <a:ea typeface="+mn-ea"/>
            <a:cs typeface="+mn-cs"/>
          </a:endParaRPr>
        </a:p>
      </xdr:txBody>
    </xdr:sp>
    <xdr:clientData/>
  </xdr:twoCellAnchor>
  <xdr:twoCellAnchor>
    <xdr:from>
      <xdr:col>7</xdr:col>
      <xdr:colOff>594360</xdr:colOff>
      <xdr:row>26</xdr:row>
      <xdr:rowOff>152400</xdr:rowOff>
    </xdr:from>
    <xdr:to>
      <xdr:col>9</xdr:col>
      <xdr:colOff>586740</xdr:colOff>
      <xdr:row>28</xdr:row>
      <xdr:rowOff>60960</xdr:rowOff>
    </xdr:to>
    <xdr:sp macro="" textlink="Processing!C23">
      <xdr:nvSpPr>
        <xdr:cNvPr id="41" name="TextBox 40">
          <a:extLst>
            <a:ext uri="{FF2B5EF4-FFF2-40B4-BE49-F238E27FC236}">
              <a16:creationId xmlns:a16="http://schemas.microsoft.com/office/drawing/2014/main" id="{00000000-0008-0000-0200-000029000000}"/>
            </a:ext>
          </a:extLst>
        </xdr:cNvPr>
        <xdr:cNvSpPr txBox="1"/>
      </xdr:nvSpPr>
      <xdr:spPr>
        <a:xfrm>
          <a:off x="4861560" y="490728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C62A4424-CC2A-4661-9418-F8CDAB8E6FA2}" type="TxLink">
            <a:rPr lang="en-US" sz="1400" b="0" i="0" u="none" strike="noStrike">
              <a:solidFill>
                <a:srgbClr val="214247"/>
              </a:solidFill>
              <a:latin typeface="Aptos Narrow"/>
              <a:ea typeface="+mn-ea"/>
              <a:cs typeface="+mn-cs"/>
            </a:rPr>
            <a:pPr marL="0" indent="0" algn="r"/>
            <a:t> $7,784 </a:t>
          </a:fld>
          <a:endParaRPr lang="ru-RU" sz="1400" b="0" i="0" u="none" strike="noStrike">
            <a:solidFill>
              <a:srgbClr val="214247"/>
            </a:solidFill>
            <a:latin typeface="Aptos Narrow"/>
            <a:ea typeface="+mn-ea"/>
            <a:cs typeface="+mn-cs"/>
          </a:endParaRPr>
        </a:p>
      </xdr:txBody>
    </xdr:sp>
    <xdr:clientData/>
  </xdr:twoCellAnchor>
  <xdr:twoCellAnchor>
    <xdr:from>
      <xdr:col>17</xdr:col>
      <xdr:colOff>426720</xdr:colOff>
      <xdr:row>29</xdr:row>
      <xdr:rowOff>22860</xdr:rowOff>
    </xdr:from>
    <xdr:to>
      <xdr:col>22</xdr:col>
      <xdr:colOff>487680</xdr:colOff>
      <xdr:row>38</xdr:row>
      <xdr:rowOff>22860</xdr:rowOff>
    </xdr:to>
    <xdr:graphicFrame macro="">
      <xdr:nvGraphicFramePr>
        <xdr:cNvPr id="42" name="Chart 41">
          <a:extLst>
            <a:ext uri="{FF2B5EF4-FFF2-40B4-BE49-F238E27FC236}">
              <a16:creationId xmlns:a16="http://schemas.microsoft.com/office/drawing/2014/main" id="{00000000-0008-0000-02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60960</xdr:colOff>
      <xdr:row>26</xdr:row>
      <xdr:rowOff>152400</xdr:rowOff>
    </xdr:from>
    <xdr:to>
      <xdr:col>20</xdr:col>
      <xdr:colOff>601980</xdr:colOff>
      <xdr:row>28</xdr:row>
      <xdr:rowOff>60960</xdr:rowOff>
    </xdr:to>
    <xdr:sp macro="" textlink="Processing!H10">
      <xdr:nvSpPr>
        <xdr:cNvPr id="43" name="TextBox 42">
          <a:extLst>
            <a:ext uri="{FF2B5EF4-FFF2-40B4-BE49-F238E27FC236}">
              <a16:creationId xmlns:a16="http://schemas.microsoft.com/office/drawing/2014/main" id="{00000000-0008-0000-0200-00002B000000}"/>
            </a:ext>
          </a:extLst>
        </xdr:cNvPr>
        <xdr:cNvSpPr txBox="1"/>
      </xdr:nvSpPr>
      <xdr:spPr>
        <a:xfrm>
          <a:off x="11033760" y="4907280"/>
          <a:ext cx="17602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0C4C28E-7F88-42CE-81E2-29B30C01DEAE}" type="TxLink">
            <a:rPr lang="en-US" sz="1400" b="1" i="0" u="none" strike="noStrike">
              <a:solidFill>
                <a:srgbClr val="214247"/>
              </a:solidFill>
              <a:latin typeface="Aptos Narrow"/>
              <a:ea typeface="+mn-ea"/>
              <a:cs typeface="+mn-cs"/>
            </a:rPr>
            <a:pPr marL="0" indent="0"/>
            <a:t>Income Dynamics</a:t>
          </a:fld>
          <a:endParaRPr lang="ru-RU" sz="1400" b="1" i="0" u="none" strike="noStrike">
            <a:solidFill>
              <a:srgbClr val="214247"/>
            </a:solidFill>
            <a:latin typeface="Aptos Narrow"/>
            <a:ea typeface="+mn-ea"/>
            <a:cs typeface="+mn-cs"/>
          </a:endParaRPr>
        </a:p>
      </xdr:txBody>
    </xdr:sp>
    <xdr:clientData/>
  </xdr:twoCellAnchor>
  <xdr:twoCellAnchor>
    <xdr:from>
      <xdr:col>20</xdr:col>
      <xdr:colOff>198120</xdr:colOff>
      <xdr:row>28</xdr:row>
      <xdr:rowOff>38100</xdr:rowOff>
    </xdr:from>
    <xdr:to>
      <xdr:col>22</xdr:col>
      <xdr:colOff>190500</xdr:colOff>
      <xdr:row>29</xdr:row>
      <xdr:rowOff>129540</xdr:rowOff>
    </xdr:to>
    <xdr:sp macro="" textlink="Processing!K23">
      <xdr:nvSpPr>
        <xdr:cNvPr id="44" name="TextBox 43">
          <a:extLst>
            <a:ext uri="{FF2B5EF4-FFF2-40B4-BE49-F238E27FC236}">
              <a16:creationId xmlns:a16="http://schemas.microsoft.com/office/drawing/2014/main" id="{00000000-0008-0000-0200-00002C000000}"/>
            </a:ext>
          </a:extLst>
        </xdr:cNvPr>
        <xdr:cNvSpPr txBox="1"/>
      </xdr:nvSpPr>
      <xdr:spPr>
        <a:xfrm>
          <a:off x="12390120" y="515874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0725353-C26B-4C2A-9E4D-41343927F0E7}" type="TxLink">
            <a:rPr lang="en-US" sz="1100" b="0" i="0" u="none" strike="noStrike">
              <a:solidFill>
                <a:srgbClr val="197CFB"/>
              </a:solidFill>
              <a:latin typeface="Aptos Narrow"/>
              <a:ea typeface="+mn-ea"/>
              <a:cs typeface="+mn-cs"/>
            </a:rPr>
            <a:pPr marL="0" indent="0" algn="l"/>
            <a:t> $3,345 </a:t>
          </a:fld>
          <a:endParaRPr lang="ru-RU" sz="1800" b="0" i="0" u="none" strike="noStrike">
            <a:solidFill>
              <a:srgbClr val="197CFB"/>
            </a:solidFill>
            <a:latin typeface="Aptos Narrow"/>
            <a:ea typeface="+mn-ea"/>
            <a:cs typeface="+mn-cs"/>
          </a:endParaRPr>
        </a:p>
      </xdr:txBody>
    </xdr:sp>
    <xdr:clientData/>
  </xdr:twoCellAnchor>
  <xdr:twoCellAnchor>
    <xdr:from>
      <xdr:col>18</xdr:col>
      <xdr:colOff>60960</xdr:colOff>
      <xdr:row>28</xdr:row>
      <xdr:rowOff>38100</xdr:rowOff>
    </xdr:from>
    <xdr:to>
      <xdr:col>20</xdr:col>
      <xdr:colOff>220980</xdr:colOff>
      <xdr:row>29</xdr:row>
      <xdr:rowOff>129540</xdr:rowOff>
    </xdr:to>
    <xdr:sp macro="" textlink="Processing!K24">
      <xdr:nvSpPr>
        <xdr:cNvPr id="45" name="TextBox 44">
          <a:extLst>
            <a:ext uri="{FF2B5EF4-FFF2-40B4-BE49-F238E27FC236}">
              <a16:creationId xmlns:a16="http://schemas.microsoft.com/office/drawing/2014/main" id="{00000000-0008-0000-0200-00002D000000}"/>
            </a:ext>
          </a:extLst>
        </xdr:cNvPr>
        <xdr:cNvSpPr txBox="1"/>
      </xdr:nvSpPr>
      <xdr:spPr>
        <a:xfrm>
          <a:off x="11033760" y="5158740"/>
          <a:ext cx="13792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B4C8821-8011-4340-AA4C-14E94A1E33D6}" type="TxLink">
            <a:rPr lang="en-US" sz="1100" b="0" i="0" u="none" strike="noStrike">
              <a:solidFill>
                <a:srgbClr val="197CFB"/>
              </a:solidFill>
              <a:latin typeface="Aptos Narrow"/>
              <a:ea typeface="+mn-ea"/>
              <a:cs typeface="+mn-cs"/>
            </a:rPr>
            <a:pPr marL="0" indent="0" algn="l"/>
            <a:t>Goals Accumulation</a:t>
          </a:fld>
          <a:endParaRPr lang="ru-RU" sz="1100" b="0" i="0" u="none" strike="noStrike">
            <a:solidFill>
              <a:srgbClr val="197CFB"/>
            </a:solidFill>
            <a:latin typeface="Aptos Narrow"/>
            <a:ea typeface="+mn-ea"/>
            <a:cs typeface="+mn-cs"/>
          </a:endParaRPr>
        </a:p>
      </xdr:txBody>
    </xdr:sp>
    <xdr:clientData/>
  </xdr:twoCellAnchor>
  <xdr:twoCellAnchor>
    <xdr:from>
      <xdr:col>12</xdr:col>
      <xdr:colOff>53340</xdr:colOff>
      <xdr:row>12</xdr:row>
      <xdr:rowOff>129540</xdr:rowOff>
    </xdr:from>
    <xdr:to>
      <xdr:col>16</xdr:col>
      <xdr:colOff>358140</xdr:colOff>
      <xdr:row>25</xdr:row>
      <xdr:rowOff>38100</xdr:rowOff>
    </xdr:to>
    <xdr:graphicFrame macro="">
      <xdr:nvGraphicFramePr>
        <xdr:cNvPr id="46" name="Chart 45">
          <a:extLst>
            <a:ext uri="{FF2B5EF4-FFF2-40B4-BE49-F238E27FC236}">
              <a16:creationId xmlns:a16="http://schemas.microsoft.com/office/drawing/2014/main" id="{00000000-0008-0000-02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259080</xdr:colOff>
      <xdr:row>11</xdr:row>
      <xdr:rowOff>7620</xdr:rowOff>
    </xdr:from>
    <xdr:to>
      <xdr:col>16</xdr:col>
      <xdr:colOff>152400</xdr:colOff>
      <xdr:row>13</xdr:row>
      <xdr:rowOff>44196</xdr:rowOff>
    </xdr:to>
    <mc:AlternateContent xmlns:mc="http://schemas.openxmlformats.org/markup-compatibility/2006" xmlns:a14="http://schemas.microsoft.com/office/drawing/2010/main">
      <mc:Choice Requires="a14">
        <xdr:graphicFrame macro="">
          <xdr:nvGraphicFramePr>
            <xdr:cNvPr id="47" name="Indicator 5">
              <a:extLst>
                <a:ext uri="{FF2B5EF4-FFF2-40B4-BE49-F238E27FC236}">
                  <a16:creationId xmlns:a16="http://schemas.microsoft.com/office/drawing/2014/main" id="{00000000-0008-0000-0200-00002F000000}"/>
                </a:ext>
              </a:extLst>
            </xdr:cNvPr>
            <xdr:cNvGraphicFramePr/>
          </xdr:nvGraphicFramePr>
          <xdr:xfrm>
            <a:off x="0" y="0"/>
            <a:ext cx="0" cy="0"/>
          </xdr:xfrm>
          <a:graphic>
            <a:graphicData uri="http://schemas.microsoft.com/office/drawing/2010/slicer">
              <sle:slicer xmlns:sle="http://schemas.microsoft.com/office/drawing/2010/slicer" name="Indicator 5"/>
            </a:graphicData>
          </a:graphic>
        </xdr:graphicFrame>
      </mc:Choice>
      <mc:Fallback xmlns="">
        <xdr:sp macro="" textlink="">
          <xdr:nvSpPr>
            <xdr:cNvPr id="0" name=""/>
            <xdr:cNvSpPr>
              <a:spLocks noTextEdit="1"/>
            </xdr:cNvSpPr>
          </xdr:nvSpPr>
          <xdr:spPr>
            <a:xfrm>
              <a:off x="7574280" y="2019300"/>
              <a:ext cx="233172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267101</xdr:colOff>
      <xdr:row>13</xdr:row>
      <xdr:rowOff>53779</xdr:rowOff>
    </xdr:from>
    <xdr:to>
      <xdr:col>21</xdr:col>
      <xdr:colOff>174860</xdr:colOff>
      <xdr:row>23</xdr:row>
      <xdr:rowOff>98621</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541020</xdr:colOff>
      <xdr:row>11</xdr:row>
      <xdr:rowOff>106680</xdr:rowOff>
    </xdr:from>
    <xdr:to>
      <xdr:col>19</xdr:col>
      <xdr:colOff>601980</xdr:colOff>
      <xdr:row>13</xdr:row>
      <xdr:rowOff>15240</xdr:rowOff>
    </xdr:to>
    <xdr:sp macro="" textlink="Processing!K1">
      <xdr:nvSpPr>
        <xdr:cNvPr id="49" name="TextBox 48">
          <a:extLst>
            <a:ext uri="{FF2B5EF4-FFF2-40B4-BE49-F238E27FC236}">
              <a16:creationId xmlns:a16="http://schemas.microsoft.com/office/drawing/2014/main" id="{00000000-0008-0000-0200-000031000000}"/>
            </a:ext>
          </a:extLst>
        </xdr:cNvPr>
        <xdr:cNvSpPr txBox="1"/>
      </xdr:nvSpPr>
      <xdr:spPr>
        <a:xfrm>
          <a:off x="10904220" y="2118360"/>
          <a:ext cx="12801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DD2581D-B636-4AC5-A99A-0A46C39FFF21}" type="TxLink">
            <a:rPr lang="en-US" sz="1400" b="1" i="0" u="none" strike="noStrike">
              <a:solidFill>
                <a:srgbClr val="3D506B"/>
              </a:solidFill>
              <a:latin typeface="Aptos Narrow"/>
              <a:ea typeface="+mn-ea"/>
              <a:cs typeface="+mn-cs"/>
            </a:rPr>
            <a:pPr marL="0" indent="0"/>
            <a:t>Income</a:t>
          </a:fld>
          <a:endParaRPr lang="ru-RU" sz="1400" b="1" i="0" u="none" strike="noStrike">
            <a:solidFill>
              <a:srgbClr val="3D506B"/>
            </a:solidFill>
            <a:latin typeface="Aptos Narrow"/>
            <a:ea typeface="+mn-ea"/>
            <a:cs typeface="+mn-cs"/>
          </a:endParaRPr>
        </a:p>
      </xdr:txBody>
    </xdr:sp>
    <xdr:clientData/>
  </xdr:twoCellAnchor>
  <xdr:twoCellAnchor>
    <xdr:from>
      <xdr:col>18</xdr:col>
      <xdr:colOff>155721</xdr:colOff>
      <xdr:row>17</xdr:row>
      <xdr:rowOff>144780</xdr:rowOff>
    </xdr:from>
    <xdr:to>
      <xdr:col>20</xdr:col>
      <xdr:colOff>216681</xdr:colOff>
      <xdr:row>19</xdr:row>
      <xdr:rowOff>53340</xdr:rowOff>
    </xdr:to>
    <xdr:sp macro="" textlink="Processing!L7">
      <xdr:nvSpPr>
        <xdr:cNvPr id="50" name="TextBox 49">
          <a:extLst>
            <a:ext uri="{FF2B5EF4-FFF2-40B4-BE49-F238E27FC236}">
              <a16:creationId xmlns:a16="http://schemas.microsoft.com/office/drawing/2014/main" id="{00000000-0008-0000-0200-000032000000}"/>
            </a:ext>
          </a:extLst>
        </xdr:cNvPr>
        <xdr:cNvSpPr txBox="1"/>
      </xdr:nvSpPr>
      <xdr:spPr>
        <a:xfrm>
          <a:off x="11128521" y="3253740"/>
          <a:ext cx="12801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F7F12C-8228-4621-A95E-7A8A63C9729F}" type="TxLink">
            <a:rPr lang="en-US" sz="1800" b="0" i="0" u="none" strike="noStrike">
              <a:solidFill>
                <a:srgbClr val="598CBF"/>
              </a:solidFill>
              <a:latin typeface="Aptos Narrow"/>
              <a:ea typeface="+mn-ea"/>
              <a:cs typeface="+mn-cs"/>
            </a:rPr>
            <a:pPr marL="0" indent="0" algn="ctr"/>
            <a:t> $10,832 </a:t>
          </a:fld>
          <a:endParaRPr lang="ru-RU" sz="1800" b="0" i="0" u="none" strike="noStrike">
            <a:solidFill>
              <a:srgbClr val="598CBF"/>
            </a:solidFill>
            <a:latin typeface="Aptos Narrow"/>
            <a:ea typeface="+mn-ea"/>
            <a:cs typeface="+mn-cs"/>
          </a:endParaRPr>
        </a:p>
      </xdr:txBody>
    </xdr:sp>
    <xdr:clientData/>
  </xdr:twoCellAnchor>
  <xdr:twoCellAnchor>
    <xdr:from>
      <xdr:col>21</xdr:col>
      <xdr:colOff>137160</xdr:colOff>
      <xdr:row>15</xdr:row>
      <xdr:rowOff>4572</xdr:rowOff>
    </xdr:from>
    <xdr:to>
      <xdr:col>22</xdr:col>
      <xdr:colOff>510540</xdr:colOff>
      <xdr:row>22</xdr:row>
      <xdr:rowOff>41148</xdr:rowOff>
    </xdr:to>
    <xdr:grpSp>
      <xdr:nvGrpSpPr>
        <xdr:cNvPr id="51" name="Group 50">
          <a:extLst>
            <a:ext uri="{FF2B5EF4-FFF2-40B4-BE49-F238E27FC236}">
              <a16:creationId xmlns:a16="http://schemas.microsoft.com/office/drawing/2014/main" id="{00000000-0008-0000-0200-000033000000}"/>
            </a:ext>
          </a:extLst>
        </xdr:cNvPr>
        <xdr:cNvGrpSpPr/>
      </xdr:nvGrpSpPr>
      <xdr:grpSpPr>
        <a:xfrm>
          <a:off x="12583160" y="2862072"/>
          <a:ext cx="966047" cy="1370076"/>
          <a:chOff x="12938760" y="2606040"/>
          <a:chExt cx="982980" cy="1316736"/>
        </a:xfrm>
      </xdr:grpSpPr>
      <xdr:sp macro="" textlink="Processing!J2">
        <xdr:nvSpPr>
          <xdr:cNvPr id="52" name="TextBox 51">
            <a:extLst>
              <a:ext uri="{FF2B5EF4-FFF2-40B4-BE49-F238E27FC236}">
                <a16:creationId xmlns:a16="http://schemas.microsoft.com/office/drawing/2014/main" id="{00000000-0008-0000-0200-000034000000}"/>
              </a:ext>
            </a:extLst>
          </xdr:cNvPr>
          <xdr:cNvSpPr txBox="1"/>
        </xdr:nvSpPr>
        <xdr:spPr>
          <a:xfrm>
            <a:off x="12938760" y="2606040"/>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10459F0-652F-4A46-8217-6108DFD6C733}" type="TxLink">
              <a:rPr lang="en-US" sz="1200" b="0" i="0" u="none" strike="noStrike">
                <a:solidFill>
                  <a:srgbClr val="598CBF"/>
                </a:solidFill>
                <a:latin typeface="Aptos Narrow"/>
                <a:ea typeface="+mn-ea"/>
                <a:cs typeface="+mn-cs"/>
              </a:rPr>
              <a:pPr marL="0" indent="0"/>
              <a:t>Checking</a:t>
            </a:fld>
            <a:endParaRPr lang="ru-RU" sz="1200" b="0" i="0" u="none" strike="noStrike">
              <a:solidFill>
                <a:srgbClr val="598CBF"/>
              </a:solidFill>
              <a:latin typeface="Aptos Narrow"/>
              <a:ea typeface="+mn-ea"/>
              <a:cs typeface="+mn-cs"/>
            </a:endParaRPr>
          </a:p>
        </xdr:txBody>
      </xdr:sp>
      <xdr:sp macro="" textlink="Processing!J3">
        <xdr:nvSpPr>
          <xdr:cNvPr id="53" name="TextBox 52">
            <a:extLst>
              <a:ext uri="{FF2B5EF4-FFF2-40B4-BE49-F238E27FC236}">
                <a16:creationId xmlns:a16="http://schemas.microsoft.com/office/drawing/2014/main" id="{00000000-0008-0000-0200-000035000000}"/>
              </a:ext>
            </a:extLst>
          </xdr:cNvPr>
          <xdr:cNvSpPr txBox="1"/>
        </xdr:nvSpPr>
        <xdr:spPr>
          <a:xfrm>
            <a:off x="12938760" y="2866644"/>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912216-796B-4AF3-8F4F-AE07AB53FAD5}" type="TxLink">
              <a:rPr lang="en-US" sz="1200" b="0" i="0" u="none" strike="noStrike">
                <a:solidFill>
                  <a:srgbClr val="598CBF"/>
                </a:solidFill>
                <a:latin typeface="Aptos Narrow"/>
                <a:ea typeface="+mn-ea"/>
                <a:cs typeface="+mn-cs"/>
              </a:rPr>
              <a:pPr marL="0" indent="0"/>
              <a:t>Saving</a:t>
            </a:fld>
            <a:endParaRPr lang="ru-RU" sz="1200" b="0" i="0" u="none" strike="noStrike">
              <a:solidFill>
                <a:srgbClr val="598CBF"/>
              </a:solidFill>
              <a:latin typeface="Aptos Narrow"/>
              <a:ea typeface="+mn-ea"/>
              <a:cs typeface="+mn-cs"/>
            </a:endParaRPr>
          </a:p>
        </xdr:txBody>
      </xdr:sp>
      <xdr:sp macro="" textlink="Processing!J6">
        <xdr:nvSpPr>
          <xdr:cNvPr id="54" name="TextBox 53">
            <a:extLst>
              <a:ext uri="{FF2B5EF4-FFF2-40B4-BE49-F238E27FC236}">
                <a16:creationId xmlns:a16="http://schemas.microsoft.com/office/drawing/2014/main" id="{00000000-0008-0000-0200-000036000000}"/>
              </a:ext>
            </a:extLst>
          </xdr:cNvPr>
          <xdr:cNvSpPr txBox="1"/>
        </xdr:nvSpPr>
        <xdr:spPr>
          <a:xfrm>
            <a:off x="12938760" y="3648456"/>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C9D1CA3-6564-4CB9-915D-33D4668B862D}" type="TxLink">
              <a:rPr lang="en-US" sz="1200" b="0" i="0" u="none" strike="noStrike">
                <a:solidFill>
                  <a:srgbClr val="598CBF"/>
                </a:solidFill>
                <a:latin typeface="Aptos Narrow"/>
                <a:ea typeface="+mn-ea"/>
                <a:cs typeface="+mn-cs"/>
              </a:rPr>
              <a:pPr marL="0" indent="0"/>
              <a:t>Rewards</a:t>
            </a:fld>
            <a:endParaRPr lang="ru-RU" sz="1200" b="0" i="0" u="none" strike="noStrike">
              <a:solidFill>
                <a:srgbClr val="598CBF"/>
              </a:solidFill>
              <a:latin typeface="Aptos Narrow"/>
              <a:ea typeface="+mn-ea"/>
              <a:cs typeface="+mn-cs"/>
            </a:endParaRPr>
          </a:p>
        </xdr:txBody>
      </xdr:sp>
      <xdr:sp macro="" textlink="Processing!J4">
        <xdr:nvSpPr>
          <xdr:cNvPr id="55" name="TextBox 54">
            <a:extLst>
              <a:ext uri="{FF2B5EF4-FFF2-40B4-BE49-F238E27FC236}">
                <a16:creationId xmlns:a16="http://schemas.microsoft.com/office/drawing/2014/main" id="{00000000-0008-0000-0200-000037000000}"/>
              </a:ext>
            </a:extLst>
          </xdr:cNvPr>
          <xdr:cNvSpPr txBox="1"/>
        </xdr:nvSpPr>
        <xdr:spPr>
          <a:xfrm>
            <a:off x="12938760" y="3127248"/>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F96A678-3EF7-4D7E-B357-92A003A7F5C5}" type="TxLink">
              <a:rPr lang="en-US" sz="1200" b="0" i="0" u="none" strike="noStrike">
                <a:solidFill>
                  <a:srgbClr val="598CBF"/>
                </a:solidFill>
                <a:latin typeface="Aptos Narrow"/>
                <a:ea typeface="+mn-ea"/>
                <a:cs typeface="+mn-cs"/>
              </a:rPr>
              <a:pPr marL="0" indent="0"/>
              <a:t>Investments</a:t>
            </a:fld>
            <a:endParaRPr lang="ru-RU" sz="1200" b="0" i="0" u="none" strike="noStrike">
              <a:solidFill>
                <a:srgbClr val="598CBF"/>
              </a:solidFill>
              <a:latin typeface="Aptos Narrow"/>
              <a:ea typeface="+mn-ea"/>
              <a:cs typeface="+mn-cs"/>
            </a:endParaRPr>
          </a:p>
        </xdr:txBody>
      </xdr:sp>
      <xdr:sp macro="" textlink="Processing!J5">
        <xdr:nvSpPr>
          <xdr:cNvPr id="56" name="TextBox 55">
            <a:extLst>
              <a:ext uri="{FF2B5EF4-FFF2-40B4-BE49-F238E27FC236}">
                <a16:creationId xmlns:a16="http://schemas.microsoft.com/office/drawing/2014/main" id="{00000000-0008-0000-0200-000038000000}"/>
              </a:ext>
            </a:extLst>
          </xdr:cNvPr>
          <xdr:cNvSpPr txBox="1"/>
        </xdr:nvSpPr>
        <xdr:spPr>
          <a:xfrm>
            <a:off x="12938760" y="3387852"/>
            <a:ext cx="9829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5A639FB-4BF8-4F88-9920-75E62E11F3D7}" type="TxLink">
              <a:rPr lang="en-US" sz="1200" b="0" i="0" u="none" strike="noStrike">
                <a:solidFill>
                  <a:srgbClr val="598CBF"/>
                </a:solidFill>
                <a:latin typeface="Aptos Narrow"/>
                <a:ea typeface="+mn-ea"/>
                <a:cs typeface="+mn-cs"/>
              </a:rPr>
              <a:pPr marL="0" indent="0"/>
              <a:t>Digital Craft</a:t>
            </a:fld>
            <a:endParaRPr lang="ru-RU" sz="1200" b="0" i="0" u="none" strike="noStrike">
              <a:solidFill>
                <a:srgbClr val="598CBF"/>
              </a:solidFill>
              <a:latin typeface="Aptos Narrow"/>
              <a:ea typeface="+mn-ea"/>
              <a:cs typeface="+mn-cs"/>
            </a:endParaRPr>
          </a:p>
        </xdr:txBody>
      </xdr:sp>
    </xdr:grpSp>
    <xdr:clientData/>
  </xdr:twoCellAnchor>
  <xdr:twoCellAnchor>
    <xdr:from>
      <xdr:col>21</xdr:col>
      <xdr:colOff>0</xdr:colOff>
      <xdr:row>15</xdr:row>
      <xdr:rowOff>99060</xdr:rowOff>
    </xdr:from>
    <xdr:to>
      <xdr:col>21</xdr:col>
      <xdr:colOff>118872</xdr:colOff>
      <xdr:row>21</xdr:row>
      <xdr:rowOff>141732</xdr:rowOff>
    </xdr:to>
    <xdr:grpSp>
      <xdr:nvGrpSpPr>
        <xdr:cNvPr id="57" name="Group 56">
          <a:extLst>
            <a:ext uri="{FF2B5EF4-FFF2-40B4-BE49-F238E27FC236}">
              <a16:creationId xmlns:a16="http://schemas.microsoft.com/office/drawing/2014/main" id="{00000000-0008-0000-0200-000039000000}"/>
            </a:ext>
          </a:extLst>
        </xdr:cNvPr>
        <xdr:cNvGrpSpPr/>
      </xdr:nvGrpSpPr>
      <xdr:grpSpPr>
        <a:xfrm>
          <a:off x="12446000" y="2956560"/>
          <a:ext cx="118872" cy="1185672"/>
          <a:chOff x="12801600" y="2727960"/>
          <a:chExt cx="118872" cy="1139952"/>
        </a:xfrm>
      </xdr:grpSpPr>
      <xdr:sp macro="" textlink="">
        <xdr:nvSpPr>
          <xdr:cNvPr id="58" name="Oval 57">
            <a:extLst>
              <a:ext uri="{FF2B5EF4-FFF2-40B4-BE49-F238E27FC236}">
                <a16:creationId xmlns:a16="http://schemas.microsoft.com/office/drawing/2014/main" id="{00000000-0008-0000-0200-00003A000000}"/>
              </a:ext>
            </a:extLst>
          </xdr:cNvPr>
          <xdr:cNvSpPr/>
        </xdr:nvSpPr>
        <xdr:spPr>
          <a:xfrm>
            <a:off x="12801600" y="2727960"/>
            <a:ext cx="118872" cy="118872"/>
          </a:xfrm>
          <a:prstGeom prst="ellipse">
            <a:avLst/>
          </a:prstGeom>
          <a:gradFill>
            <a:gsLst>
              <a:gs pos="100000">
                <a:srgbClr val="0054B4"/>
              </a:gs>
              <a:gs pos="0">
                <a:srgbClr val="34D399"/>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9" name="Oval 58">
            <a:extLst>
              <a:ext uri="{FF2B5EF4-FFF2-40B4-BE49-F238E27FC236}">
                <a16:creationId xmlns:a16="http://schemas.microsoft.com/office/drawing/2014/main" id="{00000000-0008-0000-0200-00003B000000}"/>
              </a:ext>
            </a:extLst>
          </xdr:cNvPr>
          <xdr:cNvSpPr/>
        </xdr:nvSpPr>
        <xdr:spPr>
          <a:xfrm>
            <a:off x="12801600" y="2983230"/>
            <a:ext cx="118872" cy="118872"/>
          </a:xfrm>
          <a:prstGeom prst="ellipse">
            <a:avLst/>
          </a:prstGeom>
          <a:gradFill>
            <a:gsLst>
              <a:gs pos="100000">
                <a:srgbClr val="1E63E8"/>
              </a:gs>
              <a:gs pos="29000">
                <a:srgbClr val="6CB7FF"/>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0" name="Oval 59">
            <a:extLst>
              <a:ext uri="{FF2B5EF4-FFF2-40B4-BE49-F238E27FC236}">
                <a16:creationId xmlns:a16="http://schemas.microsoft.com/office/drawing/2014/main" id="{00000000-0008-0000-0200-00003C000000}"/>
              </a:ext>
            </a:extLst>
          </xdr:cNvPr>
          <xdr:cNvSpPr/>
        </xdr:nvSpPr>
        <xdr:spPr>
          <a:xfrm>
            <a:off x="12801600" y="3238500"/>
            <a:ext cx="118872" cy="118872"/>
          </a:xfrm>
          <a:prstGeom prst="ellipse">
            <a:avLst/>
          </a:prstGeom>
          <a:gradFill>
            <a:gsLst>
              <a:gs pos="100000">
                <a:srgbClr val="1CE16C"/>
              </a:gs>
              <a:gs pos="0">
                <a:srgbClr val="F9EAB7"/>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1" name="Oval 60">
            <a:extLst>
              <a:ext uri="{FF2B5EF4-FFF2-40B4-BE49-F238E27FC236}">
                <a16:creationId xmlns:a16="http://schemas.microsoft.com/office/drawing/2014/main" id="{00000000-0008-0000-0200-00003D000000}"/>
              </a:ext>
            </a:extLst>
          </xdr:cNvPr>
          <xdr:cNvSpPr/>
        </xdr:nvSpPr>
        <xdr:spPr>
          <a:xfrm>
            <a:off x="12801600" y="3493770"/>
            <a:ext cx="118872" cy="118872"/>
          </a:xfrm>
          <a:prstGeom prst="ellipse">
            <a:avLst/>
          </a:prstGeom>
          <a:gradFill>
            <a:gsLst>
              <a:gs pos="89000">
                <a:srgbClr val="FFFF00"/>
              </a:gs>
              <a:gs pos="5000">
                <a:srgbClr val="F2207B"/>
              </a:gs>
            </a:gsLst>
            <a:lin ang="7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2" name="Oval 61">
            <a:extLst>
              <a:ext uri="{FF2B5EF4-FFF2-40B4-BE49-F238E27FC236}">
                <a16:creationId xmlns:a16="http://schemas.microsoft.com/office/drawing/2014/main" id="{00000000-0008-0000-0200-00003E000000}"/>
              </a:ext>
            </a:extLst>
          </xdr:cNvPr>
          <xdr:cNvSpPr/>
        </xdr:nvSpPr>
        <xdr:spPr>
          <a:xfrm>
            <a:off x="12801600" y="3749040"/>
            <a:ext cx="118872" cy="118872"/>
          </a:xfrm>
          <a:prstGeom prst="ellipse">
            <a:avLst/>
          </a:prstGeom>
          <a:gradFill>
            <a:gsLst>
              <a:gs pos="100000">
                <a:srgbClr val="70AD18"/>
              </a:gs>
              <a:gs pos="0">
                <a:srgbClr val="ADE35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13</xdr:col>
      <xdr:colOff>327660</xdr:colOff>
      <xdr:row>26</xdr:row>
      <xdr:rowOff>129540</xdr:rowOff>
    </xdr:from>
    <xdr:to>
      <xdr:col>15</xdr:col>
      <xdr:colOff>22860</xdr:colOff>
      <xdr:row>28</xdr:row>
      <xdr:rowOff>38100</xdr:rowOff>
    </xdr:to>
    <xdr:sp macro="" textlink="Processing!B1">
      <xdr:nvSpPr>
        <xdr:cNvPr id="63" name="TextBox 62">
          <a:extLst>
            <a:ext uri="{FF2B5EF4-FFF2-40B4-BE49-F238E27FC236}">
              <a16:creationId xmlns:a16="http://schemas.microsoft.com/office/drawing/2014/main" id="{00000000-0008-0000-0200-00003F000000}"/>
            </a:ext>
          </a:extLst>
        </xdr:cNvPr>
        <xdr:cNvSpPr txBox="1"/>
      </xdr:nvSpPr>
      <xdr:spPr>
        <a:xfrm>
          <a:off x="825246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7F039DF-497B-4CB1-AB4F-5E34F33168FF}" type="TxLink">
            <a:rPr lang="en-US" sz="1400" b="1" i="0" u="none" strike="noStrike">
              <a:solidFill>
                <a:srgbClr val="214247"/>
              </a:solidFill>
              <a:latin typeface="Aptos Narrow"/>
              <a:ea typeface="+mn-ea"/>
              <a:cs typeface="+mn-cs"/>
            </a:rPr>
            <a:pPr marL="0" indent="0" algn="ctr"/>
            <a:t>Expenses</a:t>
          </a:fld>
          <a:endParaRPr lang="ru-RU" sz="1400" b="1" i="0" u="none" strike="noStrike">
            <a:solidFill>
              <a:srgbClr val="214247"/>
            </a:solidFill>
            <a:latin typeface="Aptos Narrow"/>
            <a:ea typeface="+mn-ea"/>
            <a:cs typeface="+mn-cs"/>
          </a:endParaRPr>
        </a:p>
      </xdr:txBody>
    </xdr:sp>
    <xdr:clientData/>
  </xdr:twoCellAnchor>
  <xdr:twoCellAnchor>
    <xdr:from>
      <xdr:col>15</xdr:col>
      <xdr:colOff>144780</xdr:colOff>
      <xdr:row>26</xdr:row>
      <xdr:rowOff>129540</xdr:rowOff>
    </xdr:from>
    <xdr:to>
      <xdr:col>16</xdr:col>
      <xdr:colOff>449580</xdr:colOff>
      <xdr:row>28</xdr:row>
      <xdr:rowOff>38100</xdr:rowOff>
    </xdr:to>
    <xdr:sp macro="" textlink="Processing!K1">
      <xdr:nvSpPr>
        <xdr:cNvPr id="64" name="TextBox 63">
          <a:extLst>
            <a:ext uri="{FF2B5EF4-FFF2-40B4-BE49-F238E27FC236}">
              <a16:creationId xmlns:a16="http://schemas.microsoft.com/office/drawing/2014/main" id="{00000000-0008-0000-0200-000040000000}"/>
            </a:ext>
          </a:extLst>
        </xdr:cNvPr>
        <xdr:cNvSpPr txBox="1"/>
      </xdr:nvSpPr>
      <xdr:spPr>
        <a:xfrm>
          <a:off x="928878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72677F6-8208-4568-BA49-1E40A80A1735}" type="TxLink">
            <a:rPr lang="en-US" sz="1400" b="1" i="0" u="none" strike="noStrike">
              <a:solidFill>
                <a:srgbClr val="214247"/>
              </a:solidFill>
              <a:latin typeface="Aptos Narrow"/>
              <a:ea typeface="+mn-ea"/>
              <a:cs typeface="+mn-cs"/>
            </a:rPr>
            <a:pPr marL="0" indent="0" algn="ctr"/>
            <a:t>Income</a:t>
          </a:fld>
          <a:endParaRPr lang="ru-RU" sz="1400" b="1" i="0" u="none" strike="noStrike">
            <a:solidFill>
              <a:srgbClr val="214247"/>
            </a:solidFill>
            <a:latin typeface="Aptos Narrow"/>
            <a:ea typeface="+mn-ea"/>
            <a:cs typeface="+mn-cs"/>
          </a:endParaRPr>
        </a:p>
      </xdr:txBody>
    </xdr:sp>
    <xdr:clientData/>
  </xdr:twoCellAnchor>
  <xdr:twoCellAnchor>
    <xdr:from>
      <xdr:col>0</xdr:col>
      <xdr:colOff>266700</xdr:colOff>
      <xdr:row>5</xdr:row>
      <xdr:rowOff>30480</xdr:rowOff>
    </xdr:from>
    <xdr:to>
      <xdr:col>5</xdr:col>
      <xdr:colOff>190500</xdr:colOff>
      <xdr:row>12</xdr:row>
      <xdr:rowOff>106680</xdr:rowOff>
    </xdr:to>
    <xdr:graphicFrame macro="">
      <xdr:nvGraphicFramePr>
        <xdr:cNvPr id="65" name="Chart 64">
          <a:extLst>
            <a:ext uri="{FF2B5EF4-FFF2-40B4-BE49-F238E27FC236}">
              <a16:creationId xmlns:a16="http://schemas.microsoft.com/office/drawing/2014/main" id="{00000000-0008-0000-0200-00004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596265</xdr:colOff>
      <xdr:row>4</xdr:row>
      <xdr:rowOff>68580</xdr:rowOff>
    </xdr:from>
    <xdr:to>
      <xdr:col>4</xdr:col>
      <xdr:colOff>314325</xdr:colOff>
      <xdr:row>6</xdr:row>
      <xdr:rowOff>15240</xdr:rowOff>
    </xdr:to>
    <xdr:sp macro="" textlink="">
      <xdr:nvSpPr>
        <xdr:cNvPr id="66" name="Rectangle: Rounded Corners 65">
          <a:extLst>
            <a:ext uri="{FF2B5EF4-FFF2-40B4-BE49-F238E27FC236}">
              <a16:creationId xmlns:a16="http://schemas.microsoft.com/office/drawing/2014/main" id="{00000000-0008-0000-0200-000042000000}"/>
            </a:ext>
          </a:extLst>
        </xdr:cNvPr>
        <xdr:cNvSpPr/>
      </xdr:nvSpPr>
      <xdr:spPr>
        <a:xfrm>
          <a:off x="2425065" y="800100"/>
          <a:ext cx="327660" cy="312420"/>
        </a:xfrm>
        <a:prstGeom prst="roundRect">
          <a:avLst/>
        </a:prstGeom>
        <a:solidFill>
          <a:srgbClr val="01152D"/>
        </a:solidFill>
        <a:ln w="12700">
          <a:solidFill>
            <a:schemeClr val="bg1"/>
          </a:solid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4</xdr:col>
      <xdr:colOff>30480</xdr:colOff>
      <xdr:row>4</xdr:row>
      <xdr:rowOff>99060</xdr:rowOff>
    </xdr:from>
    <xdr:to>
      <xdr:col>4</xdr:col>
      <xdr:colOff>259080</xdr:colOff>
      <xdr:row>5</xdr:row>
      <xdr:rowOff>144780</xdr:rowOff>
    </xdr:to>
    <xdr:pic>
      <xdr:nvPicPr>
        <xdr:cNvPr id="67" name="Graphic 66" descr="Home with solid fill">
          <a:extLst>
            <a:ext uri="{FF2B5EF4-FFF2-40B4-BE49-F238E27FC236}">
              <a16:creationId xmlns:a16="http://schemas.microsoft.com/office/drawing/2014/main" id="{00000000-0008-0000-0200-000043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468880" y="830580"/>
          <a:ext cx="228600" cy="228600"/>
        </a:xfrm>
        <a:prstGeom prst="rect">
          <a:avLst/>
        </a:prstGeom>
      </xdr:spPr>
    </xdr:pic>
    <xdr:clientData/>
  </xdr:twoCellAnchor>
  <xdr:twoCellAnchor>
    <xdr:from>
      <xdr:col>1</xdr:col>
      <xdr:colOff>76200</xdr:colOff>
      <xdr:row>3</xdr:row>
      <xdr:rowOff>160020</xdr:rowOff>
    </xdr:from>
    <xdr:to>
      <xdr:col>3</xdr:col>
      <xdr:colOff>327660</xdr:colOff>
      <xdr:row>5</xdr:row>
      <xdr:rowOff>152400</xdr:rowOff>
    </xdr:to>
    <xdr:sp macro="" textlink="Processing!M9">
      <xdr:nvSpPr>
        <xdr:cNvPr id="68" name="TextBox 67">
          <a:extLst>
            <a:ext uri="{FF2B5EF4-FFF2-40B4-BE49-F238E27FC236}">
              <a16:creationId xmlns:a16="http://schemas.microsoft.com/office/drawing/2014/main" id="{00000000-0008-0000-0200-000044000000}"/>
            </a:ext>
          </a:extLst>
        </xdr:cNvPr>
        <xdr:cNvSpPr txBox="1"/>
      </xdr:nvSpPr>
      <xdr:spPr>
        <a:xfrm>
          <a:off x="68580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EC5868-FB58-4D2C-B42A-F1F27E0D08C9}" type="TxLink">
            <a:rPr lang="en-US" sz="1400" b="1" i="0" u="none" strike="noStrike">
              <a:solidFill>
                <a:srgbClr val="214247"/>
              </a:solidFill>
              <a:latin typeface="Aptos Narrow"/>
            </a:rPr>
            <a:pPr/>
            <a:t>Total Cash Flow</a:t>
          </a:fld>
          <a:endParaRPr lang="ru-RU" sz="1400" b="1">
            <a:solidFill>
              <a:srgbClr val="214247"/>
            </a:solidFill>
          </a:endParaRPr>
        </a:p>
      </xdr:txBody>
    </xdr:sp>
    <xdr:clientData/>
  </xdr:twoCellAnchor>
  <xdr:twoCellAnchor>
    <xdr:from>
      <xdr:col>1</xdr:col>
      <xdr:colOff>15240</xdr:colOff>
      <xdr:row>5</xdr:row>
      <xdr:rowOff>45720</xdr:rowOff>
    </xdr:from>
    <xdr:to>
      <xdr:col>3</xdr:col>
      <xdr:colOff>266700</xdr:colOff>
      <xdr:row>7</xdr:row>
      <xdr:rowOff>38100</xdr:rowOff>
    </xdr:to>
    <xdr:sp macro="" textlink="Processing!O23">
      <xdr:nvSpPr>
        <xdr:cNvPr id="69" name="TextBox 68">
          <a:extLst>
            <a:ext uri="{FF2B5EF4-FFF2-40B4-BE49-F238E27FC236}">
              <a16:creationId xmlns:a16="http://schemas.microsoft.com/office/drawing/2014/main" id="{00000000-0008-0000-0200-000045000000}"/>
            </a:ext>
          </a:extLst>
        </xdr:cNvPr>
        <xdr:cNvSpPr txBox="1"/>
      </xdr:nvSpPr>
      <xdr:spPr>
        <a:xfrm>
          <a:off x="6248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D23083-EB3B-4E54-9706-1DE6C050C0B5}" type="TxLink">
            <a:rPr lang="en-US" sz="2000" b="0" i="0" u="none" strike="noStrike">
              <a:solidFill>
                <a:srgbClr val="214247"/>
              </a:solidFill>
              <a:latin typeface="Aptos Narrow"/>
              <a:ea typeface="+mn-ea"/>
              <a:cs typeface="+mn-cs"/>
            </a:rPr>
            <a:pPr marL="0" indent="0"/>
            <a:t> $18,616 </a:t>
          </a:fld>
          <a:endParaRPr lang="ru-RU" sz="2000" b="0" i="0" u="none" strike="noStrike">
            <a:solidFill>
              <a:srgbClr val="214247"/>
            </a:solidFill>
            <a:latin typeface="Aptos Narrow"/>
            <a:ea typeface="+mn-ea"/>
            <a:cs typeface="+mn-cs"/>
          </a:endParaRPr>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5">
      <xdr:nvSpPr>
        <xdr:cNvPr id="70" name="TextBox 69">
          <a:extLst>
            <a:ext uri="{FF2B5EF4-FFF2-40B4-BE49-F238E27FC236}">
              <a16:creationId xmlns:a16="http://schemas.microsoft.com/office/drawing/2014/main" id="{00000000-0008-0000-0200-00004600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75A47E-8A88-4F75-BF14-C8ACEBE9AD24}" type="TxLink">
            <a:rPr lang="en-US" sz="1100" b="1" i="0" u="none" strike="noStrike">
              <a:solidFill>
                <a:srgbClr val="33CCCC"/>
              </a:solidFill>
              <a:latin typeface="Aptos Narrow"/>
              <a:ea typeface="+mn-ea"/>
              <a:cs typeface="+mn-cs"/>
            </a:rPr>
            <a:pPr marL="0" indent="0"/>
            <a:t>↑ +5%</a:t>
          </a:fld>
          <a:endParaRPr lang="ru-RU" sz="1100" b="1" i="0" u="none" strike="noStrike">
            <a:solidFill>
              <a:srgbClr val="33CCCC"/>
            </a:solidFill>
            <a:latin typeface="Aptos Narrow"/>
            <a:ea typeface="+mn-ea"/>
            <a:cs typeface="+mn-cs"/>
          </a:endParaRPr>
        </a:p>
      </xdr:txBody>
    </xdr:sp>
    <xdr:clientData/>
  </xdr:twoCellAnchor>
  <xdr:twoCellAnchor>
    <xdr:from>
      <xdr:col>5</xdr:col>
      <xdr:colOff>297180</xdr:colOff>
      <xdr:row>3</xdr:row>
      <xdr:rowOff>160020</xdr:rowOff>
    </xdr:from>
    <xdr:to>
      <xdr:col>7</xdr:col>
      <xdr:colOff>548640</xdr:colOff>
      <xdr:row>5</xdr:row>
      <xdr:rowOff>152400</xdr:rowOff>
    </xdr:to>
    <xdr:sp macro="" textlink="Processing!H7">
      <xdr:nvSpPr>
        <xdr:cNvPr id="71" name="TextBox 70">
          <a:extLst>
            <a:ext uri="{FF2B5EF4-FFF2-40B4-BE49-F238E27FC236}">
              <a16:creationId xmlns:a16="http://schemas.microsoft.com/office/drawing/2014/main" id="{00000000-0008-0000-0200-000047000000}"/>
            </a:ext>
          </a:extLst>
        </xdr:cNvPr>
        <xdr:cNvSpPr txBox="1"/>
      </xdr:nvSpPr>
      <xdr:spPr>
        <a:xfrm>
          <a:off x="334518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243D7D-868F-4631-B378-D7F7FE73D5B2}" type="TxLink">
            <a:rPr lang="en-US" sz="1400" b="1" i="0" u="none" strike="noStrike">
              <a:solidFill>
                <a:srgbClr val="3D506B"/>
              </a:solidFill>
              <a:latin typeface="Aptos Narrow"/>
              <a:ea typeface="+mn-ea"/>
              <a:cs typeface="+mn-cs"/>
            </a:rPr>
            <a:pPr marL="0" indent="0"/>
            <a:t>Total Balance</a:t>
          </a:fld>
          <a:endParaRPr lang="ru-RU" sz="1400" b="1" i="0" u="none" strike="noStrike">
            <a:solidFill>
              <a:srgbClr val="3D506B"/>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5">
      <xdr:nvSpPr>
        <xdr:cNvPr id="72" name="TextBox 71">
          <a:extLst>
            <a:ext uri="{FF2B5EF4-FFF2-40B4-BE49-F238E27FC236}">
              <a16:creationId xmlns:a16="http://schemas.microsoft.com/office/drawing/2014/main" id="{00000000-0008-0000-0200-00004800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B4BE2B-2E5D-44B4-93BD-47F6B9A691E1}" type="TxLink">
            <a:rPr lang="en-US" sz="1100" b="1" i="0" u="none" strike="noStrike">
              <a:solidFill>
                <a:srgbClr val="33CCCC"/>
              </a:solidFill>
              <a:latin typeface="Aptos Narrow"/>
              <a:ea typeface="+mn-ea"/>
              <a:cs typeface="+mn-cs"/>
            </a:rPr>
            <a:pPr marL="0" indent="0"/>
            <a:t> </a:t>
          </a:fld>
          <a:endParaRPr lang="ru-RU" sz="1100" b="1" i="0" u="none" strike="noStrike">
            <a:solidFill>
              <a:srgbClr val="33CCCC"/>
            </a:solidFill>
            <a:latin typeface="Aptos Narrow"/>
            <a:ea typeface="+mn-ea"/>
            <a:cs typeface="+mn-cs"/>
          </a:endParaRPr>
        </a:p>
      </xdr:txBody>
    </xdr:sp>
    <xdr:clientData/>
  </xdr:twoCellAnchor>
  <xdr:twoCellAnchor>
    <xdr:from>
      <xdr:col>9</xdr:col>
      <xdr:colOff>594360</xdr:colOff>
      <xdr:row>3</xdr:row>
      <xdr:rowOff>160020</xdr:rowOff>
    </xdr:from>
    <xdr:to>
      <xdr:col>12</xdr:col>
      <xdr:colOff>236220</xdr:colOff>
      <xdr:row>5</xdr:row>
      <xdr:rowOff>152400</xdr:rowOff>
    </xdr:to>
    <xdr:sp macro="" textlink="Processing!B1">
      <xdr:nvSpPr>
        <xdr:cNvPr id="73" name="TextBox 72">
          <a:extLst>
            <a:ext uri="{FF2B5EF4-FFF2-40B4-BE49-F238E27FC236}">
              <a16:creationId xmlns:a16="http://schemas.microsoft.com/office/drawing/2014/main" id="{00000000-0008-0000-0200-000049000000}"/>
            </a:ext>
          </a:extLst>
        </xdr:cNvPr>
        <xdr:cNvSpPr txBox="1"/>
      </xdr:nvSpPr>
      <xdr:spPr>
        <a:xfrm>
          <a:off x="608076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4DF427-9F0A-4950-902F-E3078663E287}" type="TxLink">
            <a:rPr lang="en-US" sz="1400" b="1" i="0" u="none" strike="noStrike">
              <a:solidFill>
                <a:srgbClr val="3D506B"/>
              </a:solidFill>
              <a:latin typeface="Aptos Narrow"/>
              <a:ea typeface="+mn-ea"/>
              <a:cs typeface="+mn-cs"/>
            </a:rPr>
            <a:pPr marL="0" indent="0"/>
            <a:t>Expenses</a:t>
          </a:fld>
          <a:endParaRPr lang="ru-RU" sz="1400" b="1" i="0" u="none" strike="noStrike">
            <a:solidFill>
              <a:srgbClr val="3D506B"/>
            </a:solidFill>
            <a:latin typeface="Aptos Narrow"/>
            <a:ea typeface="+mn-ea"/>
            <a:cs typeface="+mn-cs"/>
          </a:endParaRPr>
        </a:p>
      </xdr:txBody>
    </xdr:sp>
    <xdr:clientData/>
  </xdr:twoCellAnchor>
  <xdr:twoCellAnchor>
    <xdr:from>
      <xdr:col>9</xdr:col>
      <xdr:colOff>533400</xdr:colOff>
      <xdr:row>5</xdr:row>
      <xdr:rowOff>45720</xdr:rowOff>
    </xdr:from>
    <xdr:to>
      <xdr:col>12</xdr:col>
      <xdr:colOff>175260</xdr:colOff>
      <xdr:row>7</xdr:row>
      <xdr:rowOff>38100</xdr:rowOff>
    </xdr:to>
    <xdr:sp macro="" textlink="Processing!C23">
      <xdr:nvSpPr>
        <xdr:cNvPr id="74" name="TextBox 73">
          <a:extLst>
            <a:ext uri="{FF2B5EF4-FFF2-40B4-BE49-F238E27FC236}">
              <a16:creationId xmlns:a16="http://schemas.microsoft.com/office/drawing/2014/main" id="{00000000-0008-0000-0200-00004A000000}"/>
            </a:ext>
          </a:extLst>
        </xdr:cNvPr>
        <xdr:cNvSpPr txBox="1"/>
      </xdr:nvSpPr>
      <xdr:spPr>
        <a:xfrm>
          <a:off x="601980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FF3C80-1C38-42E6-A3C8-657AF35A88B5}" type="TxLink">
            <a:rPr lang="en-US" sz="2000" b="0" i="0" u="none" strike="noStrike">
              <a:solidFill>
                <a:srgbClr val="214247"/>
              </a:solidFill>
              <a:latin typeface="Aptos Narrow"/>
              <a:ea typeface="+mn-ea"/>
              <a:cs typeface="+mn-cs"/>
            </a:rPr>
            <a:pPr marL="0" indent="0"/>
            <a:t> $7,784 </a:t>
          </a:fld>
          <a:endParaRPr lang="ru-RU" sz="2000" b="0" i="0" u="none" strike="noStrike">
            <a:solidFill>
              <a:srgbClr val="214247"/>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5">
      <xdr:nvSpPr>
        <xdr:cNvPr id="75" name="TextBox 74">
          <a:extLst>
            <a:ext uri="{FF2B5EF4-FFF2-40B4-BE49-F238E27FC236}">
              <a16:creationId xmlns:a16="http://schemas.microsoft.com/office/drawing/2014/main" id="{00000000-0008-0000-0200-00004B00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8852F5-8CEA-4FB9-BF94-745118D87657}" type="TxLink">
            <a:rPr lang="en-US" sz="1100" b="1" i="0" u="none" strike="noStrike">
              <a:solidFill>
                <a:srgbClr val="33CCCC"/>
              </a:solidFill>
              <a:latin typeface="Aptos Narrow"/>
              <a:ea typeface="+mn-ea"/>
              <a:cs typeface="+mn-cs"/>
            </a:rPr>
            <a:pPr marL="0" indent="0"/>
            <a:t>↑ +6%</a:t>
          </a:fld>
          <a:endParaRPr lang="ru-RU" sz="1100" b="1" i="0" u="none" strike="noStrike">
            <a:solidFill>
              <a:srgbClr val="33CCCC"/>
            </a:solidFill>
            <a:latin typeface="Aptos Narrow"/>
            <a:ea typeface="+mn-ea"/>
            <a:cs typeface="+mn-cs"/>
          </a:endParaRPr>
        </a:p>
      </xdr:txBody>
    </xdr:sp>
    <xdr:clientData/>
  </xdr:twoCellAnchor>
  <xdr:twoCellAnchor>
    <xdr:from>
      <xdr:col>14</xdr:col>
      <xdr:colOff>274320</xdr:colOff>
      <xdr:row>3</xdr:row>
      <xdr:rowOff>160020</xdr:rowOff>
    </xdr:from>
    <xdr:to>
      <xdr:col>16</xdr:col>
      <xdr:colOff>525780</xdr:colOff>
      <xdr:row>5</xdr:row>
      <xdr:rowOff>152400</xdr:rowOff>
    </xdr:to>
    <xdr:sp macro="" textlink="Processing!K1">
      <xdr:nvSpPr>
        <xdr:cNvPr id="76" name="TextBox 75">
          <a:extLst>
            <a:ext uri="{FF2B5EF4-FFF2-40B4-BE49-F238E27FC236}">
              <a16:creationId xmlns:a16="http://schemas.microsoft.com/office/drawing/2014/main" id="{00000000-0008-0000-0200-00004C000000}"/>
            </a:ext>
          </a:extLst>
        </xdr:cNvPr>
        <xdr:cNvSpPr txBox="1"/>
      </xdr:nvSpPr>
      <xdr:spPr>
        <a:xfrm>
          <a:off x="880872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B12C84-2CE0-4770-8131-FC640C63713A}" type="TxLink">
            <a:rPr lang="en-US" sz="1400" b="1" i="0" u="none" strike="noStrike">
              <a:solidFill>
                <a:srgbClr val="3D506B"/>
              </a:solidFill>
              <a:latin typeface="Aptos Narrow"/>
              <a:ea typeface="+mn-ea"/>
              <a:cs typeface="+mn-cs"/>
            </a:rPr>
            <a:pPr marL="0" indent="0"/>
            <a:t>Income</a:t>
          </a:fld>
          <a:endParaRPr lang="ru-RU" sz="1400" b="1" i="0" u="none" strike="noStrike">
            <a:solidFill>
              <a:srgbClr val="3D506B"/>
            </a:solidFill>
            <a:latin typeface="Aptos Narrow"/>
            <a:ea typeface="+mn-ea"/>
            <a:cs typeface="+mn-cs"/>
          </a:endParaRPr>
        </a:p>
      </xdr:txBody>
    </xdr:sp>
    <xdr:clientData/>
  </xdr:twoCellAnchor>
  <xdr:twoCellAnchor>
    <xdr:from>
      <xdr:col>14</xdr:col>
      <xdr:colOff>213360</xdr:colOff>
      <xdr:row>5</xdr:row>
      <xdr:rowOff>45720</xdr:rowOff>
    </xdr:from>
    <xdr:to>
      <xdr:col>16</xdr:col>
      <xdr:colOff>464820</xdr:colOff>
      <xdr:row>7</xdr:row>
      <xdr:rowOff>38100</xdr:rowOff>
    </xdr:to>
    <xdr:sp macro="" textlink="Processing!I23">
      <xdr:nvSpPr>
        <xdr:cNvPr id="77" name="TextBox 76">
          <a:extLst>
            <a:ext uri="{FF2B5EF4-FFF2-40B4-BE49-F238E27FC236}">
              <a16:creationId xmlns:a16="http://schemas.microsoft.com/office/drawing/2014/main" id="{00000000-0008-0000-0200-00004D000000}"/>
            </a:ext>
          </a:extLst>
        </xdr:cNvPr>
        <xdr:cNvSpPr txBox="1"/>
      </xdr:nvSpPr>
      <xdr:spPr>
        <a:xfrm>
          <a:off x="874776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4E8EB6-44A1-4803-BE14-9A8362A319F8}" type="TxLink">
            <a:rPr lang="en-US" sz="2000" b="0" i="0" u="none" strike="noStrike">
              <a:solidFill>
                <a:srgbClr val="214247"/>
              </a:solidFill>
              <a:latin typeface="Aptos Narrow"/>
              <a:ea typeface="+mn-ea"/>
              <a:cs typeface="+mn-cs"/>
            </a:rPr>
            <a:pPr marL="0" indent="0"/>
            <a:t> $10,832 </a:t>
          </a:fld>
          <a:endParaRPr lang="ru-RU" sz="2000" b="0" i="0" u="none" strike="noStrike">
            <a:solidFill>
              <a:srgbClr val="214247"/>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5">
      <xdr:nvSpPr>
        <xdr:cNvPr id="78" name="TextBox 77">
          <a:extLst>
            <a:ext uri="{FF2B5EF4-FFF2-40B4-BE49-F238E27FC236}">
              <a16:creationId xmlns:a16="http://schemas.microsoft.com/office/drawing/2014/main" id="{00000000-0008-0000-0200-00004E00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32D2CF-ABE6-41B6-86AC-79BE26B2FC82}" type="TxLink">
            <a:rPr lang="en-US" sz="1100" b="1" i="0" u="none" strike="noStrike">
              <a:solidFill>
                <a:srgbClr val="33CCCC"/>
              </a:solidFill>
              <a:latin typeface="Aptos Narrow"/>
              <a:ea typeface="+mn-ea"/>
              <a:cs typeface="+mn-cs"/>
            </a:rPr>
            <a:pPr marL="0" indent="0"/>
            <a:t>↑ +4%</a:t>
          </a:fld>
          <a:endParaRPr lang="ru-RU" sz="1100" b="1" i="0" u="none" strike="noStrike">
            <a:solidFill>
              <a:srgbClr val="33CCCC"/>
            </a:solidFill>
            <a:latin typeface="Aptos Narrow"/>
            <a:ea typeface="+mn-ea"/>
            <a:cs typeface="+mn-cs"/>
          </a:endParaRPr>
        </a:p>
      </xdr:txBody>
    </xdr:sp>
    <xdr:clientData/>
  </xdr:twoCellAnchor>
  <xdr:twoCellAnchor>
    <xdr:from>
      <xdr:col>18</xdr:col>
      <xdr:colOff>571500</xdr:colOff>
      <xdr:row>3</xdr:row>
      <xdr:rowOff>160020</xdr:rowOff>
    </xdr:from>
    <xdr:to>
      <xdr:col>21</xdr:col>
      <xdr:colOff>502920</xdr:colOff>
      <xdr:row>5</xdr:row>
      <xdr:rowOff>152400</xdr:rowOff>
    </xdr:to>
    <xdr:sp macro="" textlink="Processing!J10">
      <xdr:nvSpPr>
        <xdr:cNvPr id="79" name="TextBox 78">
          <a:extLst>
            <a:ext uri="{FF2B5EF4-FFF2-40B4-BE49-F238E27FC236}">
              <a16:creationId xmlns:a16="http://schemas.microsoft.com/office/drawing/2014/main" id="{00000000-0008-0000-0200-00004F000000}"/>
            </a:ext>
          </a:extLst>
        </xdr:cNvPr>
        <xdr:cNvSpPr txBox="1"/>
      </xdr:nvSpPr>
      <xdr:spPr>
        <a:xfrm>
          <a:off x="11544300" y="708660"/>
          <a:ext cx="17602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5A46DE-8382-4092-B124-672DCE793D36}" type="TxLink">
            <a:rPr lang="en-US" sz="1400" b="1" i="0" u="none" strike="noStrike">
              <a:solidFill>
                <a:srgbClr val="3D506B"/>
              </a:solidFill>
              <a:latin typeface="Aptos Narrow"/>
              <a:ea typeface="+mn-ea"/>
              <a:cs typeface="+mn-cs"/>
            </a:rPr>
            <a:pPr marL="0" indent="0"/>
            <a:t>Goals Accumulation</a:t>
          </a:fld>
          <a:endParaRPr lang="ru-RU" sz="1400" b="1" i="0" u="none" strike="noStrike">
            <a:solidFill>
              <a:srgbClr val="3D506B"/>
            </a:solidFill>
            <a:latin typeface="Aptos Narrow"/>
            <a:ea typeface="+mn-ea"/>
            <a:cs typeface="+mn-cs"/>
          </a:endParaRPr>
        </a:p>
      </xdr:txBody>
    </xdr:sp>
    <xdr:clientData/>
  </xdr:twoCellAnchor>
  <xdr:twoCellAnchor>
    <xdr:from>
      <xdr:col>19</xdr:col>
      <xdr:colOff>361950</xdr:colOff>
      <xdr:row>5</xdr:row>
      <xdr:rowOff>83820</xdr:rowOff>
    </xdr:from>
    <xdr:to>
      <xdr:col>22</xdr:col>
      <xdr:colOff>3810</xdr:colOff>
      <xdr:row>7</xdr:row>
      <xdr:rowOff>76200</xdr:rowOff>
    </xdr:to>
    <xdr:sp macro="" textlink="Processing!T6">
      <xdr:nvSpPr>
        <xdr:cNvPr id="80" name="TextBox 79">
          <a:extLst>
            <a:ext uri="{FF2B5EF4-FFF2-40B4-BE49-F238E27FC236}">
              <a16:creationId xmlns:a16="http://schemas.microsoft.com/office/drawing/2014/main" id="{00000000-0008-0000-0200-000050000000}"/>
            </a:ext>
          </a:extLst>
        </xdr:cNvPr>
        <xdr:cNvSpPr txBox="1"/>
      </xdr:nvSpPr>
      <xdr:spPr>
        <a:xfrm>
          <a:off x="11944350" y="9982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7AFC5A4-645B-4660-8ED8-D53523986E3C}" type="TxLink">
            <a:rPr lang="en-US" sz="2000" b="0" i="0" u="none" strike="noStrike">
              <a:solidFill>
                <a:srgbClr val="214247"/>
              </a:solidFill>
              <a:latin typeface="Aptos Narrow"/>
              <a:ea typeface="+mn-ea"/>
              <a:cs typeface="+mn-cs"/>
            </a:rPr>
            <a:pPr marL="0" indent="0" algn="ctr"/>
            <a:t>41%</a:t>
          </a:fld>
          <a:endParaRPr lang="ru-RU" sz="2000" b="0" i="0" u="none" strike="noStrike">
            <a:solidFill>
              <a:srgbClr val="214247"/>
            </a:solidFill>
            <a:latin typeface="Aptos Narrow"/>
            <a:ea typeface="+mn-ea"/>
            <a:cs typeface="+mn-cs"/>
          </a:endParaRPr>
        </a:p>
      </xdr:txBody>
    </xdr:sp>
    <xdr:clientData/>
  </xdr:twoCellAnchor>
  <xdr:twoCellAnchor>
    <xdr:from>
      <xdr:col>6</xdr:col>
      <xdr:colOff>259080</xdr:colOff>
      <xdr:row>7</xdr:row>
      <xdr:rowOff>68580</xdr:rowOff>
    </xdr:from>
    <xdr:to>
      <xdr:col>8</xdr:col>
      <xdr:colOff>304800</xdr:colOff>
      <xdr:row>8</xdr:row>
      <xdr:rowOff>160020</xdr:rowOff>
    </xdr:to>
    <xdr:sp macro="" textlink="">
      <xdr:nvSpPr>
        <xdr:cNvPr id="81" name="TextBox 80">
          <a:extLst>
            <a:ext uri="{FF2B5EF4-FFF2-40B4-BE49-F238E27FC236}">
              <a16:creationId xmlns:a16="http://schemas.microsoft.com/office/drawing/2014/main" id="{00000000-0008-0000-0200-000051000000}"/>
            </a:ext>
          </a:extLst>
        </xdr:cNvPr>
        <xdr:cNvSpPr txBox="1"/>
      </xdr:nvSpPr>
      <xdr:spPr>
        <a:xfrm>
          <a:off x="391668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10</xdr:col>
      <xdr:colOff>533400</xdr:colOff>
      <xdr:row>7</xdr:row>
      <xdr:rowOff>68580</xdr:rowOff>
    </xdr:from>
    <xdr:to>
      <xdr:col>12</xdr:col>
      <xdr:colOff>579120</xdr:colOff>
      <xdr:row>8</xdr:row>
      <xdr:rowOff>160020</xdr:rowOff>
    </xdr:to>
    <xdr:sp macro="" textlink="">
      <xdr:nvSpPr>
        <xdr:cNvPr id="82" name="TextBox 81">
          <a:extLst>
            <a:ext uri="{FF2B5EF4-FFF2-40B4-BE49-F238E27FC236}">
              <a16:creationId xmlns:a16="http://schemas.microsoft.com/office/drawing/2014/main" id="{00000000-0008-0000-0200-000052000000}"/>
            </a:ext>
          </a:extLst>
        </xdr:cNvPr>
        <xdr:cNvSpPr txBox="1"/>
      </xdr:nvSpPr>
      <xdr:spPr>
        <a:xfrm>
          <a:off x="662940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15</xdr:col>
      <xdr:colOff>205740</xdr:colOff>
      <xdr:row>7</xdr:row>
      <xdr:rowOff>68580</xdr:rowOff>
    </xdr:from>
    <xdr:to>
      <xdr:col>17</xdr:col>
      <xdr:colOff>251460</xdr:colOff>
      <xdr:row>8</xdr:row>
      <xdr:rowOff>160020</xdr:rowOff>
    </xdr:to>
    <xdr:sp macro="" textlink="">
      <xdr:nvSpPr>
        <xdr:cNvPr id="83" name="TextBox 82">
          <a:extLst>
            <a:ext uri="{FF2B5EF4-FFF2-40B4-BE49-F238E27FC236}">
              <a16:creationId xmlns:a16="http://schemas.microsoft.com/office/drawing/2014/main" id="{00000000-0008-0000-0200-000053000000}"/>
            </a:ext>
          </a:extLst>
        </xdr:cNvPr>
        <xdr:cNvSpPr txBox="1"/>
      </xdr:nvSpPr>
      <xdr:spPr>
        <a:xfrm>
          <a:off x="934974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19</xdr:col>
      <xdr:colOff>14869</xdr:colOff>
      <xdr:row>8</xdr:row>
      <xdr:rowOff>41235</xdr:rowOff>
    </xdr:from>
    <xdr:to>
      <xdr:col>22</xdr:col>
      <xdr:colOff>334909</xdr:colOff>
      <xdr:row>8</xdr:row>
      <xdr:rowOff>77811</xdr:rowOff>
    </xdr:to>
    <xdr:sp macro="" textlink="">
      <xdr:nvSpPr>
        <xdr:cNvPr id="84" name="Rectangle: Rounded Corners 83">
          <a:extLst>
            <a:ext uri="{FF2B5EF4-FFF2-40B4-BE49-F238E27FC236}">
              <a16:creationId xmlns:a16="http://schemas.microsoft.com/office/drawing/2014/main" id="{00000000-0008-0000-0200-000054000000}"/>
            </a:ext>
          </a:extLst>
        </xdr:cNvPr>
        <xdr:cNvSpPr/>
      </xdr:nvSpPr>
      <xdr:spPr>
        <a:xfrm>
          <a:off x="11597269" y="1504275"/>
          <a:ext cx="2148840" cy="36576"/>
        </a:xfrm>
        <a:prstGeom prst="roundRect">
          <a:avLst>
            <a:gd name="adj" fmla="val 50000"/>
          </a:avLst>
        </a:prstGeom>
        <a:gradFill flip="none" rotWithShape="1">
          <a:gsLst>
            <a:gs pos="10000">
              <a:srgbClr val="621EF4"/>
            </a:gs>
            <a:gs pos="83000">
              <a:srgbClr val="CFDEED"/>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518160</xdr:colOff>
      <xdr:row>6</xdr:row>
      <xdr:rowOff>60960</xdr:rowOff>
    </xdr:from>
    <xdr:to>
      <xdr:col>22</xdr:col>
      <xdr:colOff>457200</xdr:colOff>
      <xdr:row>10</xdr:row>
      <xdr:rowOff>60960</xdr:rowOff>
    </xdr:to>
    <xdr:graphicFrame macro="">
      <xdr:nvGraphicFramePr>
        <xdr:cNvPr id="85" name="Chart 84">
          <a:extLst>
            <a:ext uri="{FF2B5EF4-FFF2-40B4-BE49-F238E27FC236}">
              <a16:creationId xmlns:a16="http://schemas.microsoft.com/office/drawing/2014/main" id="{00000000-0008-0000-0200-00005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571500</xdr:colOff>
      <xdr:row>5</xdr:row>
      <xdr:rowOff>160020</xdr:rowOff>
    </xdr:from>
    <xdr:to>
      <xdr:col>20</xdr:col>
      <xdr:colOff>137160</xdr:colOff>
      <xdr:row>7</xdr:row>
      <xdr:rowOff>68580</xdr:rowOff>
    </xdr:to>
    <xdr:sp macro="" textlink="">
      <xdr:nvSpPr>
        <xdr:cNvPr id="86" name="TextBox 85">
          <a:extLst>
            <a:ext uri="{FF2B5EF4-FFF2-40B4-BE49-F238E27FC236}">
              <a16:creationId xmlns:a16="http://schemas.microsoft.com/office/drawing/2014/main" id="{00000000-0008-0000-0200-000056000000}"/>
            </a:ext>
          </a:extLst>
        </xdr:cNvPr>
        <xdr:cNvSpPr txBox="1"/>
      </xdr:nvSpPr>
      <xdr:spPr>
        <a:xfrm>
          <a:off x="11544300" y="1074420"/>
          <a:ext cx="784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598CBF"/>
              </a:solidFill>
              <a:latin typeface="Aptos Narrow"/>
              <a:ea typeface="+mn-ea"/>
              <a:cs typeface="+mn-cs"/>
            </a:rPr>
            <a:t>Average</a:t>
          </a:r>
        </a:p>
      </xdr:txBody>
    </xdr:sp>
    <xdr:clientData/>
  </xdr:twoCellAnchor>
  <xdr:twoCellAnchor>
    <xdr:from>
      <xdr:col>1</xdr:col>
      <xdr:colOff>121920</xdr:colOff>
      <xdr:row>13</xdr:row>
      <xdr:rowOff>129540</xdr:rowOff>
    </xdr:from>
    <xdr:to>
      <xdr:col>2</xdr:col>
      <xdr:colOff>193431</xdr:colOff>
      <xdr:row>15</xdr:row>
      <xdr:rowOff>38100</xdr:rowOff>
    </xdr:to>
    <xdr:sp macro="" textlink="Processing!M1">
      <xdr:nvSpPr>
        <xdr:cNvPr id="87" name="TextBox 86">
          <a:extLst>
            <a:ext uri="{FF2B5EF4-FFF2-40B4-BE49-F238E27FC236}">
              <a16:creationId xmlns:a16="http://schemas.microsoft.com/office/drawing/2014/main" id="{00000000-0008-0000-0200-000057000000}"/>
            </a:ext>
          </a:extLst>
        </xdr:cNvPr>
        <xdr:cNvSpPr txBox="1"/>
      </xdr:nvSpPr>
      <xdr:spPr>
        <a:xfrm>
          <a:off x="731520" y="2506980"/>
          <a:ext cx="681111"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71CB9A-5938-47CC-ADCA-9F031A44E560}" type="TxLink">
            <a:rPr lang="en-US" sz="1400" b="1" i="0" u="none" strike="noStrike">
              <a:solidFill>
                <a:srgbClr val="214247"/>
              </a:solidFill>
              <a:latin typeface="Aptos Narrow"/>
              <a:ea typeface="+mn-ea"/>
              <a:cs typeface="+mn-cs"/>
            </a:rPr>
            <a:pPr marL="0" indent="0"/>
            <a:t>Goals</a:t>
          </a:fld>
          <a:endParaRPr lang="ru-RU" sz="1400" b="1" i="0" u="none" strike="noStrike">
            <a:solidFill>
              <a:srgbClr val="214247"/>
            </a:solidFill>
            <a:latin typeface="Aptos Narrow"/>
            <a:ea typeface="+mn-ea"/>
            <a:cs typeface="+mn-cs"/>
          </a:endParaRPr>
        </a:p>
      </xdr:txBody>
    </xdr:sp>
    <xdr:clientData/>
  </xdr:twoCellAnchor>
  <xdr:twoCellAnchor>
    <xdr:from>
      <xdr:col>1</xdr:col>
      <xdr:colOff>411480</xdr:colOff>
      <xdr:row>14</xdr:row>
      <xdr:rowOff>160020</xdr:rowOff>
    </xdr:from>
    <xdr:to>
      <xdr:col>4</xdr:col>
      <xdr:colOff>445477</xdr:colOff>
      <xdr:row>26</xdr:row>
      <xdr:rowOff>68580</xdr:rowOff>
    </xdr:to>
    <xdr:grpSp>
      <xdr:nvGrpSpPr>
        <xdr:cNvPr id="88" name="Group 87">
          <a:extLst>
            <a:ext uri="{FF2B5EF4-FFF2-40B4-BE49-F238E27FC236}">
              <a16:creationId xmlns:a16="http://schemas.microsoft.com/office/drawing/2014/main" id="{00000000-0008-0000-0200-000058000000}"/>
            </a:ext>
          </a:extLst>
        </xdr:cNvPr>
        <xdr:cNvGrpSpPr/>
      </xdr:nvGrpSpPr>
      <xdr:grpSpPr>
        <a:xfrm>
          <a:off x="1004147" y="2827020"/>
          <a:ext cx="1811997" cy="2194560"/>
          <a:chOff x="1021080" y="2703928"/>
          <a:chExt cx="1737360" cy="2089052"/>
        </a:xfrm>
      </xdr:grpSpPr>
      <xdr:graphicFrame macro="">
        <xdr:nvGraphicFramePr>
          <xdr:cNvPr id="89" name="Chart 88">
            <a:extLst>
              <a:ext uri="{FF2B5EF4-FFF2-40B4-BE49-F238E27FC236}">
                <a16:creationId xmlns:a16="http://schemas.microsoft.com/office/drawing/2014/main" id="{00000000-0008-0000-0200-000059000000}"/>
              </a:ext>
            </a:extLst>
          </xdr:cNvPr>
          <xdr:cNvGraphicFramePr>
            <a:graphicFrameLocks/>
          </xdr:cNvGraphicFramePr>
        </xdr:nvGraphicFramePr>
        <xdr:xfrm>
          <a:off x="1021080" y="2703928"/>
          <a:ext cx="1737360" cy="2089052"/>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90" name="Rectangle: Rounded Corners 89">
            <a:extLst>
              <a:ext uri="{FF2B5EF4-FFF2-40B4-BE49-F238E27FC236}">
                <a16:creationId xmlns:a16="http://schemas.microsoft.com/office/drawing/2014/main" id="{00000000-0008-0000-0200-00005A000000}"/>
              </a:ext>
            </a:extLst>
          </xdr:cNvPr>
          <xdr:cNvSpPr/>
        </xdr:nvSpPr>
        <xdr:spPr>
          <a:xfrm>
            <a:off x="1142742" y="3033532"/>
            <a:ext cx="1484221" cy="63580"/>
          </a:xfrm>
          <a:prstGeom prst="roundRect">
            <a:avLst>
              <a:gd name="adj" fmla="val 50000"/>
            </a:avLst>
          </a:prstGeom>
          <a:noFill/>
          <a:ln w="381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1" name="Rectangle: Rounded Corners 90">
            <a:extLst>
              <a:ext uri="{FF2B5EF4-FFF2-40B4-BE49-F238E27FC236}">
                <a16:creationId xmlns:a16="http://schemas.microsoft.com/office/drawing/2014/main" id="{00000000-0008-0000-0200-00005B000000}"/>
              </a:ext>
            </a:extLst>
          </xdr:cNvPr>
          <xdr:cNvSpPr/>
        </xdr:nvSpPr>
        <xdr:spPr>
          <a:xfrm>
            <a:off x="1142742" y="3477859"/>
            <a:ext cx="1484221" cy="63580"/>
          </a:xfrm>
          <a:prstGeom prst="roundRect">
            <a:avLst>
              <a:gd name="adj" fmla="val 50000"/>
            </a:avLst>
          </a:prstGeom>
          <a:noFill/>
          <a:ln w="381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2" name="Rectangle: Rounded Corners 91">
            <a:extLst>
              <a:ext uri="{FF2B5EF4-FFF2-40B4-BE49-F238E27FC236}">
                <a16:creationId xmlns:a16="http://schemas.microsoft.com/office/drawing/2014/main" id="{00000000-0008-0000-0200-00005C000000}"/>
              </a:ext>
            </a:extLst>
          </xdr:cNvPr>
          <xdr:cNvSpPr/>
        </xdr:nvSpPr>
        <xdr:spPr>
          <a:xfrm>
            <a:off x="1142742" y="3937324"/>
            <a:ext cx="1484221" cy="63580"/>
          </a:xfrm>
          <a:prstGeom prst="roundRect">
            <a:avLst>
              <a:gd name="adj" fmla="val 50000"/>
            </a:avLst>
          </a:prstGeom>
          <a:noFill/>
          <a:ln w="381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3" name="Rectangle: Rounded Corners 92">
            <a:extLst>
              <a:ext uri="{FF2B5EF4-FFF2-40B4-BE49-F238E27FC236}">
                <a16:creationId xmlns:a16="http://schemas.microsoft.com/office/drawing/2014/main" id="{00000000-0008-0000-0200-00005D000000}"/>
              </a:ext>
            </a:extLst>
          </xdr:cNvPr>
          <xdr:cNvSpPr/>
        </xdr:nvSpPr>
        <xdr:spPr>
          <a:xfrm>
            <a:off x="1142742" y="4389219"/>
            <a:ext cx="1484221" cy="63580"/>
          </a:xfrm>
          <a:prstGeom prst="roundRect">
            <a:avLst>
              <a:gd name="adj" fmla="val 50000"/>
            </a:avLst>
          </a:prstGeom>
          <a:noFill/>
          <a:ln w="381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251460</xdr:colOff>
      <xdr:row>13</xdr:row>
      <xdr:rowOff>129540</xdr:rowOff>
    </xdr:from>
    <xdr:to>
      <xdr:col>4</xdr:col>
      <xdr:colOff>426719</xdr:colOff>
      <xdr:row>15</xdr:row>
      <xdr:rowOff>38100</xdr:rowOff>
    </xdr:to>
    <xdr:sp macro="" textlink="Processing!T6">
      <xdr:nvSpPr>
        <xdr:cNvPr id="94" name="TextBox 93">
          <a:extLst>
            <a:ext uri="{FF2B5EF4-FFF2-40B4-BE49-F238E27FC236}">
              <a16:creationId xmlns:a16="http://schemas.microsoft.com/office/drawing/2014/main" id="{00000000-0008-0000-0200-00005E000000}"/>
            </a:ext>
          </a:extLst>
        </xdr:cNvPr>
        <xdr:cNvSpPr txBox="1"/>
      </xdr:nvSpPr>
      <xdr:spPr>
        <a:xfrm>
          <a:off x="2080260" y="2506980"/>
          <a:ext cx="784859"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C8FBE92D-8B23-4AFA-B938-0C96475E8770}" type="TxLink">
            <a:rPr lang="en-US" sz="1400" b="0" i="0" u="none" strike="noStrike">
              <a:solidFill>
                <a:srgbClr val="214247"/>
              </a:solidFill>
              <a:latin typeface="Aptos Narrow"/>
              <a:ea typeface="+mn-ea"/>
              <a:cs typeface="+mn-cs"/>
            </a:rPr>
            <a:pPr marL="0" indent="0" algn="r"/>
            <a:t>41%</a:t>
          </a:fld>
          <a:endParaRPr lang="ru-RU" sz="1400" b="0" i="0" u="none" strike="noStrike">
            <a:solidFill>
              <a:srgbClr val="214247"/>
            </a:solidFill>
            <a:latin typeface="Aptos Narrow"/>
            <a:ea typeface="+mn-ea"/>
            <a:cs typeface="+mn-cs"/>
          </a:endParaRPr>
        </a:p>
      </xdr:txBody>
    </xdr:sp>
    <xdr:clientData/>
  </xdr:twoCellAnchor>
  <xdr:twoCellAnchor>
    <xdr:from>
      <xdr:col>3</xdr:col>
      <xdr:colOff>327075</xdr:colOff>
      <xdr:row>15</xdr:row>
      <xdr:rowOff>111959</xdr:rowOff>
    </xdr:from>
    <xdr:to>
      <xdr:col>4</xdr:col>
      <xdr:colOff>398586</xdr:colOff>
      <xdr:row>16</xdr:row>
      <xdr:rowOff>113131</xdr:rowOff>
    </xdr:to>
    <xdr:sp macro="" textlink="Processing!T11">
      <xdr:nvSpPr>
        <xdr:cNvPr id="95" name="TextBox 94">
          <a:extLst>
            <a:ext uri="{FF2B5EF4-FFF2-40B4-BE49-F238E27FC236}">
              <a16:creationId xmlns:a16="http://schemas.microsoft.com/office/drawing/2014/main" id="{00000000-0008-0000-0200-00005F000000}"/>
            </a:ext>
          </a:extLst>
        </xdr:cNvPr>
        <xdr:cNvSpPr txBox="1"/>
      </xdr:nvSpPr>
      <xdr:spPr>
        <a:xfrm>
          <a:off x="2155875" y="28551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6C30B7-8D7A-4741-9783-7463AE450BCE}" type="TxLink">
            <a:rPr lang="en-US" sz="1100" b="0" i="0" u="none" strike="noStrike">
              <a:solidFill>
                <a:srgbClr val="598CBF"/>
              </a:solidFill>
              <a:latin typeface="Aptos Narrow"/>
              <a:ea typeface="+mn-ea"/>
              <a:cs typeface="+mn-cs"/>
            </a:rPr>
            <a:pPr marL="0" indent="0" algn="r"/>
            <a:t>71%</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18</xdr:row>
      <xdr:rowOff>24036</xdr:rowOff>
    </xdr:from>
    <xdr:to>
      <xdr:col>4</xdr:col>
      <xdr:colOff>398586</xdr:colOff>
      <xdr:row>19</xdr:row>
      <xdr:rowOff>25208</xdr:rowOff>
    </xdr:to>
    <xdr:sp macro="" textlink="Processing!T12">
      <xdr:nvSpPr>
        <xdr:cNvPr id="96" name="TextBox 95">
          <a:extLst>
            <a:ext uri="{FF2B5EF4-FFF2-40B4-BE49-F238E27FC236}">
              <a16:creationId xmlns:a16="http://schemas.microsoft.com/office/drawing/2014/main" id="{00000000-0008-0000-0200-000060000000}"/>
            </a:ext>
          </a:extLst>
        </xdr:cNvPr>
        <xdr:cNvSpPr txBox="1"/>
      </xdr:nvSpPr>
      <xdr:spPr>
        <a:xfrm>
          <a:off x="2155875" y="3315876"/>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A23670E-5046-402C-99DD-2913C4F62B5A}" type="TxLink">
            <a:rPr lang="en-US" sz="1100" b="0" i="0" u="none" strike="noStrike">
              <a:solidFill>
                <a:srgbClr val="598CBF"/>
              </a:solidFill>
              <a:latin typeface="Aptos Narrow"/>
              <a:ea typeface="+mn-ea"/>
              <a:cs typeface="+mn-cs"/>
            </a:rPr>
            <a:pPr marL="0" indent="0" algn="r"/>
            <a:t>36%</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20</xdr:row>
      <xdr:rowOff>111958</xdr:rowOff>
    </xdr:from>
    <xdr:to>
      <xdr:col>4</xdr:col>
      <xdr:colOff>398586</xdr:colOff>
      <xdr:row>21</xdr:row>
      <xdr:rowOff>113130</xdr:rowOff>
    </xdr:to>
    <xdr:sp macro="" textlink="Processing!T13">
      <xdr:nvSpPr>
        <xdr:cNvPr id="97" name="TextBox 96">
          <a:extLst>
            <a:ext uri="{FF2B5EF4-FFF2-40B4-BE49-F238E27FC236}">
              <a16:creationId xmlns:a16="http://schemas.microsoft.com/office/drawing/2014/main" id="{00000000-0008-0000-0200-000061000000}"/>
            </a:ext>
          </a:extLst>
        </xdr:cNvPr>
        <xdr:cNvSpPr txBox="1"/>
      </xdr:nvSpPr>
      <xdr:spPr>
        <a:xfrm>
          <a:off x="2155875" y="376955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E685571-B726-4156-8A3E-1F2CA29B5DEC}" type="TxLink">
            <a:rPr lang="en-US" sz="1100" b="0" i="0" u="none" strike="noStrike">
              <a:solidFill>
                <a:srgbClr val="598CBF"/>
              </a:solidFill>
              <a:latin typeface="Aptos Narrow"/>
              <a:ea typeface="+mn-ea"/>
              <a:cs typeface="+mn-cs"/>
            </a:rPr>
            <a:pPr marL="0" indent="0" algn="r"/>
            <a:t>29%</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23</xdr:row>
      <xdr:rowOff>35758</xdr:rowOff>
    </xdr:from>
    <xdr:to>
      <xdr:col>4</xdr:col>
      <xdr:colOff>398586</xdr:colOff>
      <xdr:row>24</xdr:row>
      <xdr:rowOff>36930</xdr:rowOff>
    </xdr:to>
    <xdr:sp macro="" textlink="Processing!T14">
      <xdr:nvSpPr>
        <xdr:cNvPr id="98" name="TextBox 97">
          <a:extLst>
            <a:ext uri="{FF2B5EF4-FFF2-40B4-BE49-F238E27FC236}">
              <a16:creationId xmlns:a16="http://schemas.microsoft.com/office/drawing/2014/main" id="{00000000-0008-0000-0200-000062000000}"/>
            </a:ext>
          </a:extLst>
        </xdr:cNvPr>
        <xdr:cNvSpPr txBox="1"/>
      </xdr:nvSpPr>
      <xdr:spPr>
        <a:xfrm>
          <a:off x="2155875" y="424199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DA230ED-D6A7-4837-80F2-215B90CA7EDC}" type="TxLink">
            <a:rPr lang="en-US" sz="1100" b="0" i="0" u="none" strike="noStrike">
              <a:solidFill>
                <a:srgbClr val="598CBF"/>
              </a:solidFill>
              <a:latin typeface="Aptos Narrow"/>
              <a:ea typeface="+mn-ea"/>
              <a:cs typeface="+mn-cs"/>
            </a:rPr>
            <a:pPr marL="0" indent="0" algn="r"/>
            <a:t>29%</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15</xdr:row>
      <xdr:rowOff>111959</xdr:rowOff>
    </xdr:from>
    <xdr:to>
      <xdr:col>2</xdr:col>
      <xdr:colOff>568571</xdr:colOff>
      <xdr:row>16</xdr:row>
      <xdr:rowOff>113131</xdr:rowOff>
    </xdr:to>
    <xdr:sp macro="" textlink="Processing!S11">
      <xdr:nvSpPr>
        <xdr:cNvPr id="99" name="TextBox 98">
          <a:extLst>
            <a:ext uri="{FF2B5EF4-FFF2-40B4-BE49-F238E27FC236}">
              <a16:creationId xmlns:a16="http://schemas.microsoft.com/office/drawing/2014/main" id="{00000000-0008-0000-0200-000063000000}"/>
            </a:ext>
          </a:extLst>
        </xdr:cNvPr>
        <xdr:cNvSpPr txBox="1"/>
      </xdr:nvSpPr>
      <xdr:spPr>
        <a:xfrm>
          <a:off x="1106660" y="28551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875681-0D7B-4FC7-8ED0-A982445B7B4B}" type="TxLink">
            <a:rPr lang="en-US" sz="1100" b="0" i="0" u="none" strike="noStrike">
              <a:solidFill>
                <a:srgbClr val="598CBF"/>
              </a:solidFill>
              <a:latin typeface="Aptos Narrow"/>
              <a:ea typeface="+mn-ea"/>
              <a:cs typeface="+mn-cs"/>
            </a:rPr>
            <a:pPr marL="0" indent="0" algn="l"/>
            <a:t> $1,058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18</xdr:row>
      <xdr:rowOff>24036</xdr:rowOff>
    </xdr:from>
    <xdr:to>
      <xdr:col>2</xdr:col>
      <xdr:colOff>568571</xdr:colOff>
      <xdr:row>19</xdr:row>
      <xdr:rowOff>25208</xdr:rowOff>
    </xdr:to>
    <xdr:sp macro="" textlink="Processing!S12">
      <xdr:nvSpPr>
        <xdr:cNvPr id="100" name="TextBox 99">
          <a:extLst>
            <a:ext uri="{FF2B5EF4-FFF2-40B4-BE49-F238E27FC236}">
              <a16:creationId xmlns:a16="http://schemas.microsoft.com/office/drawing/2014/main" id="{00000000-0008-0000-0200-000064000000}"/>
            </a:ext>
          </a:extLst>
        </xdr:cNvPr>
        <xdr:cNvSpPr txBox="1"/>
      </xdr:nvSpPr>
      <xdr:spPr>
        <a:xfrm>
          <a:off x="1106660" y="3315876"/>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C373441-A92D-4530-BA99-8504B883A57A}" type="TxLink">
            <a:rPr lang="en-US" sz="1100" b="0" i="0" u="none" strike="noStrike">
              <a:solidFill>
                <a:srgbClr val="598CBF"/>
              </a:solidFill>
              <a:latin typeface="Aptos Narrow"/>
              <a:ea typeface="+mn-ea"/>
              <a:cs typeface="+mn-cs"/>
            </a:rPr>
            <a:pPr marL="0" indent="0" algn="l"/>
            <a:t> $669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20</xdr:row>
      <xdr:rowOff>111958</xdr:rowOff>
    </xdr:from>
    <xdr:to>
      <xdr:col>2</xdr:col>
      <xdr:colOff>568571</xdr:colOff>
      <xdr:row>21</xdr:row>
      <xdr:rowOff>113130</xdr:rowOff>
    </xdr:to>
    <xdr:sp macro="" textlink="Processing!S13">
      <xdr:nvSpPr>
        <xdr:cNvPr id="101" name="TextBox 100">
          <a:extLst>
            <a:ext uri="{FF2B5EF4-FFF2-40B4-BE49-F238E27FC236}">
              <a16:creationId xmlns:a16="http://schemas.microsoft.com/office/drawing/2014/main" id="{00000000-0008-0000-0200-000065000000}"/>
            </a:ext>
          </a:extLst>
        </xdr:cNvPr>
        <xdr:cNvSpPr txBox="1"/>
      </xdr:nvSpPr>
      <xdr:spPr>
        <a:xfrm>
          <a:off x="1106660" y="376955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CF73296-6FA7-4D2B-9AE5-CD2ABDFA6D42}" type="TxLink">
            <a:rPr lang="en-US" sz="1100" b="0" i="0" u="none" strike="noStrike">
              <a:solidFill>
                <a:srgbClr val="598CBF"/>
              </a:solidFill>
              <a:latin typeface="Aptos Narrow"/>
              <a:ea typeface="+mn-ea"/>
              <a:cs typeface="+mn-cs"/>
            </a:rPr>
            <a:pPr marL="0" indent="0" algn="l"/>
            <a:t> $737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23</xdr:row>
      <xdr:rowOff>35758</xdr:rowOff>
    </xdr:from>
    <xdr:to>
      <xdr:col>2</xdr:col>
      <xdr:colOff>568571</xdr:colOff>
      <xdr:row>24</xdr:row>
      <xdr:rowOff>36930</xdr:rowOff>
    </xdr:to>
    <xdr:sp macro="" textlink="Processing!S14">
      <xdr:nvSpPr>
        <xdr:cNvPr id="102" name="TextBox 101">
          <a:extLst>
            <a:ext uri="{FF2B5EF4-FFF2-40B4-BE49-F238E27FC236}">
              <a16:creationId xmlns:a16="http://schemas.microsoft.com/office/drawing/2014/main" id="{00000000-0008-0000-0200-000066000000}"/>
            </a:ext>
          </a:extLst>
        </xdr:cNvPr>
        <xdr:cNvSpPr txBox="1"/>
      </xdr:nvSpPr>
      <xdr:spPr>
        <a:xfrm>
          <a:off x="1106660" y="424199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5F5F23-276A-474E-82C6-58AC516A6E2F}" type="TxLink">
            <a:rPr lang="en-US" sz="1100" b="0" i="0" u="none" strike="noStrike">
              <a:solidFill>
                <a:srgbClr val="598CBF"/>
              </a:solidFill>
              <a:latin typeface="Aptos Narrow"/>
              <a:ea typeface="+mn-ea"/>
              <a:cs typeface="+mn-cs"/>
            </a:rPr>
            <a:pPr marL="0" indent="0" algn="l"/>
            <a:t> $882 </a:t>
          </a:fld>
          <a:endParaRPr lang="ru-RU" sz="1100" b="0" i="0" u="none" strike="noStrike">
            <a:solidFill>
              <a:srgbClr val="598CBF"/>
            </a:solidFill>
            <a:latin typeface="Aptos Narrow"/>
            <a:ea typeface="+mn-ea"/>
            <a:cs typeface="+mn-cs"/>
          </a:endParaRPr>
        </a:p>
      </xdr:txBody>
    </xdr:sp>
    <xdr:clientData/>
  </xdr:twoCellAnchor>
  <xdr:twoCellAnchor>
    <xdr:from>
      <xdr:col>1</xdr:col>
      <xdr:colOff>121920</xdr:colOff>
      <xdr:row>27</xdr:row>
      <xdr:rowOff>114300</xdr:rowOff>
    </xdr:from>
    <xdr:to>
      <xdr:col>2</xdr:col>
      <xdr:colOff>464820</xdr:colOff>
      <xdr:row>29</xdr:row>
      <xdr:rowOff>22860</xdr:rowOff>
    </xdr:to>
    <xdr:sp macro="" textlink="Processing!Q20">
      <xdr:nvSpPr>
        <xdr:cNvPr id="103" name="TextBox 102">
          <a:extLst>
            <a:ext uri="{FF2B5EF4-FFF2-40B4-BE49-F238E27FC236}">
              <a16:creationId xmlns:a16="http://schemas.microsoft.com/office/drawing/2014/main" id="{00000000-0008-0000-0200-000067000000}"/>
            </a:ext>
          </a:extLst>
        </xdr:cNvPr>
        <xdr:cNvSpPr txBox="1"/>
      </xdr:nvSpPr>
      <xdr:spPr>
        <a:xfrm>
          <a:off x="7315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D8B2AB-A028-414A-BCA4-0E629E7387DD}" type="TxLink">
            <a:rPr lang="en-US" sz="1400" b="1" i="0" u="none" strike="noStrike">
              <a:solidFill>
                <a:srgbClr val="214247"/>
              </a:solidFill>
              <a:latin typeface="Aptos Narrow"/>
              <a:ea typeface="+mn-ea"/>
              <a:cs typeface="+mn-cs"/>
            </a:rPr>
            <a:pPr marL="0" indent="0"/>
            <a:t>Accaunts</a:t>
          </a:fld>
          <a:endParaRPr lang="ru-RU" sz="1400" b="1" i="0" u="none" strike="noStrike">
            <a:solidFill>
              <a:srgbClr val="214247"/>
            </a:solidFill>
            <a:latin typeface="Aptos Narrow"/>
            <a:ea typeface="+mn-ea"/>
            <a:cs typeface="+mn-cs"/>
          </a:endParaRPr>
        </a:p>
      </xdr:txBody>
    </xdr:sp>
    <xdr:clientData/>
  </xdr:twoCellAnchor>
  <xdr:twoCellAnchor>
    <xdr:from>
      <xdr:col>1</xdr:col>
      <xdr:colOff>91440</xdr:colOff>
      <xdr:row>29</xdr:row>
      <xdr:rowOff>68580</xdr:rowOff>
    </xdr:from>
    <xdr:to>
      <xdr:col>4</xdr:col>
      <xdr:colOff>365760</xdr:colOff>
      <xdr:row>31</xdr:row>
      <xdr:rowOff>22860</xdr:rowOff>
    </xdr:to>
    <xdr:sp macro="" textlink="">
      <xdr:nvSpPr>
        <xdr:cNvPr id="104" name="Rectangle: Rounded Corners 103">
          <a:extLst>
            <a:ext uri="{FF2B5EF4-FFF2-40B4-BE49-F238E27FC236}">
              <a16:creationId xmlns:a16="http://schemas.microsoft.com/office/drawing/2014/main" id="{00000000-0008-0000-0200-000068000000}"/>
            </a:ext>
          </a:extLst>
        </xdr:cNvPr>
        <xdr:cNvSpPr/>
      </xdr:nvSpPr>
      <xdr:spPr>
        <a:xfrm>
          <a:off x="701040" y="53721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91440</xdr:colOff>
      <xdr:row>31</xdr:row>
      <xdr:rowOff>96520</xdr:rowOff>
    </xdr:from>
    <xdr:to>
      <xdr:col>4</xdr:col>
      <xdr:colOff>365760</xdr:colOff>
      <xdr:row>33</xdr:row>
      <xdr:rowOff>50800</xdr:rowOff>
    </xdr:to>
    <xdr:sp macro="" textlink="">
      <xdr:nvSpPr>
        <xdr:cNvPr id="105" name="Rectangle: Rounded Corners 104">
          <a:extLst>
            <a:ext uri="{FF2B5EF4-FFF2-40B4-BE49-F238E27FC236}">
              <a16:creationId xmlns:a16="http://schemas.microsoft.com/office/drawing/2014/main" id="{00000000-0008-0000-0200-000069000000}"/>
            </a:ext>
          </a:extLst>
        </xdr:cNvPr>
        <xdr:cNvSpPr/>
      </xdr:nvSpPr>
      <xdr:spPr>
        <a:xfrm>
          <a:off x="701040" y="57658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91440</xdr:colOff>
      <xdr:row>33</xdr:row>
      <xdr:rowOff>124460</xdr:rowOff>
    </xdr:from>
    <xdr:to>
      <xdr:col>4</xdr:col>
      <xdr:colOff>365760</xdr:colOff>
      <xdr:row>35</xdr:row>
      <xdr:rowOff>78740</xdr:rowOff>
    </xdr:to>
    <xdr:sp macro="" textlink="">
      <xdr:nvSpPr>
        <xdr:cNvPr id="106" name="Rectangle: Rounded Corners 105">
          <a:extLst>
            <a:ext uri="{FF2B5EF4-FFF2-40B4-BE49-F238E27FC236}">
              <a16:creationId xmlns:a16="http://schemas.microsoft.com/office/drawing/2014/main" id="{00000000-0008-0000-0200-00006A000000}"/>
            </a:ext>
          </a:extLst>
        </xdr:cNvPr>
        <xdr:cNvSpPr/>
      </xdr:nvSpPr>
      <xdr:spPr>
        <a:xfrm>
          <a:off x="701040" y="61595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91440</xdr:colOff>
      <xdr:row>35</xdr:row>
      <xdr:rowOff>152400</xdr:rowOff>
    </xdr:from>
    <xdr:to>
      <xdr:col>4</xdr:col>
      <xdr:colOff>365760</xdr:colOff>
      <xdr:row>37</xdr:row>
      <xdr:rowOff>106680</xdr:rowOff>
    </xdr:to>
    <xdr:sp macro="" textlink="">
      <xdr:nvSpPr>
        <xdr:cNvPr id="107" name="Rectangle: Rounded Corners 106">
          <a:extLst>
            <a:ext uri="{FF2B5EF4-FFF2-40B4-BE49-F238E27FC236}">
              <a16:creationId xmlns:a16="http://schemas.microsoft.com/office/drawing/2014/main" id="{00000000-0008-0000-0200-00006B000000}"/>
            </a:ext>
          </a:extLst>
        </xdr:cNvPr>
        <xdr:cNvSpPr/>
      </xdr:nvSpPr>
      <xdr:spPr>
        <a:xfrm>
          <a:off x="701040" y="65532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3</xdr:col>
      <xdr:colOff>258495</xdr:colOff>
      <xdr:row>29</xdr:row>
      <xdr:rowOff>104339</xdr:rowOff>
    </xdr:from>
    <xdr:to>
      <xdr:col>4</xdr:col>
      <xdr:colOff>330006</xdr:colOff>
      <xdr:row>30</xdr:row>
      <xdr:rowOff>105511</xdr:rowOff>
    </xdr:to>
    <xdr:sp macro="" textlink="Processing!R21">
      <xdr:nvSpPr>
        <xdr:cNvPr id="108" name="TextBox 107">
          <a:extLst>
            <a:ext uri="{FF2B5EF4-FFF2-40B4-BE49-F238E27FC236}">
              <a16:creationId xmlns:a16="http://schemas.microsoft.com/office/drawing/2014/main" id="{00000000-0008-0000-0200-00006C000000}"/>
            </a:ext>
          </a:extLst>
        </xdr:cNvPr>
        <xdr:cNvSpPr txBox="1"/>
      </xdr:nvSpPr>
      <xdr:spPr>
        <a:xfrm>
          <a:off x="2087295" y="54078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9308C9C-E821-4D6D-BA82-77747CD597F9}" type="TxLink">
            <a:rPr lang="en-US" sz="1100" b="0" i="0" u="none" strike="noStrike">
              <a:solidFill>
                <a:srgbClr val="598CBF"/>
              </a:solidFill>
              <a:latin typeface="Aptos Narrow"/>
              <a:ea typeface="+mn-ea"/>
              <a:cs typeface="+mn-cs"/>
            </a:rPr>
            <a:pPr marL="0" indent="0" algn="r"/>
            <a:t>$2 709</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29</xdr:row>
      <xdr:rowOff>104339</xdr:rowOff>
    </xdr:from>
    <xdr:to>
      <xdr:col>3</xdr:col>
      <xdr:colOff>189914</xdr:colOff>
      <xdr:row>30</xdr:row>
      <xdr:rowOff>105511</xdr:rowOff>
    </xdr:to>
    <xdr:sp macro="" textlink="Processing!Q21">
      <xdr:nvSpPr>
        <xdr:cNvPr id="109" name="TextBox 108">
          <a:extLst>
            <a:ext uri="{FF2B5EF4-FFF2-40B4-BE49-F238E27FC236}">
              <a16:creationId xmlns:a16="http://schemas.microsoft.com/office/drawing/2014/main" id="{00000000-0008-0000-0200-00006D000000}"/>
            </a:ext>
          </a:extLst>
        </xdr:cNvPr>
        <xdr:cNvSpPr txBox="1"/>
      </xdr:nvSpPr>
      <xdr:spPr>
        <a:xfrm>
          <a:off x="1012874" y="540785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549DB41-3313-4B8C-93C3-C28BA2C972BE}" type="TxLink">
            <a:rPr lang="en-US" sz="1100" b="0" i="0" u="none" strike="noStrike">
              <a:solidFill>
                <a:srgbClr val="598CBF"/>
              </a:solidFill>
              <a:latin typeface="Aptos Narrow"/>
              <a:ea typeface="+mn-ea"/>
              <a:cs typeface="+mn-cs"/>
            </a:rPr>
            <a:pPr marL="0" indent="0" algn="l"/>
            <a:t>Investments</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31</xdr:row>
      <xdr:rowOff>150059</xdr:rowOff>
    </xdr:from>
    <xdr:to>
      <xdr:col>4</xdr:col>
      <xdr:colOff>330006</xdr:colOff>
      <xdr:row>32</xdr:row>
      <xdr:rowOff>151231</xdr:rowOff>
    </xdr:to>
    <xdr:sp macro="" textlink="Processing!R22">
      <xdr:nvSpPr>
        <xdr:cNvPr id="110" name="TextBox 109">
          <a:extLst>
            <a:ext uri="{FF2B5EF4-FFF2-40B4-BE49-F238E27FC236}">
              <a16:creationId xmlns:a16="http://schemas.microsoft.com/office/drawing/2014/main" id="{00000000-0008-0000-0200-00006E000000}"/>
            </a:ext>
          </a:extLst>
        </xdr:cNvPr>
        <xdr:cNvSpPr txBox="1"/>
      </xdr:nvSpPr>
      <xdr:spPr>
        <a:xfrm>
          <a:off x="2087295" y="5819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B9F38D1-CC9D-4152-B49B-5AE61AE33F1F}" type="TxLink">
            <a:rPr lang="en-US" sz="1100" b="0" i="0" u="none" strike="noStrike">
              <a:solidFill>
                <a:srgbClr val="598CBF"/>
              </a:solidFill>
              <a:latin typeface="Aptos Narrow"/>
              <a:ea typeface="+mn-ea"/>
              <a:cs typeface="+mn-cs"/>
            </a:rPr>
            <a:pPr marL="0" indent="0" algn="r"/>
            <a:t>$1 977</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31</xdr:row>
      <xdr:rowOff>150059</xdr:rowOff>
    </xdr:from>
    <xdr:to>
      <xdr:col>3</xdr:col>
      <xdr:colOff>189914</xdr:colOff>
      <xdr:row>32</xdr:row>
      <xdr:rowOff>151231</xdr:rowOff>
    </xdr:to>
    <xdr:sp macro="" textlink="Processing!Q22">
      <xdr:nvSpPr>
        <xdr:cNvPr id="111" name="TextBox 110">
          <a:extLst>
            <a:ext uri="{FF2B5EF4-FFF2-40B4-BE49-F238E27FC236}">
              <a16:creationId xmlns:a16="http://schemas.microsoft.com/office/drawing/2014/main" id="{00000000-0008-0000-0200-00006F000000}"/>
            </a:ext>
          </a:extLst>
        </xdr:cNvPr>
        <xdr:cNvSpPr txBox="1"/>
      </xdr:nvSpPr>
      <xdr:spPr>
        <a:xfrm>
          <a:off x="1012874" y="5819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2D48D95-88CE-4A8D-B893-439D544E9583}" type="TxLink">
            <a:rPr lang="en-US" sz="1100" b="0" i="0" u="none" strike="noStrike">
              <a:solidFill>
                <a:srgbClr val="598CBF"/>
              </a:solidFill>
              <a:latin typeface="Aptos Narrow"/>
              <a:ea typeface="+mn-ea"/>
              <a:cs typeface="+mn-cs"/>
            </a:rPr>
            <a:pPr marL="0" indent="0" algn="l"/>
            <a:t>Checking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33</xdr:row>
      <xdr:rowOff>165299</xdr:rowOff>
    </xdr:from>
    <xdr:to>
      <xdr:col>4</xdr:col>
      <xdr:colOff>330006</xdr:colOff>
      <xdr:row>34</xdr:row>
      <xdr:rowOff>166471</xdr:rowOff>
    </xdr:to>
    <xdr:sp macro="" textlink="Processing!R23">
      <xdr:nvSpPr>
        <xdr:cNvPr id="112" name="TextBox 111">
          <a:extLst>
            <a:ext uri="{FF2B5EF4-FFF2-40B4-BE49-F238E27FC236}">
              <a16:creationId xmlns:a16="http://schemas.microsoft.com/office/drawing/2014/main" id="{00000000-0008-0000-0200-000070000000}"/>
            </a:ext>
          </a:extLst>
        </xdr:cNvPr>
        <xdr:cNvSpPr txBox="1"/>
      </xdr:nvSpPr>
      <xdr:spPr>
        <a:xfrm>
          <a:off x="2087295" y="6200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99CA88D-AE8B-40EC-8894-724CE7969974}" type="TxLink">
            <a:rPr lang="en-US" sz="1100" b="0" i="0" u="none" strike="noStrike">
              <a:solidFill>
                <a:srgbClr val="598CBF"/>
              </a:solidFill>
              <a:latin typeface="Aptos Narrow"/>
              <a:ea typeface="+mn-ea"/>
              <a:cs typeface="+mn-cs"/>
            </a:rPr>
            <a:pPr marL="0" indent="0" algn="r"/>
            <a:t>$1 916</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33</xdr:row>
      <xdr:rowOff>165299</xdr:rowOff>
    </xdr:from>
    <xdr:to>
      <xdr:col>3</xdr:col>
      <xdr:colOff>189914</xdr:colOff>
      <xdr:row>34</xdr:row>
      <xdr:rowOff>166471</xdr:rowOff>
    </xdr:to>
    <xdr:sp macro="" textlink="Processing!Q23">
      <xdr:nvSpPr>
        <xdr:cNvPr id="113" name="TextBox 112">
          <a:extLst>
            <a:ext uri="{FF2B5EF4-FFF2-40B4-BE49-F238E27FC236}">
              <a16:creationId xmlns:a16="http://schemas.microsoft.com/office/drawing/2014/main" id="{00000000-0008-0000-0200-000071000000}"/>
            </a:ext>
          </a:extLst>
        </xdr:cNvPr>
        <xdr:cNvSpPr txBox="1"/>
      </xdr:nvSpPr>
      <xdr:spPr>
        <a:xfrm>
          <a:off x="1012874" y="6200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864B10-3E92-48C6-83B2-9E42358F19F7}" type="TxLink">
            <a:rPr lang="en-US" sz="1100" b="0" i="0" u="none" strike="noStrike">
              <a:solidFill>
                <a:srgbClr val="598CBF"/>
              </a:solidFill>
              <a:latin typeface="Aptos Narrow"/>
              <a:ea typeface="+mn-ea"/>
              <a:cs typeface="+mn-cs"/>
            </a:rPr>
            <a:pPr marL="0" indent="0" algn="l"/>
            <a:t>Saving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36</xdr:row>
      <xdr:rowOff>12899</xdr:rowOff>
    </xdr:from>
    <xdr:to>
      <xdr:col>4</xdr:col>
      <xdr:colOff>330006</xdr:colOff>
      <xdr:row>37</xdr:row>
      <xdr:rowOff>14071</xdr:rowOff>
    </xdr:to>
    <xdr:sp macro="" textlink="Processing!R24">
      <xdr:nvSpPr>
        <xdr:cNvPr id="114" name="TextBox 113">
          <a:extLst>
            <a:ext uri="{FF2B5EF4-FFF2-40B4-BE49-F238E27FC236}">
              <a16:creationId xmlns:a16="http://schemas.microsoft.com/office/drawing/2014/main" id="{00000000-0008-0000-0200-000072000000}"/>
            </a:ext>
          </a:extLst>
        </xdr:cNvPr>
        <xdr:cNvSpPr txBox="1"/>
      </xdr:nvSpPr>
      <xdr:spPr>
        <a:xfrm>
          <a:off x="2087295" y="659657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AFAFF53-E48A-46A8-B08F-F303044C6141}" type="TxLink">
            <a:rPr lang="en-US" sz="1100" b="0" i="0" u="none" strike="noStrike">
              <a:solidFill>
                <a:srgbClr val="598CBF"/>
              </a:solidFill>
              <a:latin typeface="Aptos Narrow"/>
              <a:ea typeface="+mn-ea"/>
              <a:cs typeface="+mn-cs"/>
            </a:rPr>
            <a:pPr marL="0" indent="0" algn="r"/>
            <a:t>$1 712</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36</xdr:row>
      <xdr:rowOff>12899</xdr:rowOff>
    </xdr:from>
    <xdr:to>
      <xdr:col>3</xdr:col>
      <xdr:colOff>189914</xdr:colOff>
      <xdr:row>37</xdr:row>
      <xdr:rowOff>14071</xdr:rowOff>
    </xdr:to>
    <xdr:sp macro="" textlink="Processing!Q24">
      <xdr:nvSpPr>
        <xdr:cNvPr id="115" name="TextBox 114">
          <a:extLst>
            <a:ext uri="{FF2B5EF4-FFF2-40B4-BE49-F238E27FC236}">
              <a16:creationId xmlns:a16="http://schemas.microsoft.com/office/drawing/2014/main" id="{00000000-0008-0000-0200-000073000000}"/>
            </a:ext>
          </a:extLst>
        </xdr:cNvPr>
        <xdr:cNvSpPr txBox="1"/>
      </xdr:nvSpPr>
      <xdr:spPr>
        <a:xfrm>
          <a:off x="1012874" y="659657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34A437-0D88-4F35-B567-B7F6831301AB}" type="TxLink">
            <a:rPr lang="en-US" sz="1100" b="0" i="0" u="none" strike="noStrike">
              <a:solidFill>
                <a:srgbClr val="598CBF"/>
              </a:solidFill>
              <a:latin typeface="Aptos Narrow"/>
              <a:ea typeface="+mn-ea"/>
              <a:cs typeface="+mn-cs"/>
            </a:rPr>
            <a:pPr marL="0" indent="0" algn="l"/>
            <a:t>Credit Cards</a:t>
          </a:fld>
          <a:endParaRPr lang="ru-RU" sz="1100" b="0" i="0" u="none" strike="noStrike">
            <a:solidFill>
              <a:srgbClr val="598CBF"/>
            </a:solidFill>
            <a:latin typeface="Aptos Narrow"/>
            <a:ea typeface="+mn-ea"/>
            <a:cs typeface="+mn-cs"/>
          </a:endParaRPr>
        </a:p>
      </xdr:txBody>
    </xdr:sp>
    <xdr:clientData/>
  </xdr:twoCellAnchor>
  <xdr:twoCellAnchor>
    <xdr:from>
      <xdr:col>1</xdr:col>
      <xdr:colOff>358140</xdr:colOff>
      <xdr:row>29</xdr:row>
      <xdr:rowOff>7620</xdr:rowOff>
    </xdr:from>
    <xdr:to>
      <xdr:col>5</xdr:col>
      <xdr:colOff>22860</xdr:colOff>
      <xdr:row>39</xdr:row>
      <xdr:rowOff>7620</xdr:rowOff>
    </xdr:to>
    <xdr:graphicFrame macro="">
      <xdr:nvGraphicFramePr>
        <xdr:cNvPr id="116" name="Chart 115">
          <a:extLst>
            <a:ext uri="{FF2B5EF4-FFF2-40B4-BE49-F238E27FC236}">
              <a16:creationId xmlns:a16="http://schemas.microsoft.com/office/drawing/2014/main" id="{00000000-0008-0000-0200-00007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7620</xdr:colOff>
      <xdr:row>27</xdr:row>
      <xdr:rowOff>114300</xdr:rowOff>
    </xdr:from>
    <xdr:to>
      <xdr:col>4</xdr:col>
      <xdr:colOff>350520</xdr:colOff>
      <xdr:row>29</xdr:row>
      <xdr:rowOff>22860</xdr:rowOff>
    </xdr:to>
    <xdr:sp macro="" textlink="Processing!R20">
      <xdr:nvSpPr>
        <xdr:cNvPr id="117" name="TextBox 116">
          <a:extLst>
            <a:ext uri="{FF2B5EF4-FFF2-40B4-BE49-F238E27FC236}">
              <a16:creationId xmlns:a16="http://schemas.microsoft.com/office/drawing/2014/main" id="{00000000-0008-0000-0200-000075000000}"/>
            </a:ext>
          </a:extLst>
        </xdr:cNvPr>
        <xdr:cNvSpPr txBox="1"/>
      </xdr:nvSpPr>
      <xdr:spPr>
        <a:xfrm>
          <a:off x="18364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D4FDB19F-6E7D-4041-9887-35703C74EE3F}" type="TxLink">
            <a:rPr lang="en-US" sz="1400" b="0" i="0" u="none" strike="noStrike">
              <a:solidFill>
                <a:srgbClr val="214247"/>
              </a:solidFill>
              <a:latin typeface="Aptos Narrow"/>
              <a:ea typeface="+mn-ea"/>
              <a:cs typeface="+mn-cs"/>
            </a:rPr>
            <a:pPr marL="0" indent="0" algn="r"/>
            <a:t>$8 314</a:t>
          </a:fld>
          <a:endParaRPr lang="ru-RU" sz="1400" b="0" i="0" u="none" strike="noStrike">
            <a:solidFill>
              <a:srgbClr val="214247"/>
            </a:solidFill>
            <a:latin typeface="Aptos Narrow"/>
            <a:ea typeface="+mn-ea"/>
            <a:cs typeface="+mn-cs"/>
          </a:endParaRPr>
        </a:p>
      </xdr:txBody>
    </xdr:sp>
    <xdr:clientData/>
  </xdr:twoCellAnchor>
  <xdr:twoCellAnchor editAs="oneCell">
    <xdr:from>
      <xdr:col>19</xdr:col>
      <xdr:colOff>342900</xdr:colOff>
      <xdr:row>11</xdr:row>
      <xdr:rowOff>45721</xdr:rowOff>
    </xdr:from>
    <xdr:to>
      <xdr:col>22</xdr:col>
      <xdr:colOff>342900</xdr:colOff>
      <xdr:row>13</xdr:row>
      <xdr:rowOff>137161</xdr:rowOff>
    </xdr:to>
    <mc:AlternateContent xmlns:mc="http://schemas.openxmlformats.org/markup-compatibility/2006" xmlns:a14="http://schemas.microsoft.com/office/drawing/2010/main">
      <mc:Choice Requires="a14">
        <xdr:graphicFrame macro="">
          <xdr:nvGraphicFramePr>
            <xdr:cNvPr id="118" name="Year 5">
              <a:extLst>
                <a:ext uri="{FF2B5EF4-FFF2-40B4-BE49-F238E27FC236}">
                  <a16:creationId xmlns:a16="http://schemas.microsoft.com/office/drawing/2014/main" id="{00000000-0008-0000-0200-000076000000}"/>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1925300" y="2057401"/>
              <a:ext cx="182880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289560</xdr:colOff>
      <xdr:row>35</xdr:row>
      <xdr:rowOff>160021</xdr:rowOff>
    </xdr:from>
    <xdr:to>
      <xdr:col>12</xdr:col>
      <xdr:colOff>320040</xdr:colOff>
      <xdr:row>37</xdr:row>
      <xdr:rowOff>160021</xdr:rowOff>
    </xdr:to>
    <mc:AlternateContent xmlns:mc="http://schemas.openxmlformats.org/markup-compatibility/2006" xmlns:a14="http://schemas.microsoft.com/office/drawing/2010/main">
      <mc:Choice Requires="a14">
        <xdr:graphicFrame macro="">
          <xdr:nvGraphicFramePr>
            <xdr:cNvPr id="119" name="Month 6">
              <a:extLst>
                <a:ext uri="{FF2B5EF4-FFF2-40B4-BE49-F238E27FC236}">
                  <a16:creationId xmlns:a16="http://schemas.microsoft.com/office/drawing/2014/main" id="{00000000-0008-0000-0200-000077000000}"/>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3337560" y="6560821"/>
              <a:ext cx="429768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320040</xdr:colOff>
      <xdr:row>26</xdr:row>
      <xdr:rowOff>60960</xdr:rowOff>
    </xdr:from>
    <xdr:to>
      <xdr:col>12</xdr:col>
      <xdr:colOff>350520</xdr:colOff>
      <xdr:row>28</xdr:row>
      <xdr:rowOff>170688</xdr:rowOff>
    </xdr:to>
    <xdr:graphicFrame macro="">
      <xdr:nvGraphicFramePr>
        <xdr:cNvPr id="120" name="Chart 119">
          <a:extLst>
            <a:ext uri="{FF2B5EF4-FFF2-40B4-BE49-F238E27FC236}">
              <a16:creationId xmlns:a16="http://schemas.microsoft.com/office/drawing/2014/main" id="{00000000-0008-0000-0200-00007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257175</xdr:colOff>
          <xdr:row>27</xdr:row>
          <xdr:rowOff>0</xdr:rowOff>
        </xdr:from>
        <xdr:to>
          <xdr:col>12</xdr:col>
          <xdr:colOff>209550</xdr:colOff>
          <xdr:row>28</xdr:row>
          <xdr:rowOff>38100</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1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266700</xdr:colOff>
      <xdr:row>27</xdr:row>
      <xdr:rowOff>30480</xdr:rowOff>
    </xdr:from>
    <xdr:to>
      <xdr:col>11</xdr:col>
      <xdr:colOff>449580</xdr:colOff>
      <xdr:row>28</xdr:row>
      <xdr:rowOff>30480</xdr:rowOff>
    </xdr:to>
    <xdr:sp macro="" textlink="">
      <xdr:nvSpPr>
        <xdr:cNvPr id="121" name="Rectangle 120">
          <a:extLst>
            <a:ext uri="{FF2B5EF4-FFF2-40B4-BE49-F238E27FC236}">
              <a16:creationId xmlns:a16="http://schemas.microsoft.com/office/drawing/2014/main" id="{00000000-0008-0000-0200-000079000000}"/>
            </a:ext>
          </a:extLst>
        </xdr:cNvPr>
        <xdr:cNvSpPr/>
      </xdr:nvSpPr>
      <xdr:spPr>
        <a:xfrm>
          <a:off x="6972300" y="4968240"/>
          <a:ext cx="182880" cy="182880"/>
        </a:xfrm>
        <a:prstGeom prst="rect">
          <a:avLst/>
        </a:prstGeom>
        <a:solidFill>
          <a:srgbClr val="EF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594360</xdr:colOff>
      <xdr:row>28</xdr:row>
      <xdr:rowOff>22860</xdr:rowOff>
    </xdr:from>
    <xdr:to>
      <xdr:col>9</xdr:col>
      <xdr:colOff>586740</xdr:colOff>
      <xdr:row>29</xdr:row>
      <xdr:rowOff>114300</xdr:rowOff>
    </xdr:to>
    <xdr:sp macro="" textlink="Processing!E23">
      <xdr:nvSpPr>
        <xdr:cNvPr id="122" name="TextBox 121">
          <a:extLst>
            <a:ext uri="{FF2B5EF4-FFF2-40B4-BE49-F238E27FC236}">
              <a16:creationId xmlns:a16="http://schemas.microsoft.com/office/drawing/2014/main" id="{00000000-0008-0000-0200-00007A000000}"/>
            </a:ext>
          </a:extLst>
        </xdr:cNvPr>
        <xdr:cNvSpPr txBox="1"/>
      </xdr:nvSpPr>
      <xdr:spPr>
        <a:xfrm>
          <a:off x="4861560" y="514350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27712C9-C166-4832-97FB-4DA42AB11115}" type="TxLink">
            <a:rPr lang="en-US" sz="1400" b="0" i="0" u="none" strike="noStrike">
              <a:solidFill>
                <a:srgbClr val="33CCCC"/>
              </a:solidFill>
              <a:latin typeface="Aptos Narrow"/>
              <a:ea typeface="+mn-ea"/>
              <a:cs typeface="+mn-cs"/>
            </a:rPr>
            <a:pPr marL="0" indent="0" algn="r"/>
            <a:t> $17,320 </a:t>
          </a:fld>
          <a:endParaRPr lang="ru-RU" sz="1400" b="0" i="0" u="none" strike="noStrike">
            <a:solidFill>
              <a:srgbClr val="33CCCC"/>
            </a:solidFill>
            <a:latin typeface="Aptos Narrow"/>
            <a:ea typeface="+mn-ea"/>
            <a:cs typeface="+mn-cs"/>
          </a:endParaRPr>
        </a:p>
      </xdr:txBody>
    </xdr:sp>
    <xdr:clientData/>
  </xdr:twoCellAnchor>
  <xdr:twoCellAnchor>
    <xdr:from>
      <xdr:col>5</xdr:col>
      <xdr:colOff>563880</xdr:colOff>
      <xdr:row>28</xdr:row>
      <xdr:rowOff>30480</xdr:rowOff>
    </xdr:from>
    <xdr:to>
      <xdr:col>9</xdr:col>
      <xdr:colOff>259080</xdr:colOff>
      <xdr:row>29</xdr:row>
      <xdr:rowOff>121920</xdr:rowOff>
    </xdr:to>
    <xdr:sp macro="" textlink="Processing!E24">
      <xdr:nvSpPr>
        <xdr:cNvPr id="123" name="TextBox 122">
          <a:extLst>
            <a:ext uri="{FF2B5EF4-FFF2-40B4-BE49-F238E27FC236}">
              <a16:creationId xmlns:a16="http://schemas.microsoft.com/office/drawing/2014/main" id="{00000000-0008-0000-0200-00007B000000}"/>
            </a:ext>
          </a:extLst>
        </xdr:cNvPr>
        <xdr:cNvSpPr txBox="1"/>
      </xdr:nvSpPr>
      <xdr:spPr>
        <a:xfrm>
          <a:off x="3611880" y="5151120"/>
          <a:ext cx="21336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4BDE82A-D234-49F6-82AC-0CC958B76F42}" type="TxLink">
            <a:rPr lang="en-US" sz="1400" b="0" i="0" u="none" strike="noStrike">
              <a:solidFill>
                <a:srgbClr val="33CCCC"/>
              </a:solidFill>
              <a:latin typeface="Aptos Narrow"/>
              <a:ea typeface="+mn-ea"/>
              <a:cs typeface="+mn-cs"/>
            </a:rPr>
            <a:pPr marL="0" indent="0"/>
            <a:t>Income Dynamics</a:t>
          </a:fld>
          <a:endParaRPr lang="ru-RU" sz="1400" b="0" i="0" u="none" strike="noStrike">
            <a:solidFill>
              <a:srgbClr val="33CCCC"/>
            </a:solidFill>
            <a:latin typeface="Aptos Narrow"/>
            <a:ea typeface="+mn-ea"/>
            <a:cs typeface="+mn-cs"/>
          </a:endParaRPr>
        </a:p>
      </xdr:txBody>
    </xdr:sp>
    <xdr:clientData/>
  </xdr:twoCellAnchor>
  <xdr:twoCellAnchor>
    <xdr:from>
      <xdr:col>21</xdr:col>
      <xdr:colOff>480060</xdr:colOff>
      <xdr:row>26</xdr:row>
      <xdr:rowOff>60960</xdr:rowOff>
    </xdr:from>
    <xdr:to>
      <xdr:col>22</xdr:col>
      <xdr:colOff>510540</xdr:colOff>
      <xdr:row>28</xdr:row>
      <xdr:rowOff>170688</xdr:rowOff>
    </xdr:to>
    <xdr:graphicFrame macro="">
      <xdr:nvGraphicFramePr>
        <xdr:cNvPr id="124" name="Chart 123">
          <a:extLst>
            <a:ext uri="{FF2B5EF4-FFF2-40B4-BE49-F238E27FC236}">
              <a16:creationId xmlns:a16="http://schemas.microsoft.com/office/drawing/2014/main" id="{00000000-0008-0000-0200-00007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mc:AlternateContent xmlns:mc="http://schemas.openxmlformats.org/markup-compatibility/2006">
    <mc:Choice xmlns:a14="http://schemas.microsoft.com/office/drawing/2010/main" Requires="a14">
      <xdr:twoCellAnchor editAs="oneCell">
        <xdr:from>
          <xdr:col>21</xdr:col>
          <xdr:colOff>419100</xdr:colOff>
          <xdr:row>26</xdr:row>
          <xdr:rowOff>171450</xdr:rowOff>
        </xdr:from>
        <xdr:to>
          <xdr:col>22</xdr:col>
          <xdr:colOff>419100</xdr:colOff>
          <xdr:row>28</xdr:row>
          <xdr:rowOff>38100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1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403860</xdr:colOff>
      <xdr:row>27</xdr:row>
      <xdr:rowOff>30480</xdr:rowOff>
    </xdr:from>
    <xdr:to>
      <xdr:col>21</xdr:col>
      <xdr:colOff>586740</xdr:colOff>
      <xdr:row>28</xdr:row>
      <xdr:rowOff>30480</xdr:rowOff>
    </xdr:to>
    <xdr:sp macro="" textlink="">
      <xdr:nvSpPr>
        <xdr:cNvPr id="125" name="Rectangle 124">
          <a:extLst>
            <a:ext uri="{FF2B5EF4-FFF2-40B4-BE49-F238E27FC236}">
              <a16:creationId xmlns:a16="http://schemas.microsoft.com/office/drawing/2014/main" id="{00000000-0008-0000-0200-00007D000000}"/>
            </a:ext>
          </a:extLst>
        </xdr:cNvPr>
        <xdr:cNvSpPr/>
      </xdr:nvSpPr>
      <xdr:spPr>
        <a:xfrm>
          <a:off x="13205460" y="4968240"/>
          <a:ext cx="182880" cy="182880"/>
        </a:xfrm>
        <a:prstGeom prst="rect">
          <a:avLst/>
        </a:prstGeom>
        <a:solidFill>
          <a:srgbClr val="EF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175260</xdr:colOff>
      <xdr:row>26</xdr:row>
      <xdr:rowOff>152400</xdr:rowOff>
    </xdr:from>
    <xdr:to>
      <xdr:col>21</xdr:col>
      <xdr:colOff>541020</xdr:colOff>
      <xdr:row>28</xdr:row>
      <xdr:rowOff>60960</xdr:rowOff>
    </xdr:to>
    <xdr:sp macro="" textlink="Processing!I23">
      <xdr:nvSpPr>
        <xdr:cNvPr id="126" name="TextBox 125">
          <a:extLst>
            <a:ext uri="{FF2B5EF4-FFF2-40B4-BE49-F238E27FC236}">
              <a16:creationId xmlns:a16="http://schemas.microsoft.com/office/drawing/2014/main" id="{00000000-0008-0000-0200-00007E000000}"/>
            </a:ext>
          </a:extLst>
        </xdr:cNvPr>
        <xdr:cNvSpPr txBox="1"/>
      </xdr:nvSpPr>
      <xdr:spPr>
        <a:xfrm>
          <a:off x="12367260" y="4907280"/>
          <a:ext cx="975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BB6E9FB-7F4B-4293-8CC3-C89263A1C2B4}" type="TxLink">
            <a:rPr lang="en-US" sz="1800" b="0" i="0" u="none" strike="noStrike">
              <a:solidFill>
                <a:srgbClr val="214247"/>
              </a:solidFill>
              <a:latin typeface="Aptos Narrow"/>
              <a:ea typeface="+mn-ea"/>
              <a:cs typeface="+mn-cs"/>
            </a:rPr>
            <a:pPr marL="0" indent="0" algn="l"/>
            <a:t> $10,832 </a:t>
          </a:fld>
          <a:endParaRPr lang="ru-RU" sz="1800" b="0" i="0" u="none" strike="noStrike">
            <a:solidFill>
              <a:srgbClr val="214247"/>
            </a:solidFill>
            <a:latin typeface="Aptos Narrow"/>
            <a:ea typeface="+mn-ea"/>
            <a:cs typeface="+mn-cs"/>
          </a:endParaRPr>
        </a:p>
      </xdr:txBody>
    </xdr:sp>
    <xdr:clientData/>
  </xdr:twoCellAnchor>
  <xdr:twoCellAnchor>
    <xdr:from>
      <xdr:col>0</xdr:col>
      <xdr:colOff>539174</xdr:colOff>
      <xdr:row>14</xdr:row>
      <xdr:rowOff>78971</xdr:rowOff>
    </xdr:from>
    <xdr:to>
      <xdr:col>1</xdr:col>
      <xdr:colOff>597086</xdr:colOff>
      <xdr:row>25</xdr:row>
      <xdr:rowOff>170411</xdr:rowOff>
    </xdr:to>
    <xdr:graphicFrame macro="">
      <xdr:nvGraphicFramePr>
        <xdr:cNvPr id="127" name="Chart 126">
          <a:extLst>
            <a:ext uri="{FF2B5EF4-FFF2-40B4-BE49-F238E27FC236}">
              <a16:creationId xmlns:a16="http://schemas.microsoft.com/office/drawing/2014/main" id="{00000000-0008-0000-0200-00007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236221</xdr:colOff>
      <xdr:row>13</xdr:row>
      <xdr:rowOff>129540</xdr:rowOff>
    </xdr:from>
    <xdr:to>
      <xdr:col>3</xdr:col>
      <xdr:colOff>1</xdr:colOff>
      <xdr:row>15</xdr:row>
      <xdr:rowOff>38100</xdr:rowOff>
    </xdr:to>
    <xdr:sp macro="" textlink="">
      <xdr:nvSpPr>
        <xdr:cNvPr id="11264" name="TextBox 11263">
          <a:extLst>
            <a:ext uri="{FF2B5EF4-FFF2-40B4-BE49-F238E27FC236}">
              <a16:creationId xmlns:a16="http://schemas.microsoft.com/office/drawing/2014/main" id="{00000000-0008-0000-0200-0000002C0000}"/>
            </a:ext>
          </a:extLst>
        </xdr:cNvPr>
        <xdr:cNvSpPr txBox="1"/>
      </xdr:nvSpPr>
      <xdr:spPr>
        <a:xfrm>
          <a:off x="1455421" y="250698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rgbClr val="214247"/>
              </a:solidFill>
              <a:latin typeface="Aptos Narrow"/>
              <a:ea typeface="+mn-ea"/>
              <a:cs typeface="+mn-cs"/>
            </a:rPr>
            <a:t>$</a:t>
          </a:r>
        </a:p>
      </xdr:txBody>
    </xdr:sp>
    <xdr:clientData/>
  </xdr:twoCellAnchor>
  <xdr:twoCellAnchor>
    <xdr:from>
      <xdr:col>3</xdr:col>
      <xdr:colOff>99061</xdr:colOff>
      <xdr:row>13</xdr:row>
      <xdr:rowOff>129540</xdr:rowOff>
    </xdr:from>
    <xdr:to>
      <xdr:col>3</xdr:col>
      <xdr:colOff>472441</xdr:colOff>
      <xdr:row>15</xdr:row>
      <xdr:rowOff>38100</xdr:rowOff>
    </xdr:to>
    <xdr:sp macro="" textlink="">
      <xdr:nvSpPr>
        <xdr:cNvPr id="11267" name="TextBox 11266">
          <a:extLst>
            <a:ext uri="{FF2B5EF4-FFF2-40B4-BE49-F238E27FC236}">
              <a16:creationId xmlns:a16="http://schemas.microsoft.com/office/drawing/2014/main" id="{00000000-0008-0000-0200-0000032C0000}"/>
            </a:ext>
          </a:extLst>
        </xdr:cNvPr>
        <xdr:cNvSpPr txBox="1"/>
      </xdr:nvSpPr>
      <xdr:spPr>
        <a:xfrm>
          <a:off x="1927861" y="250698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rgbClr val="214247"/>
              </a:solidFill>
              <a:latin typeface="Aptos Narrow"/>
              <a:ea typeface="+mn-ea"/>
              <a:cs typeface="+mn-cs"/>
            </a:rPr>
            <a:t>%</a:t>
          </a:r>
        </a:p>
      </xdr:txBody>
    </xdr:sp>
    <xdr:clientData/>
  </xdr:twoCellAnchor>
  <mc:AlternateContent xmlns:mc="http://schemas.openxmlformats.org/markup-compatibility/2006">
    <mc:Choice xmlns:a14="http://schemas.microsoft.com/office/drawing/2010/main" Requires="a14">
      <xdr:twoCellAnchor editAs="oneCell">
        <xdr:from>
          <xdr:col>2</xdr:col>
          <xdr:colOff>161925</xdr:colOff>
          <xdr:row>13</xdr:row>
          <xdr:rowOff>171450</xdr:rowOff>
        </xdr:from>
        <xdr:to>
          <xdr:col>2</xdr:col>
          <xdr:colOff>514350</xdr:colOff>
          <xdr:row>15</xdr:row>
          <xdr:rowOff>28575</xdr:rowOff>
        </xdr:to>
        <xdr:sp macro="" textlink="">
          <xdr:nvSpPr>
            <xdr:cNvPr id="2" name="Option Button 3" hidden="1">
              <a:extLst>
                <a:ext uri="{63B3BB69-23CF-44E3-9099-C40C66FF867C}">
                  <a14:compatExt spid="_x0000_s11267"/>
                </a:ext>
                <a:ext uri="{FF2B5EF4-FFF2-40B4-BE49-F238E27FC236}">
                  <a16:creationId xmlns:a16="http://schemas.microsoft.com/office/drawing/2014/main" id="{00000000-0008-0000-0100-000002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13</xdr:row>
          <xdr:rowOff>171450</xdr:rowOff>
        </xdr:from>
        <xdr:to>
          <xdr:col>3</xdr:col>
          <xdr:colOff>361950</xdr:colOff>
          <xdr:row>15</xdr:row>
          <xdr:rowOff>28575</xdr:rowOff>
        </xdr:to>
        <xdr:sp macro="" textlink="">
          <xdr:nvSpPr>
            <xdr:cNvPr id="11268" name="Option Button 4" hidden="1">
              <a:extLst>
                <a:ext uri="{63B3BB69-23CF-44E3-9099-C40C66FF867C}">
                  <a14:compatExt spid="_x0000_s11268"/>
                </a:ext>
                <a:ext uri="{FF2B5EF4-FFF2-40B4-BE49-F238E27FC236}">
                  <a16:creationId xmlns:a16="http://schemas.microsoft.com/office/drawing/2014/main" id="{00000000-0008-0000-0100-00000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18584</xdr:colOff>
      <xdr:row>28</xdr:row>
      <xdr:rowOff>80847</xdr:rowOff>
    </xdr:from>
    <xdr:to>
      <xdr:col>1</xdr:col>
      <xdr:colOff>521504</xdr:colOff>
      <xdr:row>38</xdr:row>
      <xdr:rowOff>88281</xdr:rowOff>
    </xdr:to>
    <xdr:graphicFrame macro="">
      <xdr:nvGraphicFramePr>
        <xdr:cNvPr id="11270" name="Chart 11269">
          <a:extLst>
            <a:ext uri="{FF2B5EF4-FFF2-40B4-BE49-F238E27FC236}">
              <a16:creationId xmlns:a16="http://schemas.microsoft.com/office/drawing/2014/main" id="{00000000-0008-0000-0200-000006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281940</xdr:colOff>
      <xdr:row>5</xdr:row>
      <xdr:rowOff>45720</xdr:rowOff>
    </xdr:from>
    <xdr:to>
      <xdr:col>7</xdr:col>
      <xdr:colOff>533400</xdr:colOff>
      <xdr:row>7</xdr:row>
      <xdr:rowOff>38100</xdr:rowOff>
    </xdr:to>
    <xdr:sp macro="" textlink="Processing!J7">
      <xdr:nvSpPr>
        <xdr:cNvPr id="11271" name="TextBox 11270">
          <a:extLst>
            <a:ext uri="{FF2B5EF4-FFF2-40B4-BE49-F238E27FC236}">
              <a16:creationId xmlns:a16="http://schemas.microsoft.com/office/drawing/2014/main" id="{00000000-0008-0000-0200-0000072C0000}"/>
            </a:ext>
          </a:extLst>
        </xdr:cNvPr>
        <xdr:cNvSpPr txBox="1"/>
      </xdr:nvSpPr>
      <xdr:spPr>
        <a:xfrm>
          <a:off x="33299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970F84-CAD0-4A62-9E44-528DBEC86110}" type="TxLink">
            <a:rPr lang="en-US" sz="2000" b="0" i="0" u="none" strike="noStrike">
              <a:solidFill>
                <a:srgbClr val="FF0000"/>
              </a:solidFill>
              <a:latin typeface="Aptos Narrow"/>
              <a:ea typeface="+mn-ea"/>
              <a:cs typeface="+mn-cs"/>
            </a:rPr>
            <a:pPr marL="0" indent="0"/>
            <a:t> </a:t>
          </a:fld>
          <a:endParaRPr lang="ru-RU" sz="2000" b="0" i="0" u="none" strike="noStrike">
            <a:solidFill>
              <a:srgbClr val="FF0000"/>
            </a:solidFill>
            <a:latin typeface="Aptos Narrow"/>
            <a:ea typeface="+mn-ea"/>
            <a:cs typeface="+mn-cs"/>
          </a:endParaRPr>
        </a:p>
      </xdr:txBody>
    </xdr:sp>
    <xdr:clientData/>
  </xdr:twoCellAnchor>
  <xdr:twoCellAnchor>
    <xdr:from>
      <xdr:col>5</xdr:col>
      <xdr:colOff>281940</xdr:colOff>
      <xdr:row>5</xdr:row>
      <xdr:rowOff>45720</xdr:rowOff>
    </xdr:from>
    <xdr:to>
      <xdr:col>7</xdr:col>
      <xdr:colOff>533400</xdr:colOff>
      <xdr:row>7</xdr:row>
      <xdr:rowOff>38100</xdr:rowOff>
    </xdr:to>
    <xdr:sp macro="" textlink="Processing!I7">
      <xdr:nvSpPr>
        <xdr:cNvPr id="11272" name="TextBox 11271">
          <a:extLst>
            <a:ext uri="{FF2B5EF4-FFF2-40B4-BE49-F238E27FC236}">
              <a16:creationId xmlns:a16="http://schemas.microsoft.com/office/drawing/2014/main" id="{00000000-0008-0000-0200-0000082C0000}"/>
            </a:ext>
          </a:extLst>
        </xdr:cNvPr>
        <xdr:cNvSpPr txBox="1"/>
      </xdr:nvSpPr>
      <xdr:spPr>
        <a:xfrm>
          <a:off x="33299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AB128E-9B81-41DA-9E24-A81793FD04BE}" type="TxLink">
            <a:rPr lang="en-US" sz="2000" b="0" i="0" u="none" strike="noStrike">
              <a:solidFill>
                <a:srgbClr val="00C6BC"/>
              </a:solidFill>
              <a:latin typeface="Aptos Narrow"/>
              <a:ea typeface="+mn-ea"/>
              <a:cs typeface="+mn-cs"/>
            </a:rPr>
            <a:pPr marL="0" indent="0"/>
            <a:t>$3 048</a:t>
          </a:fld>
          <a:endParaRPr lang="ru-RU" sz="2000" b="0" i="0" u="none" strike="noStrike">
            <a:solidFill>
              <a:srgbClr val="00C6BC"/>
            </a:solidFill>
            <a:latin typeface="Aptos Narrow"/>
            <a:ea typeface="+mn-ea"/>
            <a:cs typeface="+mn-cs"/>
          </a:endParaRPr>
        </a:p>
      </xdr:txBody>
    </xdr:sp>
    <xdr:clientData/>
  </xdr:twoCellAnchor>
  <xdr:twoCellAnchor>
    <xdr:from>
      <xdr:col>15</xdr:col>
      <xdr:colOff>152400</xdr:colOff>
      <xdr:row>28</xdr:row>
      <xdr:rowOff>91440</xdr:rowOff>
    </xdr:from>
    <xdr:to>
      <xdr:col>16</xdr:col>
      <xdr:colOff>457200</xdr:colOff>
      <xdr:row>37</xdr:row>
      <xdr:rowOff>121920</xdr:rowOff>
    </xdr:to>
    <xdr:grpSp>
      <xdr:nvGrpSpPr>
        <xdr:cNvPr id="11273" name="Group 11272">
          <a:extLst>
            <a:ext uri="{FF2B5EF4-FFF2-40B4-BE49-F238E27FC236}">
              <a16:creationId xmlns:a16="http://schemas.microsoft.com/office/drawing/2014/main" id="{00000000-0008-0000-0200-0000092C0000}"/>
            </a:ext>
          </a:extLst>
        </xdr:cNvPr>
        <xdr:cNvGrpSpPr/>
      </xdr:nvGrpSpPr>
      <xdr:grpSpPr>
        <a:xfrm>
          <a:off x="9042400" y="5425440"/>
          <a:ext cx="897467" cy="1744980"/>
          <a:chOff x="9296400" y="5212080"/>
          <a:chExt cx="914400" cy="1676400"/>
        </a:xfrm>
      </xdr:grpSpPr>
      <xdr:sp macro="" textlink="Processing!J2">
        <xdr:nvSpPr>
          <xdr:cNvPr id="11274" name="Rectangle: Rounded Corners 11273">
            <a:extLst>
              <a:ext uri="{FF2B5EF4-FFF2-40B4-BE49-F238E27FC236}">
                <a16:creationId xmlns:a16="http://schemas.microsoft.com/office/drawing/2014/main" id="{00000000-0008-0000-0200-00000A2C0000}"/>
              </a:ext>
            </a:extLst>
          </xdr:cNvPr>
          <xdr:cNvSpPr/>
        </xdr:nvSpPr>
        <xdr:spPr>
          <a:xfrm>
            <a:off x="9296400" y="5212080"/>
            <a:ext cx="914400" cy="274320"/>
          </a:xfrm>
          <a:prstGeom prst="roundRect">
            <a:avLst/>
          </a:prstGeom>
          <a:gradFill>
            <a:gsLst>
              <a:gs pos="100000">
                <a:srgbClr val="0054B4"/>
              </a:gs>
              <a:gs pos="0">
                <a:srgbClr val="34D399"/>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760DDD-0791-4269-B40F-0B3A1B881499}" type="TxLink">
              <a:rPr lang="en-US" sz="1100" b="0" i="0" u="none" strike="noStrike">
                <a:solidFill>
                  <a:schemeClr val="bg1"/>
                </a:solidFill>
                <a:latin typeface="Aptos Narrow"/>
              </a:rPr>
              <a:pPr algn="ctr"/>
              <a:t>Checking</a:t>
            </a:fld>
            <a:endParaRPr lang="ru-RU" sz="1100">
              <a:solidFill>
                <a:schemeClr val="bg1"/>
              </a:solidFill>
            </a:endParaRPr>
          </a:p>
        </xdr:txBody>
      </xdr:sp>
      <xdr:sp macro="" textlink="Processing!J3">
        <xdr:nvSpPr>
          <xdr:cNvPr id="11275" name="Rectangle: Rounded Corners 11274">
            <a:extLst>
              <a:ext uri="{FF2B5EF4-FFF2-40B4-BE49-F238E27FC236}">
                <a16:creationId xmlns:a16="http://schemas.microsoft.com/office/drawing/2014/main" id="{00000000-0008-0000-0200-00000B2C0000}"/>
              </a:ext>
            </a:extLst>
          </xdr:cNvPr>
          <xdr:cNvSpPr/>
        </xdr:nvSpPr>
        <xdr:spPr>
          <a:xfrm>
            <a:off x="9296400" y="5562600"/>
            <a:ext cx="914400" cy="274320"/>
          </a:xfrm>
          <a:prstGeom prst="roundRect">
            <a:avLst/>
          </a:prstGeom>
          <a:gradFill>
            <a:gsLst>
              <a:gs pos="100000">
                <a:srgbClr val="1E63E8"/>
              </a:gs>
              <a:gs pos="0">
                <a:srgbClr val="6CB7FF"/>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3E7859-60EB-44D0-A4E1-97BDEF9835DA}" type="TxLink">
              <a:rPr lang="en-US" sz="1100" b="0" i="0" u="none" strike="noStrike">
                <a:solidFill>
                  <a:schemeClr val="bg1"/>
                </a:solidFill>
                <a:latin typeface="Aptos Narrow"/>
              </a:rPr>
              <a:pPr algn="ctr"/>
              <a:t>Saving</a:t>
            </a:fld>
            <a:endParaRPr lang="ru-RU" sz="1100">
              <a:solidFill>
                <a:schemeClr val="bg1"/>
              </a:solidFill>
            </a:endParaRPr>
          </a:p>
        </xdr:txBody>
      </xdr:sp>
      <xdr:sp macro="" textlink="Processing!J4">
        <xdr:nvSpPr>
          <xdr:cNvPr id="11276" name="Rectangle: Rounded Corners 11275">
            <a:extLst>
              <a:ext uri="{FF2B5EF4-FFF2-40B4-BE49-F238E27FC236}">
                <a16:creationId xmlns:a16="http://schemas.microsoft.com/office/drawing/2014/main" id="{00000000-0008-0000-0200-00000C2C0000}"/>
              </a:ext>
            </a:extLst>
          </xdr:cNvPr>
          <xdr:cNvSpPr/>
        </xdr:nvSpPr>
        <xdr:spPr>
          <a:xfrm>
            <a:off x="9296400" y="5913120"/>
            <a:ext cx="914400" cy="274320"/>
          </a:xfrm>
          <a:prstGeom prst="roundRect">
            <a:avLst/>
          </a:prstGeom>
          <a:gradFill>
            <a:gsLst>
              <a:gs pos="100000">
                <a:srgbClr val="1CE16C"/>
              </a:gs>
              <a:gs pos="0">
                <a:srgbClr val="F9EAB7"/>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92A42B-82E4-4657-AA3E-77D138B4C2C2}" type="TxLink">
              <a:rPr lang="en-US" sz="1100" b="0" i="0" u="none" strike="noStrike">
                <a:solidFill>
                  <a:schemeClr val="bg1"/>
                </a:solidFill>
                <a:latin typeface="Aptos Narrow"/>
              </a:rPr>
              <a:pPr algn="ctr"/>
              <a:t>Investments</a:t>
            </a:fld>
            <a:endParaRPr lang="ru-RU" sz="1100">
              <a:solidFill>
                <a:schemeClr val="bg1"/>
              </a:solidFill>
            </a:endParaRPr>
          </a:p>
        </xdr:txBody>
      </xdr:sp>
      <xdr:sp macro="" textlink="Processing!J5">
        <xdr:nvSpPr>
          <xdr:cNvPr id="11277" name="Rectangle: Rounded Corners 11276">
            <a:extLst>
              <a:ext uri="{FF2B5EF4-FFF2-40B4-BE49-F238E27FC236}">
                <a16:creationId xmlns:a16="http://schemas.microsoft.com/office/drawing/2014/main" id="{00000000-0008-0000-0200-00000D2C0000}"/>
              </a:ext>
            </a:extLst>
          </xdr:cNvPr>
          <xdr:cNvSpPr/>
        </xdr:nvSpPr>
        <xdr:spPr>
          <a:xfrm>
            <a:off x="9296400" y="6263640"/>
            <a:ext cx="914400" cy="274320"/>
          </a:xfrm>
          <a:prstGeom prst="roundRect">
            <a:avLst/>
          </a:prstGeom>
          <a:gradFill>
            <a:gsLst>
              <a:gs pos="0">
                <a:srgbClr val="FFFF00"/>
              </a:gs>
              <a:gs pos="94000">
                <a:srgbClr val="F2207B"/>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B2A1CF-C769-492E-ADE4-147DC16D645D}" type="TxLink">
              <a:rPr lang="en-US" sz="1100" b="0" i="0" u="none" strike="noStrike">
                <a:solidFill>
                  <a:schemeClr val="bg1"/>
                </a:solidFill>
                <a:latin typeface="Aptos Narrow"/>
              </a:rPr>
              <a:pPr algn="ctr"/>
              <a:t>Digital Craft</a:t>
            </a:fld>
            <a:endParaRPr lang="ru-RU" sz="1100">
              <a:solidFill>
                <a:schemeClr val="bg1"/>
              </a:solidFill>
            </a:endParaRPr>
          </a:p>
        </xdr:txBody>
      </xdr:sp>
      <xdr:sp macro="" textlink="Processing!J6">
        <xdr:nvSpPr>
          <xdr:cNvPr id="11278" name="Rectangle: Rounded Corners 11277">
            <a:extLst>
              <a:ext uri="{FF2B5EF4-FFF2-40B4-BE49-F238E27FC236}">
                <a16:creationId xmlns:a16="http://schemas.microsoft.com/office/drawing/2014/main" id="{00000000-0008-0000-0200-00000E2C0000}"/>
              </a:ext>
            </a:extLst>
          </xdr:cNvPr>
          <xdr:cNvSpPr/>
        </xdr:nvSpPr>
        <xdr:spPr>
          <a:xfrm>
            <a:off x="9296400" y="6614160"/>
            <a:ext cx="914400" cy="274320"/>
          </a:xfrm>
          <a:prstGeom prst="roundRect">
            <a:avLst/>
          </a:prstGeom>
          <a:gradFill>
            <a:gsLst>
              <a:gs pos="100000">
                <a:srgbClr val="70AD18"/>
              </a:gs>
              <a:gs pos="0">
                <a:srgbClr val="ADE35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665468-6D95-4B70-AA85-914A8AC47F5B}" type="TxLink">
              <a:rPr lang="en-US" sz="1100" b="0" i="0" u="none" strike="noStrike">
                <a:solidFill>
                  <a:schemeClr val="bg1"/>
                </a:solidFill>
                <a:latin typeface="Aptos Narrow"/>
              </a:rPr>
              <a:pPr algn="ctr"/>
              <a:t>Rewards</a:t>
            </a:fld>
            <a:endParaRPr lang="ru-RU" sz="1100">
              <a:solidFill>
                <a:schemeClr val="bg1"/>
              </a:solidFill>
            </a:endParaRPr>
          </a:p>
        </xdr:txBody>
      </xdr:sp>
    </xdr:grpSp>
    <xdr:clientData/>
  </xdr:twoCellAnchor>
  <xdr:twoCellAnchor>
    <xdr:from>
      <xdr:col>15</xdr:col>
      <xdr:colOff>7620</xdr:colOff>
      <xdr:row>27</xdr:row>
      <xdr:rowOff>76200</xdr:rowOff>
    </xdr:from>
    <xdr:to>
      <xdr:col>16</xdr:col>
      <xdr:colOff>605028</xdr:colOff>
      <xdr:row>38</xdr:row>
      <xdr:rowOff>131064</xdr:rowOff>
    </xdr:to>
    <xdr:graphicFrame macro="">
      <xdr:nvGraphicFramePr>
        <xdr:cNvPr id="11279" name="Chart 11278">
          <a:extLst>
            <a:ext uri="{FF2B5EF4-FFF2-40B4-BE49-F238E27FC236}">
              <a16:creationId xmlns:a16="http://schemas.microsoft.com/office/drawing/2014/main" id="{00000000-0008-0000-0200-00000F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561975</xdr:colOff>
          <xdr:row>28</xdr:row>
          <xdr:rowOff>85725</xdr:rowOff>
        </xdr:from>
        <xdr:to>
          <xdr:col>16</xdr:col>
          <xdr:colOff>438150</xdr:colOff>
          <xdr:row>29</xdr:row>
          <xdr:rowOff>161925</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1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30</xdr:row>
          <xdr:rowOff>76200</xdr:rowOff>
        </xdr:from>
        <xdr:to>
          <xdr:col>16</xdr:col>
          <xdr:colOff>438150</xdr:colOff>
          <xdr:row>31</xdr:row>
          <xdr:rowOff>152400</xdr:rowOff>
        </xdr:to>
        <xdr:sp macro="" textlink="">
          <xdr:nvSpPr>
            <xdr:cNvPr id="11280" name="Check Box 6" hidden="1">
              <a:extLst>
                <a:ext uri="{63B3BB69-23CF-44E3-9099-C40C66FF867C}">
                  <a14:compatExt spid="_x0000_s11270"/>
                </a:ext>
                <a:ext uri="{FF2B5EF4-FFF2-40B4-BE49-F238E27FC236}">
                  <a16:creationId xmlns:a16="http://schemas.microsoft.com/office/drawing/2014/main" id="{00000000-0008-0000-0100-00001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32</xdr:row>
          <xdr:rowOff>66675</xdr:rowOff>
        </xdr:from>
        <xdr:to>
          <xdr:col>16</xdr:col>
          <xdr:colOff>438150</xdr:colOff>
          <xdr:row>33</xdr:row>
          <xdr:rowOff>142875</xdr:rowOff>
        </xdr:to>
        <xdr:sp macro="" textlink="">
          <xdr:nvSpPr>
            <xdr:cNvPr id="11281" name="Check Box 7" hidden="1">
              <a:extLst>
                <a:ext uri="{63B3BB69-23CF-44E3-9099-C40C66FF867C}">
                  <a14:compatExt spid="_x0000_s11271"/>
                </a:ext>
                <a:ext uri="{FF2B5EF4-FFF2-40B4-BE49-F238E27FC236}">
                  <a16:creationId xmlns:a16="http://schemas.microsoft.com/office/drawing/2014/main" id="{00000000-0008-0000-0100-00001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34</xdr:row>
          <xdr:rowOff>57150</xdr:rowOff>
        </xdr:from>
        <xdr:to>
          <xdr:col>16</xdr:col>
          <xdr:colOff>438150</xdr:colOff>
          <xdr:row>35</xdr:row>
          <xdr:rowOff>133350</xdr:rowOff>
        </xdr:to>
        <xdr:sp macro="" textlink="">
          <xdr:nvSpPr>
            <xdr:cNvPr id="11282" name="Check Box 8" hidden="1">
              <a:extLst>
                <a:ext uri="{63B3BB69-23CF-44E3-9099-C40C66FF867C}">
                  <a14:compatExt spid="_x0000_s11272"/>
                </a:ext>
                <a:ext uri="{FF2B5EF4-FFF2-40B4-BE49-F238E27FC236}">
                  <a16:creationId xmlns:a16="http://schemas.microsoft.com/office/drawing/2014/main" id="{00000000-0008-0000-0100-00001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36</xdr:row>
          <xdr:rowOff>57150</xdr:rowOff>
        </xdr:from>
        <xdr:to>
          <xdr:col>16</xdr:col>
          <xdr:colOff>438150</xdr:colOff>
          <xdr:row>37</xdr:row>
          <xdr:rowOff>133350</xdr:rowOff>
        </xdr:to>
        <xdr:sp macro="" textlink="">
          <xdr:nvSpPr>
            <xdr:cNvPr id="11283" name="Check Box 9" hidden="1">
              <a:extLst>
                <a:ext uri="{63B3BB69-23CF-44E3-9099-C40C66FF867C}">
                  <a14:compatExt spid="_x0000_s11273"/>
                </a:ext>
                <a:ext uri="{FF2B5EF4-FFF2-40B4-BE49-F238E27FC236}">
                  <a16:creationId xmlns:a16="http://schemas.microsoft.com/office/drawing/2014/main" id="{00000000-0008-0000-01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525780</xdr:colOff>
      <xdr:row>28</xdr:row>
      <xdr:rowOff>83820</xdr:rowOff>
    </xdr:from>
    <xdr:to>
      <xdr:col>15</xdr:col>
      <xdr:colOff>121920</xdr:colOff>
      <xdr:row>39</xdr:row>
      <xdr:rowOff>106680</xdr:rowOff>
    </xdr:to>
    <xdr:sp macro="" textlink="">
      <xdr:nvSpPr>
        <xdr:cNvPr id="11285" name="Rectangle 11284">
          <a:extLst>
            <a:ext uri="{FF2B5EF4-FFF2-40B4-BE49-F238E27FC236}">
              <a16:creationId xmlns:a16="http://schemas.microsoft.com/office/drawing/2014/main" id="{00000000-0008-0000-0200-0000152C0000}"/>
            </a:ext>
          </a:extLst>
        </xdr:cNvPr>
        <xdr:cNvSpPr/>
      </xdr:nvSpPr>
      <xdr:spPr>
        <a:xfrm>
          <a:off x="9060180" y="5204460"/>
          <a:ext cx="205740" cy="2034540"/>
        </a:xfrm>
        <a:prstGeom prst="rect">
          <a:avLst/>
        </a:prstGeom>
        <a:solidFill>
          <a:srgbClr val="EF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327660</xdr:colOff>
      <xdr:row>28</xdr:row>
      <xdr:rowOff>91440</xdr:rowOff>
    </xdr:from>
    <xdr:to>
      <xdr:col>15</xdr:col>
      <xdr:colOff>22860</xdr:colOff>
      <xdr:row>39</xdr:row>
      <xdr:rowOff>106680</xdr:rowOff>
    </xdr:to>
    <xdr:grpSp>
      <xdr:nvGrpSpPr>
        <xdr:cNvPr id="11286" name="Group 11285">
          <a:extLst>
            <a:ext uri="{FF2B5EF4-FFF2-40B4-BE49-F238E27FC236}">
              <a16:creationId xmlns:a16="http://schemas.microsoft.com/office/drawing/2014/main" id="{00000000-0008-0000-0200-0000162C0000}"/>
            </a:ext>
          </a:extLst>
        </xdr:cNvPr>
        <xdr:cNvGrpSpPr/>
      </xdr:nvGrpSpPr>
      <xdr:grpSpPr>
        <a:xfrm>
          <a:off x="8032327" y="5425440"/>
          <a:ext cx="880533" cy="2110740"/>
          <a:chOff x="8252460" y="5212080"/>
          <a:chExt cx="914400" cy="2026920"/>
        </a:xfrm>
      </xdr:grpSpPr>
      <xdr:sp macro="" textlink="Processing!A2">
        <xdr:nvSpPr>
          <xdr:cNvPr id="11287" name="Rectangle: Rounded Corners 11286">
            <a:extLst>
              <a:ext uri="{FF2B5EF4-FFF2-40B4-BE49-F238E27FC236}">
                <a16:creationId xmlns:a16="http://schemas.microsoft.com/office/drawing/2014/main" id="{00000000-0008-0000-0200-0000172C0000}"/>
              </a:ext>
            </a:extLst>
          </xdr:cNvPr>
          <xdr:cNvSpPr/>
        </xdr:nvSpPr>
        <xdr:spPr>
          <a:xfrm>
            <a:off x="8252460" y="5212080"/>
            <a:ext cx="914400" cy="274320"/>
          </a:xfrm>
          <a:prstGeom prst="roundRect">
            <a:avLst/>
          </a:prstGeom>
          <a:gradFill>
            <a:gsLst>
              <a:gs pos="32000">
                <a:srgbClr val="14A1F9"/>
              </a:gs>
              <a:gs pos="95000">
                <a:srgbClr val="0273FC"/>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6D08CB-F3F6-467C-9EC0-6E305F9B2C9E}" type="TxLink">
              <a:rPr lang="en-US" sz="1100" b="0" i="0" u="none" strike="noStrike">
                <a:solidFill>
                  <a:schemeClr val="bg1"/>
                </a:solidFill>
                <a:latin typeface="Aptos Narrow"/>
              </a:rPr>
              <a:pPr algn="ctr"/>
              <a:t>Housing</a:t>
            </a:fld>
            <a:endParaRPr lang="ru-RU" sz="1100">
              <a:solidFill>
                <a:schemeClr val="bg1"/>
              </a:solidFill>
            </a:endParaRPr>
          </a:p>
        </xdr:txBody>
      </xdr:sp>
      <xdr:sp macro="" textlink="Processing!A3">
        <xdr:nvSpPr>
          <xdr:cNvPr id="11288" name="Rectangle: Rounded Corners 11287">
            <a:extLst>
              <a:ext uri="{FF2B5EF4-FFF2-40B4-BE49-F238E27FC236}">
                <a16:creationId xmlns:a16="http://schemas.microsoft.com/office/drawing/2014/main" id="{00000000-0008-0000-0200-0000182C0000}"/>
              </a:ext>
            </a:extLst>
          </xdr:cNvPr>
          <xdr:cNvSpPr/>
        </xdr:nvSpPr>
        <xdr:spPr>
          <a:xfrm>
            <a:off x="8252460" y="5562600"/>
            <a:ext cx="914400" cy="274320"/>
          </a:xfrm>
          <a:prstGeom prst="roundRect">
            <a:avLst/>
          </a:prstGeom>
          <a:gradFill>
            <a:gsLst>
              <a:gs pos="0">
                <a:srgbClr val="985DF9"/>
              </a:gs>
              <a:gs pos="100000">
                <a:srgbClr val="621EF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3205A3-F5BC-4221-A7BA-AFE403AEF4B0}" type="TxLink">
              <a:rPr lang="en-US" sz="1100" b="0" i="0" u="none" strike="noStrike">
                <a:solidFill>
                  <a:schemeClr val="bg1"/>
                </a:solidFill>
                <a:latin typeface="Aptos Narrow"/>
              </a:rPr>
              <a:pPr algn="ctr"/>
              <a:t>Food</a:t>
            </a:fld>
            <a:endParaRPr lang="ru-RU" sz="1100">
              <a:solidFill>
                <a:schemeClr val="bg1"/>
              </a:solidFill>
            </a:endParaRPr>
          </a:p>
        </xdr:txBody>
      </xdr:sp>
      <xdr:sp macro="" textlink="Processing!A4">
        <xdr:nvSpPr>
          <xdr:cNvPr id="11289" name="Rectangle: Rounded Corners 11288">
            <a:extLst>
              <a:ext uri="{FF2B5EF4-FFF2-40B4-BE49-F238E27FC236}">
                <a16:creationId xmlns:a16="http://schemas.microsoft.com/office/drawing/2014/main" id="{00000000-0008-0000-0200-0000192C0000}"/>
              </a:ext>
            </a:extLst>
          </xdr:cNvPr>
          <xdr:cNvSpPr/>
        </xdr:nvSpPr>
        <xdr:spPr>
          <a:xfrm>
            <a:off x="8252460" y="5913120"/>
            <a:ext cx="914400" cy="274320"/>
          </a:xfrm>
          <a:prstGeom prst="roundRect">
            <a:avLst/>
          </a:prstGeom>
          <a:gradFill>
            <a:gsLst>
              <a:gs pos="100000">
                <a:srgbClr val="006699"/>
              </a:gs>
              <a:gs pos="0">
                <a:srgbClr val="1B64F5"/>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15291D-AB2D-47FA-8F9E-4F9313B63FDD}" type="TxLink">
              <a:rPr lang="en-US" sz="1100" b="0" i="0" u="none" strike="noStrike">
                <a:solidFill>
                  <a:schemeClr val="bg1"/>
                </a:solidFill>
                <a:latin typeface="Aptos Narrow"/>
              </a:rPr>
              <a:pPr algn="ctr"/>
              <a:t>Transport</a:t>
            </a:fld>
            <a:endParaRPr lang="ru-RU" sz="1100">
              <a:solidFill>
                <a:schemeClr val="bg1"/>
              </a:solidFill>
            </a:endParaRPr>
          </a:p>
        </xdr:txBody>
      </xdr:sp>
      <xdr:sp macro="" textlink="Processing!A5">
        <xdr:nvSpPr>
          <xdr:cNvPr id="11290" name="Rectangle: Rounded Corners 11289">
            <a:extLst>
              <a:ext uri="{FF2B5EF4-FFF2-40B4-BE49-F238E27FC236}">
                <a16:creationId xmlns:a16="http://schemas.microsoft.com/office/drawing/2014/main" id="{00000000-0008-0000-0200-00001A2C0000}"/>
              </a:ext>
            </a:extLst>
          </xdr:cNvPr>
          <xdr:cNvSpPr/>
        </xdr:nvSpPr>
        <xdr:spPr>
          <a:xfrm>
            <a:off x="8252460" y="6263640"/>
            <a:ext cx="914400" cy="274320"/>
          </a:xfrm>
          <a:prstGeom prst="roundRect">
            <a:avLst/>
          </a:prstGeom>
          <a:gradFill>
            <a:gsLst>
              <a:gs pos="0">
                <a:srgbClr val="F9A810"/>
              </a:gs>
              <a:gs pos="99000">
                <a:srgbClr val="FF0000"/>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75527C-F002-471C-ACA9-2E8D8249EC99}" type="TxLink">
              <a:rPr lang="en-US" sz="1100" b="0" i="0" u="none" strike="noStrike">
                <a:solidFill>
                  <a:schemeClr val="bg1"/>
                </a:solidFill>
                <a:latin typeface="Aptos Narrow"/>
              </a:rPr>
              <a:pPr algn="ctr"/>
              <a:t>Shopping</a:t>
            </a:fld>
            <a:endParaRPr lang="ru-RU" sz="1100">
              <a:solidFill>
                <a:schemeClr val="bg1"/>
              </a:solidFill>
            </a:endParaRPr>
          </a:p>
        </xdr:txBody>
      </xdr:sp>
      <xdr:sp macro="" textlink="Processing!A6">
        <xdr:nvSpPr>
          <xdr:cNvPr id="11291" name="Rectangle: Rounded Corners 11290">
            <a:extLst>
              <a:ext uri="{FF2B5EF4-FFF2-40B4-BE49-F238E27FC236}">
                <a16:creationId xmlns:a16="http://schemas.microsoft.com/office/drawing/2014/main" id="{00000000-0008-0000-0200-00001B2C0000}"/>
              </a:ext>
            </a:extLst>
          </xdr:cNvPr>
          <xdr:cNvSpPr/>
        </xdr:nvSpPr>
        <xdr:spPr>
          <a:xfrm>
            <a:off x="8252460" y="6614160"/>
            <a:ext cx="914400" cy="274320"/>
          </a:xfrm>
          <a:prstGeom prst="roundRect">
            <a:avLst/>
          </a:prstGeom>
          <a:gradFill>
            <a:gsLst>
              <a:gs pos="11000">
                <a:srgbClr val="33CCCC"/>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F0ACA0-A262-42D6-B875-8B3495B61946}" type="TxLink">
              <a:rPr lang="en-US" sz="1100" b="0" i="0" u="none" strike="noStrike">
                <a:solidFill>
                  <a:schemeClr val="bg1"/>
                </a:solidFill>
                <a:latin typeface="Aptos Narrow"/>
              </a:rPr>
              <a:pPr algn="ctr"/>
              <a:t>Gym</a:t>
            </a:fld>
            <a:endParaRPr lang="ru-RU" sz="1100">
              <a:solidFill>
                <a:schemeClr val="bg1"/>
              </a:solidFill>
            </a:endParaRPr>
          </a:p>
        </xdr:txBody>
      </xdr:sp>
      <xdr:sp macro="" textlink="Processing!A7">
        <xdr:nvSpPr>
          <xdr:cNvPr id="11292" name="Rectangle: Rounded Corners 11291">
            <a:extLst>
              <a:ext uri="{FF2B5EF4-FFF2-40B4-BE49-F238E27FC236}">
                <a16:creationId xmlns:a16="http://schemas.microsoft.com/office/drawing/2014/main" id="{00000000-0008-0000-0200-00001C2C0000}"/>
              </a:ext>
            </a:extLst>
          </xdr:cNvPr>
          <xdr:cNvSpPr/>
        </xdr:nvSpPr>
        <xdr:spPr>
          <a:xfrm>
            <a:off x="8252460" y="6964680"/>
            <a:ext cx="914400" cy="274320"/>
          </a:xfrm>
          <a:prstGeom prst="roundRect">
            <a:avLst/>
          </a:prstGeom>
          <a:gradFill>
            <a:gsLst>
              <a:gs pos="100000">
                <a:srgbClr val="40527A"/>
              </a:gs>
              <a:gs pos="0">
                <a:srgbClr val="00669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519106-8D63-4E2D-974A-AAEB4D3ECC58}" type="TxLink">
              <a:rPr lang="en-US" sz="1100" b="0" i="0" u="none" strike="noStrike">
                <a:solidFill>
                  <a:schemeClr val="bg1"/>
                </a:solidFill>
                <a:latin typeface="Aptos Narrow"/>
              </a:rPr>
              <a:pPr algn="ctr"/>
              <a:t>Other</a:t>
            </a:fld>
            <a:endParaRPr lang="ru-RU" sz="1100">
              <a:solidFill>
                <a:schemeClr val="bg1"/>
              </a:solidFill>
            </a:endParaRPr>
          </a:p>
        </xdr:txBody>
      </xdr:sp>
    </xdr:grpSp>
    <xdr:clientData/>
  </xdr:twoCellAnchor>
  <xdr:twoCellAnchor>
    <xdr:from>
      <xdr:col>13</xdr:col>
      <xdr:colOff>182880</xdr:colOff>
      <xdr:row>27</xdr:row>
      <xdr:rowOff>76200</xdr:rowOff>
    </xdr:from>
    <xdr:to>
      <xdr:col>15</xdr:col>
      <xdr:colOff>170688</xdr:colOff>
      <xdr:row>40</xdr:row>
      <xdr:rowOff>121920</xdr:rowOff>
    </xdr:to>
    <xdr:graphicFrame macro="">
      <xdr:nvGraphicFramePr>
        <xdr:cNvPr id="11293" name="Chart 11292">
          <a:extLst>
            <a:ext uri="{FF2B5EF4-FFF2-40B4-BE49-F238E27FC236}">
              <a16:creationId xmlns:a16="http://schemas.microsoft.com/office/drawing/2014/main" id="{00000000-0008-0000-0200-00001D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66675</xdr:colOff>
          <xdr:row>28</xdr:row>
          <xdr:rowOff>57150</xdr:rowOff>
        </xdr:from>
        <xdr:to>
          <xdr:col>15</xdr:col>
          <xdr:colOff>19050</xdr:colOff>
          <xdr:row>29</xdr:row>
          <xdr:rowOff>171450</xdr:rowOff>
        </xdr:to>
        <xdr:sp macro="" textlink="">
          <xdr:nvSpPr>
            <xdr:cNvPr id="11284" name="Check Box 10" hidden="1">
              <a:extLst>
                <a:ext uri="{63B3BB69-23CF-44E3-9099-C40C66FF867C}">
                  <a14:compatExt spid="_x0000_s11274"/>
                </a:ext>
                <a:ext uri="{FF2B5EF4-FFF2-40B4-BE49-F238E27FC236}">
                  <a16:creationId xmlns:a16="http://schemas.microsoft.com/office/drawing/2014/main" id="{00000000-0008-0000-0100-00001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30</xdr:row>
          <xdr:rowOff>57150</xdr:rowOff>
        </xdr:from>
        <xdr:to>
          <xdr:col>15</xdr:col>
          <xdr:colOff>19050</xdr:colOff>
          <xdr:row>31</xdr:row>
          <xdr:rowOff>161925</xdr:rowOff>
        </xdr:to>
        <xdr:sp macro="" textlink="">
          <xdr:nvSpPr>
            <xdr:cNvPr id="11294" name="Check Box 11" hidden="1">
              <a:extLst>
                <a:ext uri="{63B3BB69-23CF-44E3-9099-C40C66FF867C}">
                  <a14:compatExt spid="_x0000_s11275"/>
                </a:ext>
                <a:ext uri="{FF2B5EF4-FFF2-40B4-BE49-F238E27FC236}">
                  <a16:creationId xmlns:a16="http://schemas.microsoft.com/office/drawing/2014/main" id="{00000000-0008-0000-0100-00001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32</xdr:row>
          <xdr:rowOff>47625</xdr:rowOff>
        </xdr:from>
        <xdr:to>
          <xdr:col>15</xdr:col>
          <xdr:colOff>19050</xdr:colOff>
          <xdr:row>33</xdr:row>
          <xdr:rowOff>152400</xdr:rowOff>
        </xdr:to>
        <xdr:sp macro="" textlink="">
          <xdr:nvSpPr>
            <xdr:cNvPr id="11295" name="Check Box 12" hidden="1">
              <a:extLst>
                <a:ext uri="{63B3BB69-23CF-44E3-9099-C40C66FF867C}">
                  <a14:compatExt spid="_x0000_s11276"/>
                </a:ext>
                <a:ext uri="{FF2B5EF4-FFF2-40B4-BE49-F238E27FC236}">
                  <a16:creationId xmlns:a16="http://schemas.microsoft.com/office/drawing/2014/main" id="{00000000-0008-0000-0100-00001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34</xdr:row>
          <xdr:rowOff>38100</xdr:rowOff>
        </xdr:from>
        <xdr:to>
          <xdr:col>15</xdr:col>
          <xdr:colOff>19050</xdr:colOff>
          <xdr:row>35</xdr:row>
          <xdr:rowOff>142875</xdr:rowOff>
        </xdr:to>
        <xdr:sp macro="" textlink="">
          <xdr:nvSpPr>
            <xdr:cNvPr id="11296" name="Check Box 13" hidden="1">
              <a:extLst>
                <a:ext uri="{63B3BB69-23CF-44E3-9099-C40C66FF867C}">
                  <a14:compatExt spid="_x0000_s11277"/>
                </a:ext>
                <a:ext uri="{FF2B5EF4-FFF2-40B4-BE49-F238E27FC236}">
                  <a16:creationId xmlns:a16="http://schemas.microsoft.com/office/drawing/2014/main" id="{00000000-0008-0000-0100-00002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36</xdr:row>
          <xdr:rowOff>28575</xdr:rowOff>
        </xdr:from>
        <xdr:to>
          <xdr:col>15</xdr:col>
          <xdr:colOff>19050</xdr:colOff>
          <xdr:row>37</xdr:row>
          <xdr:rowOff>133350</xdr:rowOff>
        </xdr:to>
        <xdr:sp macro="" textlink="">
          <xdr:nvSpPr>
            <xdr:cNvPr id="11297" name="Check Box 14" hidden="1">
              <a:extLst>
                <a:ext uri="{63B3BB69-23CF-44E3-9099-C40C66FF867C}">
                  <a14:compatExt spid="_x0000_s11278"/>
                </a:ext>
                <a:ext uri="{FF2B5EF4-FFF2-40B4-BE49-F238E27FC236}">
                  <a16:creationId xmlns:a16="http://schemas.microsoft.com/office/drawing/2014/main" id="{00000000-0008-0000-0100-00002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38</xdr:row>
          <xdr:rowOff>47625</xdr:rowOff>
        </xdr:from>
        <xdr:to>
          <xdr:col>15</xdr:col>
          <xdr:colOff>19050</xdr:colOff>
          <xdr:row>39</xdr:row>
          <xdr:rowOff>152400</xdr:rowOff>
        </xdr:to>
        <xdr:sp macro="" textlink="">
          <xdr:nvSpPr>
            <xdr:cNvPr id="11298" name="Check Box 15" hidden="1">
              <a:extLst>
                <a:ext uri="{63B3BB69-23CF-44E3-9099-C40C66FF867C}">
                  <a14:compatExt spid="_x0000_s11279"/>
                </a:ext>
                <a:ext uri="{FF2B5EF4-FFF2-40B4-BE49-F238E27FC236}">
                  <a16:creationId xmlns:a16="http://schemas.microsoft.com/office/drawing/2014/main" id="{00000000-0008-0000-0100-00002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76200</xdr:colOff>
      <xdr:row>28</xdr:row>
      <xdr:rowOff>83820</xdr:rowOff>
    </xdr:from>
    <xdr:to>
      <xdr:col>13</xdr:col>
      <xdr:colOff>281940</xdr:colOff>
      <xdr:row>39</xdr:row>
      <xdr:rowOff>106680</xdr:rowOff>
    </xdr:to>
    <xdr:sp macro="" textlink="">
      <xdr:nvSpPr>
        <xdr:cNvPr id="11300" name="Rectangle 11299">
          <a:extLst>
            <a:ext uri="{FF2B5EF4-FFF2-40B4-BE49-F238E27FC236}">
              <a16:creationId xmlns:a16="http://schemas.microsoft.com/office/drawing/2014/main" id="{00000000-0008-0000-0200-0000242C0000}"/>
            </a:ext>
          </a:extLst>
        </xdr:cNvPr>
        <xdr:cNvSpPr/>
      </xdr:nvSpPr>
      <xdr:spPr>
        <a:xfrm>
          <a:off x="8001000" y="5204460"/>
          <a:ext cx="205740" cy="2034540"/>
        </a:xfrm>
        <a:prstGeom prst="rect">
          <a:avLst/>
        </a:prstGeom>
        <a:solidFill>
          <a:srgbClr val="EF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6">
      <xdr:nvSpPr>
        <xdr:cNvPr id="11301" name="TextBox 11300">
          <a:extLst>
            <a:ext uri="{FF2B5EF4-FFF2-40B4-BE49-F238E27FC236}">
              <a16:creationId xmlns:a16="http://schemas.microsoft.com/office/drawing/2014/main" id="{00000000-0008-0000-0200-0000252C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0E024C-4B0A-4166-8179-F8D44C335F52}" type="TxLink">
            <a:rPr lang="en-US" sz="1100" b="0" i="0" u="none" strike="noStrike">
              <a:solidFill>
                <a:srgbClr val="FF5050"/>
              </a:solidFill>
              <a:latin typeface="Aptos Narrow"/>
              <a:ea typeface="+mn-ea"/>
              <a:cs typeface="+mn-cs"/>
            </a:rPr>
            <a:pPr marL="0" indent="0"/>
            <a:t> </a:t>
          </a:fld>
          <a:endParaRPr lang="ru-RU" sz="1100" b="0" i="0" u="none" strike="noStrike">
            <a:solidFill>
              <a:srgbClr val="FF5050"/>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6">
      <xdr:nvSpPr>
        <xdr:cNvPr id="11302" name="TextBox 11301">
          <a:extLst>
            <a:ext uri="{FF2B5EF4-FFF2-40B4-BE49-F238E27FC236}">
              <a16:creationId xmlns:a16="http://schemas.microsoft.com/office/drawing/2014/main" id="{00000000-0008-0000-0200-0000262C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4C8F3F-67A4-4B2E-9CFD-5DD75FF1B220}" type="TxLink">
            <a:rPr lang="en-US" sz="1100" b="0" i="0" u="none" strike="noStrike">
              <a:solidFill>
                <a:srgbClr val="FF5050"/>
              </a:solidFill>
              <a:latin typeface="Aptos Narrow"/>
              <a:ea typeface="+mn-ea"/>
              <a:cs typeface="+mn-cs"/>
            </a:rPr>
            <a:pPr marL="0" indent="0"/>
            <a:t>↑ -3%</a:t>
          </a:fld>
          <a:endParaRPr lang="ru-RU" sz="1100" b="0" i="0" u="none" strike="noStrike">
            <a:solidFill>
              <a:srgbClr val="FF5050"/>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6">
      <xdr:nvSpPr>
        <xdr:cNvPr id="11303" name="TextBox 11302">
          <a:extLst>
            <a:ext uri="{FF2B5EF4-FFF2-40B4-BE49-F238E27FC236}">
              <a16:creationId xmlns:a16="http://schemas.microsoft.com/office/drawing/2014/main" id="{00000000-0008-0000-0200-0000272C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4DB4F9-D579-4C8D-80BA-297A478A977C}" type="TxLink">
            <a:rPr lang="en-US" sz="1100" b="0" i="0" u="none" strike="noStrike">
              <a:solidFill>
                <a:srgbClr val="FF5050"/>
              </a:solidFill>
              <a:latin typeface="Aptos Narrow"/>
              <a:ea typeface="+mn-ea"/>
              <a:cs typeface="+mn-cs"/>
            </a:rPr>
            <a:pPr marL="0" indent="0"/>
            <a:t> </a:t>
          </a:fld>
          <a:endParaRPr lang="ru-RU" sz="2000" b="1" i="0" u="none" strike="noStrike">
            <a:solidFill>
              <a:srgbClr val="FF5050"/>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6">
      <xdr:nvSpPr>
        <xdr:cNvPr id="11304" name="TextBox 11303">
          <a:extLst>
            <a:ext uri="{FF2B5EF4-FFF2-40B4-BE49-F238E27FC236}">
              <a16:creationId xmlns:a16="http://schemas.microsoft.com/office/drawing/2014/main" id="{00000000-0008-0000-0200-0000282C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A25DFC-789B-4E7B-9B0A-6D3713A4817C}" type="TxLink">
            <a:rPr lang="en-US" sz="1100" b="0" i="0" u="none" strike="noStrike">
              <a:solidFill>
                <a:srgbClr val="FF5050"/>
              </a:solidFill>
              <a:latin typeface="Aptos Narrow"/>
              <a:ea typeface="+mn-ea"/>
              <a:cs typeface="+mn-cs"/>
            </a:rPr>
            <a:pPr marL="0" indent="0"/>
            <a:t> </a:t>
          </a:fld>
          <a:endParaRPr lang="ru-RU" sz="2000" b="1" i="0" u="none" strike="noStrike">
            <a:solidFill>
              <a:srgbClr val="FF5050"/>
            </a:solidFill>
            <a:latin typeface="Aptos Narrow"/>
            <a:ea typeface="+mn-ea"/>
            <a:cs typeface="+mn-cs"/>
          </a:endParaRPr>
        </a:p>
      </xdr:txBody>
    </xdr:sp>
    <xdr:clientData/>
  </xdr:twoCellAnchor>
  <xdr:twoCellAnchor>
    <xdr:from>
      <xdr:col>5</xdr:col>
      <xdr:colOff>152400</xdr:colOff>
      <xdr:row>3</xdr:row>
      <xdr:rowOff>30480</xdr:rowOff>
    </xdr:from>
    <xdr:to>
      <xdr:col>9</xdr:col>
      <xdr:colOff>205740</xdr:colOff>
      <xdr:row>9</xdr:row>
      <xdr:rowOff>114300</xdr:rowOff>
    </xdr:to>
    <xdr:sp macro="" textlink="">
      <xdr:nvSpPr>
        <xdr:cNvPr id="11305" name="Rectangle: Rounded Corners 11304">
          <a:hlinkClick xmlns:r="http://schemas.openxmlformats.org/officeDocument/2006/relationships" r:id="rId22"/>
          <a:extLst>
            <a:ext uri="{FF2B5EF4-FFF2-40B4-BE49-F238E27FC236}">
              <a16:creationId xmlns:a16="http://schemas.microsoft.com/office/drawing/2014/main" id="{00000000-0008-0000-0200-0000292C0000}"/>
            </a:ext>
          </a:extLst>
        </xdr:cNvPr>
        <xdr:cNvSpPr/>
      </xdr:nvSpPr>
      <xdr:spPr>
        <a:xfrm>
          <a:off x="320040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464820</xdr:colOff>
      <xdr:row>3</xdr:row>
      <xdr:rowOff>30480</xdr:rowOff>
    </xdr:from>
    <xdr:to>
      <xdr:col>13</xdr:col>
      <xdr:colOff>518160</xdr:colOff>
      <xdr:row>9</xdr:row>
      <xdr:rowOff>114300</xdr:rowOff>
    </xdr:to>
    <xdr:sp macro="" textlink="">
      <xdr:nvSpPr>
        <xdr:cNvPr id="11306" name="Rectangle: Rounded Corners 11305">
          <a:hlinkClick xmlns:r="http://schemas.openxmlformats.org/officeDocument/2006/relationships" r:id="rId23"/>
          <a:extLst>
            <a:ext uri="{FF2B5EF4-FFF2-40B4-BE49-F238E27FC236}">
              <a16:creationId xmlns:a16="http://schemas.microsoft.com/office/drawing/2014/main" id="{00000000-0008-0000-0200-00002A2C0000}"/>
            </a:ext>
          </a:extLst>
        </xdr:cNvPr>
        <xdr:cNvSpPr/>
      </xdr:nvSpPr>
      <xdr:spPr>
        <a:xfrm>
          <a:off x="595122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152400</xdr:colOff>
      <xdr:row>3</xdr:row>
      <xdr:rowOff>30480</xdr:rowOff>
    </xdr:from>
    <xdr:to>
      <xdr:col>18</xdr:col>
      <xdr:colOff>205740</xdr:colOff>
      <xdr:row>9</xdr:row>
      <xdr:rowOff>114300</xdr:rowOff>
    </xdr:to>
    <xdr:sp macro="" textlink="">
      <xdr:nvSpPr>
        <xdr:cNvPr id="11307" name="Rectangle: Rounded Corners 11306">
          <a:hlinkClick xmlns:r="http://schemas.openxmlformats.org/officeDocument/2006/relationships" r:id="rId24"/>
          <a:extLst>
            <a:ext uri="{FF2B5EF4-FFF2-40B4-BE49-F238E27FC236}">
              <a16:creationId xmlns:a16="http://schemas.microsoft.com/office/drawing/2014/main" id="{00000000-0008-0000-0200-00002B2C0000}"/>
            </a:ext>
          </a:extLst>
        </xdr:cNvPr>
        <xdr:cNvSpPr/>
      </xdr:nvSpPr>
      <xdr:spPr>
        <a:xfrm>
          <a:off x="868680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457200</xdr:colOff>
      <xdr:row>3</xdr:row>
      <xdr:rowOff>30480</xdr:rowOff>
    </xdr:from>
    <xdr:to>
      <xdr:col>22</xdr:col>
      <xdr:colOff>510540</xdr:colOff>
      <xdr:row>9</xdr:row>
      <xdr:rowOff>114300</xdr:rowOff>
    </xdr:to>
    <xdr:sp macro="" textlink="">
      <xdr:nvSpPr>
        <xdr:cNvPr id="11308" name="Rectangle: Rounded Corners 11307">
          <a:hlinkClick xmlns:r="http://schemas.openxmlformats.org/officeDocument/2006/relationships" r:id="rId25"/>
          <a:extLst>
            <a:ext uri="{FF2B5EF4-FFF2-40B4-BE49-F238E27FC236}">
              <a16:creationId xmlns:a16="http://schemas.microsoft.com/office/drawing/2014/main" id="{00000000-0008-0000-0200-00002C2C0000}"/>
            </a:ext>
          </a:extLst>
        </xdr:cNvPr>
        <xdr:cNvSpPr/>
      </xdr:nvSpPr>
      <xdr:spPr>
        <a:xfrm>
          <a:off x="1143000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1</xdr:col>
      <xdr:colOff>99060</xdr:colOff>
      <xdr:row>1</xdr:row>
      <xdr:rowOff>15240</xdr:rowOff>
    </xdr:to>
    <xdr:sp macro="" textlink="">
      <xdr:nvSpPr>
        <xdr:cNvPr id="11299" name="Rectangle 11298">
          <a:extLst>
            <a:ext uri="{FF2B5EF4-FFF2-40B4-BE49-F238E27FC236}">
              <a16:creationId xmlns:a16="http://schemas.microsoft.com/office/drawing/2014/main" id="{00000000-0008-0000-0200-0000232C0000}"/>
            </a:ext>
          </a:extLst>
        </xdr:cNvPr>
        <xdr:cNvSpPr/>
      </xdr:nvSpPr>
      <xdr:spPr>
        <a:xfrm>
          <a:off x="0" y="0"/>
          <a:ext cx="708660" cy="198120"/>
        </a:xfrm>
        <a:prstGeom prst="rect">
          <a:avLst/>
        </a:prstGeom>
        <a:solidFill>
          <a:srgbClr val="CFE0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25260</xdr:colOff>
      <xdr:row>0</xdr:row>
      <xdr:rowOff>0</xdr:rowOff>
    </xdr:from>
    <xdr:to>
      <xdr:col>0</xdr:col>
      <xdr:colOff>299580</xdr:colOff>
      <xdr:row>1</xdr:row>
      <xdr:rowOff>91440</xdr:rowOff>
    </xdr:to>
    <xdr:pic>
      <xdr:nvPicPr>
        <xdr:cNvPr id="11320" name="Graphic 11319" descr="Moon with solid fill">
          <a:hlinkClick xmlns:r="http://schemas.openxmlformats.org/officeDocument/2006/relationships" r:id="rId26"/>
          <a:extLst>
            <a:ext uri="{FF2B5EF4-FFF2-40B4-BE49-F238E27FC236}">
              <a16:creationId xmlns:a16="http://schemas.microsoft.com/office/drawing/2014/main" id="{00000000-0008-0000-0200-0000382C0000}"/>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25260" y="0"/>
          <a:ext cx="274320" cy="274320"/>
        </a:xfrm>
        <a:prstGeom prst="rect">
          <a:avLst/>
        </a:prstGeom>
      </xdr:spPr>
    </xdr:pic>
    <xdr:clientData/>
  </xdr:twoCellAnchor>
  <xdr:twoCellAnchor>
    <xdr:from>
      <xdr:col>0</xdr:col>
      <xdr:colOff>419100</xdr:colOff>
      <xdr:row>0</xdr:row>
      <xdr:rowOff>0</xdr:rowOff>
    </xdr:from>
    <xdr:to>
      <xdr:col>1</xdr:col>
      <xdr:colOff>83820</xdr:colOff>
      <xdr:row>1</xdr:row>
      <xdr:rowOff>91440</xdr:rowOff>
    </xdr:to>
    <xdr:pic>
      <xdr:nvPicPr>
        <xdr:cNvPr id="11321" name="Graphic 11320" descr="Sun with solid fill">
          <a:extLst>
            <a:ext uri="{FF2B5EF4-FFF2-40B4-BE49-F238E27FC236}">
              <a16:creationId xmlns:a16="http://schemas.microsoft.com/office/drawing/2014/main" id="{00000000-0008-0000-0200-0000392C0000}"/>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419100" y="0"/>
          <a:ext cx="274320" cy="2743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251460</xdr:colOff>
      <xdr:row>1</xdr:row>
      <xdr:rowOff>91440</xdr:rowOff>
    </xdr:from>
    <xdr:to>
      <xdr:col>23</xdr:col>
      <xdr:colOff>182880</xdr:colOff>
      <xdr:row>40</xdr:row>
      <xdr:rowOff>0</xdr:rowOff>
    </xdr:to>
    <xdr:sp macro="" textlink="">
      <xdr:nvSpPr>
        <xdr:cNvPr id="2" name="Rectangle: Rounded Corners 1">
          <a:extLst>
            <a:ext uri="{FF2B5EF4-FFF2-40B4-BE49-F238E27FC236}">
              <a16:creationId xmlns:a16="http://schemas.microsoft.com/office/drawing/2014/main" id="{00000000-0008-0000-0300-000002000000}"/>
            </a:ext>
          </a:extLst>
        </xdr:cNvPr>
        <xdr:cNvSpPr/>
      </xdr:nvSpPr>
      <xdr:spPr>
        <a:xfrm>
          <a:off x="251460" y="274320"/>
          <a:ext cx="13952220" cy="7040880"/>
        </a:xfrm>
        <a:prstGeom prst="roundRect">
          <a:avLst>
            <a:gd name="adj" fmla="val 4654"/>
          </a:avLst>
        </a:prstGeom>
        <a:solidFill>
          <a:srgbClr val="D9EAED"/>
        </a:solidFill>
        <a:ln w="9525">
          <a:solidFill>
            <a:schemeClr val="bg1"/>
          </a:solidFill>
        </a:ln>
        <a:effectLst>
          <a:outerShdw blurRad="152400" dist="215900" dir="7800000" algn="br" rotWithShape="0">
            <a:srgbClr val="019BD1">
              <a:alpha val="2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175260</xdr:colOff>
      <xdr:row>11</xdr:row>
      <xdr:rowOff>0</xdr:rowOff>
    </xdr:from>
    <xdr:to>
      <xdr:col>12</xdr:col>
      <xdr:colOff>388620</xdr:colOff>
      <xdr:row>38</xdr:row>
      <xdr:rowOff>45720</xdr:rowOff>
    </xdr:to>
    <xdr:sp macro="" textlink="">
      <xdr:nvSpPr>
        <xdr:cNvPr id="3" name="Rectangle: Rounded Corners 2">
          <a:extLst>
            <a:ext uri="{FF2B5EF4-FFF2-40B4-BE49-F238E27FC236}">
              <a16:creationId xmlns:a16="http://schemas.microsoft.com/office/drawing/2014/main" id="{00000000-0008-0000-0300-000003000000}"/>
            </a:ext>
          </a:extLst>
        </xdr:cNvPr>
        <xdr:cNvSpPr/>
      </xdr:nvSpPr>
      <xdr:spPr>
        <a:xfrm>
          <a:off x="3223260" y="2011680"/>
          <a:ext cx="4480560" cy="4983480"/>
        </a:xfrm>
        <a:prstGeom prst="roundRect">
          <a:avLst>
            <a:gd name="adj" fmla="val 5965"/>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373380</xdr:colOff>
      <xdr:row>26</xdr:row>
      <xdr:rowOff>53340</xdr:rowOff>
    </xdr:from>
    <xdr:to>
      <xdr:col>22</xdr:col>
      <xdr:colOff>525780</xdr:colOff>
      <xdr:row>38</xdr:row>
      <xdr:rowOff>53340</xdr:rowOff>
    </xdr:to>
    <xdr:sp macro="" textlink="">
      <xdr:nvSpPr>
        <xdr:cNvPr id="5" name="Rectangle: Rounded Corners 4">
          <a:extLst>
            <a:ext uri="{FF2B5EF4-FFF2-40B4-BE49-F238E27FC236}">
              <a16:creationId xmlns:a16="http://schemas.microsoft.com/office/drawing/2014/main" id="{00000000-0008-0000-0300-000005000000}"/>
            </a:ext>
          </a:extLst>
        </xdr:cNvPr>
        <xdr:cNvSpPr/>
      </xdr:nvSpPr>
      <xdr:spPr>
        <a:xfrm>
          <a:off x="10736580" y="4808220"/>
          <a:ext cx="3200400" cy="2194560"/>
        </a:xfrm>
        <a:prstGeom prst="roundRect">
          <a:avLst>
            <a:gd name="adj" fmla="val 105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15240</xdr:colOff>
      <xdr:row>11</xdr:row>
      <xdr:rowOff>0</xdr:rowOff>
    </xdr:from>
    <xdr:to>
      <xdr:col>22</xdr:col>
      <xdr:colOff>545592</xdr:colOff>
      <xdr:row>25</xdr:row>
      <xdr:rowOff>0</xdr:rowOff>
    </xdr:to>
    <xdr:sp macro="" textlink="">
      <xdr:nvSpPr>
        <xdr:cNvPr id="6" name="Rectangle: Rounded Corners 5">
          <a:extLst>
            <a:ext uri="{FF2B5EF4-FFF2-40B4-BE49-F238E27FC236}">
              <a16:creationId xmlns:a16="http://schemas.microsoft.com/office/drawing/2014/main" id="{00000000-0008-0000-0300-000006000000}"/>
            </a:ext>
          </a:extLst>
        </xdr:cNvPr>
        <xdr:cNvSpPr/>
      </xdr:nvSpPr>
      <xdr:spPr>
        <a:xfrm>
          <a:off x="7940040" y="2011680"/>
          <a:ext cx="6016752" cy="2560320"/>
        </a:xfrm>
        <a:prstGeom prst="roundRect">
          <a:avLst>
            <a:gd name="adj" fmla="val 9139"/>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15240</xdr:colOff>
      <xdr:row>26</xdr:row>
      <xdr:rowOff>53340</xdr:rowOff>
    </xdr:from>
    <xdr:to>
      <xdr:col>17</xdr:col>
      <xdr:colOff>137160</xdr:colOff>
      <xdr:row>40</xdr:row>
      <xdr:rowOff>144780</xdr:rowOff>
    </xdr:to>
    <xdr:sp macro="" textlink="">
      <xdr:nvSpPr>
        <xdr:cNvPr id="8" name="Rectangle: Rounded Corners 7">
          <a:extLst>
            <a:ext uri="{FF2B5EF4-FFF2-40B4-BE49-F238E27FC236}">
              <a16:creationId xmlns:a16="http://schemas.microsoft.com/office/drawing/2014/main" id="{00000000-0008-0000-0300-000008000000}"/>
            </a:ext>
          </a:extLst>
        </xdr:cNvPr>
        <xdr:cNvSpPr/>
      </xdr:nvSpPr>
      <xdr:spPr>
        <a:xfrm>
          <a:off x="7940040" y="4808220"/>
          <a:ext cx="2560320" cy="2651760"/>
        </a:xfrm>
        <a:prstGeom prst="roundRect">
          <a:avLst>
            <a:gd name="adj" fmla="val 11570"/>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518160</xdr:colOff>
      <xdr:row>13</xdr:row>
      <xdr:rowOff>60960</xdr:rowOff>
    </xdr:from>
    <xdr:to>
      <xdr:col>4</xdr:col>
      <xdr:colOff>548640</xdr:colOff>
      <xdr:row>25</xdr:row>
      <xdr:rowOff>152400</xdr:rowOff>
    </xdr:to>
    <xdr:sp macro="" textlink="">
      <xdr:nvSpPr>
        <xdr:cNvPr id="9" name="Rectangle: Rounded Corners 8">
          <a:extLst>
            <a:ext uri="{FF2B5EF4-FFF2-40B4-BE49-F238E27FC236}">
              <a16:creationId xmlns:a16="http://schemas.microsoft.com/office/drawing/2014/main" id="{00000000-0008-0000-0300-000009000000}"/>
            </a:ext>
          </a:extLst>
        </xdr:cNvPr>
        <xdr:cNvSpPr/>
      </xdr:nvSpPr>
      <xdr:spPr>
        <a:xfrm>
          <a:off x="518160" y="2438400"/>
          <a:ext cx="2468880" cy="2286000"/>
        </a:xfrm>
        <a:prstGeom prst="roundRect">
          <a:avLst>
            <a:gd name="adj" fmla="val 1330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518160</xdr:colOff>
      <xdr:row>3</xdr:row>
      <xdr:rowOff>38100</xdr:rowOff>
    </xdr:from>
    <xdr:to>
      <xdr:col>4</xdr:col>
      <xdr:colOff>548640</xdr:colOff>
      <xdr:row>11</xdr:row>
      <xdr:rowOff>160020</xdr:rowOff>
    </xdr:to>
    <xdr:sp macro="" textlink="">
      <xdr:nvSpPr>
        <xdr:cNvPr id="10" name="Rectangle: Rounded Corners 9">
          <a:extLst>
            <a:ext uri="{FF2B5EF4-FFF2-40B4-BE49-F238E27FC236}">
              <a16:creationId xmlns:a16="http://schemas.microsoft.com/office/drawing/2014/main" id="{00000000-0008-0000-0300-00000A000000}"/>
            </a:ext>
          </a:extLst>
        </xdr:cNvPr>
        <xdr:cNvSpPr/>
      </xdr:nvSpPr>
      <xdr:spPr>
        <a:xfrm>
          <a:off x="518160" y="586740"/>
          <a:ext cx="2468880" cy="1584960"/>
        </a:xfrm>
        <a:prstGeom prst="roundRect">
          <a:avLst>
            <a:gd name="adj" fmla="val 1474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161925</xdr:colOff>
      <xdr:row>3</xdr:row>
      <xdr:rowOff>38100</xdr:rowOff>
    </xdr:from>
    <xdr:to>
      <xdr:col>9</xdr:col>
      <xdr:colOff>238125</xdr:colOff>
      <xdr:row>9</xdr:row>
      <xdr:rowOff>129540</xdr:rowOff>
    </xdr:to>
    <xdr:sp macro="" textlink="">
      <xdr:nvSpPr>
        <xdr:cNvPr id="11" name="Rectangle: Rounded Corners 10">
          <a:extLst>
            <a:ext uri="{FF2B5EF4-FFF2-40B4-BE49-F238E27FC236}">
              <a16:creationId xmlns:a16="http://schemas.microsoft.com/office/drawing/2014/main" id="{00000000-0008-0000-0300-00000B000000}"/>
            </a:ext>
          </a:extLst>
        </xdr:cNvPr>
        <xdr:cNvSpPr/>
      </xdr:nvSpPr>
      <xdr:spPr>
        <a:xfrm>
          <a:off x="3209925" y="586740"/>
          <a:ext cx="2514600" cy="1188720"/>
        </a:xfrm>
        <a:prstGeom prst="roundRect">
          <a:avLst>
            <a:gd name="adj" fmla="val 171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518160</xdr:colOff>
      <xdr:row>27</xdr:row>
      <xdr:rowOff>53340</xdr:rowOff>
    </xdr:from>
    <xdr:to>
      <xdr:col>4</xdr:col>
      <xdr:colOff>548640</xdr:colOff>
      <xdr:row>38</xdr:row>
      <xdr:rowOff>53340</xdr:rowOff>
    </xdr:to>
    <xdr:sp macro="" textlink="">
      <xdr:nvSpPr>
        <xdr:cNvPr id="12" name="Rectangle: Rounded Corners 11">
          <a:extLst>
            <a:ext uri="{FF2B5EF4-FFF2-40B4-BE49-F238E27FC236}">
              <a16:creationId xmlns:a16="http://schemas.microsoft.com/office/drawing/2014/main" id="{00000000-0008-0000-0300-00000C000000}"/>
            </a:ext>
          </a:extLst>
        </xdr:cNvPr>
        <xdr:cNvSpPr/>
      </xdr:nvSpPr>
      <xdr:spPr>
        <a:xfrm>
          <a:off x="518160" y="4991100"/>
          <a:ext cx="2468880" cy="2011680"/>
        </a:xfrm>
        <a:prstGeom prst="roundRect">
          <a:avLst>
            <a:gd name="adj" fmla="val 12959"/>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18</xdr:col>
      <xdr:colOff>449580</xdr:colOff>
      <xdr:row>3</xdr:row>
      <xdr:rowOff>38100</xdr:rowOff>
    </xdr:from>
    <xdr:to>
      <xdr:col>22</xdr:col>
      <xdr:colOff>525780</xdr:colOff>
      <xdr:row>9</xdr:row>
      <xdr:rowOff>129540</xdr:rowOff>
    </xdr:to>
    <xdr:sp macro="" textlink="">
      <xdr:nvSpPr>
        <xdr:cNvPr id="13" name="Rectangle: Rounded Corners 12">
          <a:extLst>
            <a:ext uri="{FF2B5EF4-FFF2-40B4-BE49-F238E27FC236}">
              <a16:creationId xmlns:a16="http://schemas.microsoft.com/office/drawing/2014/main" id="{00000000-0008-0000-0300-00000D000000}"/>
            </a:ext>
          </a:extLst>
        </xdr:cNvPr>
        <xdr:cNvSpPr/>
      </xdr:nvSpPr>
      <xdr:spPr>
        <a:xfrm>
          <a:off x="11422380" y="586740"/>
          <a:ext cx="2514600" cy="1188720"/>
        </a:xfrm>
        <a:prstGeom prst="roundRect">
          <a:avLst>
            <a:gd name="adj" fmla="val 171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9</xdr:col>
      <xdr:colOff>461010</xdr:colOff>
      <xdr:row>3</xdr:row>
      <xdr:rowOff>38100</xdr:rowOff>
    </xdr:from>
    <xdr:to>
      <xdr:col>13</xdr:col>
      <xdr:colOff>537210</xdr:colOff>
      <xdr:row>9</xdr:row>
      <xdr:rowOff>129540</xdr:rowOff>
    </xdr:to>
    <xdr:sp macro="" textlink="">
      <xdr:nvSpPr>
        <xdr:cNvPr id="14" name="Rectangle: Rounded Corners 13">
          <a:extLst>
            <a:ext uri="{FF2B5EF4-FFF2-40B4-BE49-F238E27FC236}">
              <a16:creationId xmlns:a16="http://schemas.microsoft.com/office/drawing/2014/main" id="{00000000-0008-0000-0300-00000E000000}"/>
            </a:ext>
          </a:extLst>
        </xdr:cNvPr>
        <xdr:cNvSpPr/>
      </xdr:nvSpPr>
      <xdr:spPr>
        <a:xfrm>
          <a:off x="5947410" y="586740"/>
          <a:ext cx="2514600" cy="1188720"/>
        </a:xfrm>
        <a:prstGeom prst="roundRect">
          <a:avLst>
            <a:gd name="adj" fmla="val 171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150495</xdr:colOff>
      <xdr:row>3</xdr:row>
      <xdr:rowOff>38100</xdr:rowOff>
    </xdr:from>
    <xdr:to>
      <xdr:col>18</xdr:col>
      <xdr:colOff>226695</xdr:colOff>
      <xdr:row>9</xdr:row>
      <xdr:rowOff>129540</xdr:rowOff>
    </xdr:to>
    <xdr:sp macro="" textlink="">
      <xdr:nvSpPr>
        <xdr:cNvPr id="15" name="Rectangle: Rounded Corners 14">
          <a:extLst>
            <a:ext uri="{FF2B5EF4-FFF2-40B4-BE49-F238E27FC236}">
              <a16:creationId xmlns:a16="http://schemas.microsoft.com/office/drawing/2014/main" id="{00000000-0008-0000-0300-00000F000000}"/>
            </a:ext>
          </a:extLst>
        </xdr:cNvPr>
        <xdr:cNvSpPr/>
      </xdr:nvSpPr>
      <xdr:spPr>
        <a:xfrm>
          <a:off x="8684895" y="586740"/>
          <a:ext cx="2514600" cy="1188720"/>
        </a:xfrm>
        <a:prstGeom prst="roundRect">
          <a:avLst>
            <a:gd name="adj" fmla="val 17128"/>
          </a:avLst>
        </a:prstGeom>
        <a:gradFill>
          <a:gsLst>
            <a:gs pos="100000">
              <a:srgbClr val="0054B4">
                <a:lumMod val="98000"/>
              </a:srgbClr>
            </a:gs>
            <a:gs pos="0">
              <a:srgbClr val="34D399"/>
            </a:gs>
          </a:gsLst>
          <a:lin ang="2700000" scaled="0"/>
        </a:gra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8</xdr:col>
      <xdr:colOff>276225</xdr:colOff>
      <xdr:row>4</xdr:row>
      <xdr:rowOff>68580</xdr:rowOff>
    </xdr:from>
    <xdr:to>
      <xdr:col>8</xdr:col>
      <xdr:colOff>603885</xdr:colOff>
      <xdr:row>6</xdr:row>
      <xdr:rowOff>15240</xdr:rowOff>
    </xdr:to>
    <xdr:sp macro="" textlink="">
      <xdr:nvSpPr>
        <xdr:cNvPr id="16" name="Rectangle: Rounded Corners 15">
          <a:extLst>
            <a:ext uri="{FF2B5EF4-FFF2-40B4-BE49-F238E27FC236}">
              <a16:creationId xmlns:a16="http://schemas.microsoft.com/office/drawing/2014/main" id="{00000000-0008-0000-0300-000010000000}"/>
            </a:ext>
          </a:extLst>
        </xdr:cNvPr>
        <xdr:cNvSpPr/>
      </xdr:nvSpPr>
      <xdr:spPr>
        <a:xfrm>
          <a:off x="5153025" y="800100"/>
          <a:ext cx="327660" cy="312420"/>
        </a:xfrm>
        <a:prstGeom prst="roundRect">
          <a:avLst/>
        </a:prstGeom>
        <a:gradFill>
          <a:gsLst>
            <a:gs pos="17000">
              <a:srgbClr val="14A1F9"/>
            </a:gs>
            <a:gs pos="81000">
              <a:srgbClr val="0273FC"/>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8</xdr:col>
      <xdr:colOff>327660</xdr:colOff>
      <xdr:row>4</xdr:row>
      <xdr:rowOff>106680</xdr:rowOff>
    </xdr:from>
    <xdr:to>
      <xdr:col>8</xdr:col>
      <xdr:colOff>556260</xdr:colOff>
      <xdr:row>5</xdr:row>
      <xdr:rowOff>152400</xdr:rowOff>
    </xdr:to>
    <xdr:pic>
      <xdr:nvPicPr>
        <xdr:cNvPr id="17" name="Graphic 16" descr="Wallet with solid fill">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04460" y="838200"/>
          <a:ext cx="228600" cy="228600"/>
        </a:xfrm>
        <a:prstGeom prst="rect">
          <a:avLst/>
        </a:prstGeom>
      </xdr:spPr>
    </xdr:pic>
    <xdr:clientData/>
  </xdr:twoCellAnchor>
  <xdr:twoCellAnchor>
    <xdr:from>
      <xdr:col>17</xdr:col>
      <xdr:colOff>293370</xdr:colOff>
      <xdr:row>4</xdr:row>
      <xdr:rowOff>45720</xdr:rowOff>
    </xdr:from>
    <xdr:to>
      <xdr:col>18</xdr:col>
      <xdr:colOff>11430</xdr:colOff>
      <xdr:row>5</xdr:row>
      <xdr:rowOff>175260</xdr:rowOff>
    </xdr:to>
    <xdr:sp macro="" textlink="">
      <xdr:nvSpPr>
        <xdr:cNvPr id="18" name="Rectangle: Rounded Corners 17">
          <a:extLst>
            <a:ext uri="{FF2B5EF4-FFF2-40B4-BE49-F238E27FC236}">
              <a16:creationId xmlns:a16="http://schemas.microsoft.com/office/drawing/2014/main" id="{00000000-0008-0000-0300-000012000000}"/>
            </a:ext>
          </a:extLst>
        </xdr:cNvPr>
        <xdr:cNvSpPr/>
      </xdr:nvSpPr>
      <xdr:spPr>
        <a:xfrm>
          <a:off x="10656570" y="777240"/>
          <a:ext cx="327660" cy="312420"/>
        </a:xfrm>
        <a:prstGeom prst="roundRect">
          <a:avLst/>
        </a:prstGeom>
        <a:gradFill>
          <a:gsLst>
            <a:gs pos="100000">
              <a:srgbClr val="0054B4"/>
            </a:gs>
            <a:gs pos="0">
              <a:srgbClr val="34D399"/>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bg1"/>
              </a:solidFill>
              <a:latin typeface="+mn-lt"/>
              <a:ea typeface="+mn-ea"/>
              <a:cs typeface="+mn-cs"/>
            </a:rPr>
            <a:t>↓</a:t>
          </a:r>
          <a:endParaRPr lang="ru-RU" sz="2000" b="1">
            <a:solidFill>
              <a:schemeClr val="bg1"/>
            </a:solidFill>
            <a:latin typeface="+mn-lt"/>
            <a:ea typeface="+mn-ea"/>
            <a:cs typeface="+mn-cs"/>
          </a:endParaRPr>
        </a:p>
      </xdr:txBody>
    </xdr:sp>
    <xdr:clientData/>
  </xdr:twoCellAnchor>
  <xdr:twoCellAnchor>
    <xdr:from>
      <xdr:col>12</xdr:col>
      <xdr:colOff>590550</xdr:colOff>
      <xdr:row>4</xdr:row>
      <xdr:rowOff>45720</xdr:rowOff>
    </xdr:from>
    <xdr:to>
      <xdr:col>13</xdr:col>
      <xdr:colOff>308610</xdr:colOff>
      <xdr:row>5</xdr:row>
      <xdr:rowOff>175260</xdr:rowOff>
    </xdr:to>
    <xdr:sp macro="" textlink="">
      <xdr:nvSpPr>
        <xdr:cNvPr id="19" name="Rectangle: Rounded Corners 18">
          <a:extLst>
            <a:ext uri="{FF2B5EF4-FFF2-40B4-BE49-F238E27FC236}">
              <a16:creationId xmlns:a16="http://schemas.microsoft.com/office/drawing/2014/main" id="{00000000-0008-0000-0300-000013000000}"/>
            </a:ext>
          </a:extLst>
        </xdr:cNvPr>
        <xdr:cNvSpPr/>
      </xdr:nvSpPr>
      <xdr:spPr>
        <a:xfrm>
          <a:off x="7905750" y="777240"/>
          <a:ext cx="327660" cy="312420"/>
        </a:xfrm>
        <a:prstGeom prst="roundRect">
          <a:avLst/>
        </a:prstGeom>
        <a:gradFill>
          <a:gsLst>
            <a:gs pos="0">
              <a:srgbClr val="F9A810"/>
            </a:gs>
            <a:gs pos="99000">
              <a:srgbClr val="FF000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a:t>
          </a:r>
          <a:endParaRPr lang="ru-RU" sz="2000" b="1">
            <a:solidFill>
              <a:schemeClr val="bg1"/>
            </a:solidFill>
          </a:endParaRPr>
        </a:p>
      </xdr:txBody>
    </xdr:sp>
    <xdr:clientData/>
  </xdr:twoCellAnchor>
  <xdr:twoCellAnchor>
    <xdr:from>
      <xdr:col>21</xdr:col>
      <xdr:colOff>582930</xdr:colOff>
      <xdr:row>4</xdr:row>
      <xdr:rowOff>45720</xdr:rowOff>
    </xdr:from>
    <xdr:to>
      <xdr:col>22</xdr:col>
      <xdr:colOff>300990</xdr:colOff>
      <xdr:row>5</xdr:row>
      <xdr:rowOff>175260</xdr:rowOff>
    </xdr:to>
    <xdr:grpSp>
      <xdr:nvGrpSpPr>
        <xdr:cNvPr id="20" name="Group 19">
          <a:extLst>
            <a:ext uri="{FF2B5EF4-FFF2-40B4-BE49-F238E27FC236}">
              <a16:creationId xmlns:a16="http://schemas.microsoft.com/office/drawing/2014/main" id="{00000000-0008-0000-0300-000014000000}"/>
            </a:ext>
          </a:extLst>
        </xdr:cNvPr>
        <xdr:cNvGrpSpPr/>
      </xdr:nvGrpSpPr>
      <xdr:grpSpPr>
        <a:xfrm>
          <a:off x="13028930" y="807720"/>
          <a:ext cx="310727" cy="320040"/>
          <a:chOff x="13384530" y="861060"/>
          <a:chExt cx="327660" cy="312420"/>
        </a:xfrm>
      </xdr:grpSpPr>
      <xdr:sp macro="" textlink="">
        <xdr:nvSpPr>
          <xdr:cNvPr id="21" name="Rectangle: Rounded Corners 20">
            <a:extLst>
              <a:ext uri="{FF2B5EF4-FFF2-40B4-BE49-F238E27FC236}">
                <a16:creationId xmlns:a16="http://schemas.microsoft.com/office/drawing/2014/main" id="{00000000-0008-0000-0300-000015000000}"/>
              </a:ext>
            </a:extLst>
          </xdr:cNvPr>
          <xdr:cNvSpPr/>
        </xdr:nvSpPr>
        <xdr:spPr>
          <a:xfrm>
            <a:off x="13384530" y="861060"/>
            <a:ext cx="327660" cy="312420"/>
          </a:xfrm>
          <a:prstGeom prst="roundRect">
            <a:avLst/>
          </a:prstGeom>
          <a:gradFill>
            <a:gsLst>
              <a:gs pos="0">
                <a:srgbClr val="985DF9"/>
              </a:gs>
              <a:gs pos="95000">
                <a:srgbClr val="621EF4"/>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000" b="1">
              <a:solidFill>
                <a:schemeClr val="bg1"/>
              </a:solidFill>
            </a:endParaRPr>
          </a:p>
        </xdr:txBody>
      </xdr:sp>
      <xdr:pic>
        <xdr:nvPicPr>
          <xdr:cNvPr id="22" name="Graphic 21" descr="Download with solid fill">
            <a:extLst>
              <a:ext uri="{FF2B5EF4-FFF2-40B4-BE49-F238E27FC236}">
                <a16:creationId xmlns:a16="http://schemas.microsoft.com/office/drawing/2014/main" id="{00000000-0008-0000-0300-000016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34060" y="906780"/>
            <a:ext cx="228600" cy="228600"/>
          </a:xfrm>
          <a:prstGeom prst="rect">
            <a:avLst/>
          </a:prstGeom>
        </xdr:spPr>
      </xdr:pic>
    </xdr:grpSp>
    <xdr:clientData/>
  </xdr:twoCellAnchor>
  <xdr:twoCellAnchor>
    <xdr:from>
      <xdr:col>13</xdr:col>
      <xdr:colOff>114300</xdr:colOff>
      <xdr:row>13</xdr:row>
      <xdr:rowOff>144780</xdr:rowOff>
    </xdr:from>
    <xdr:to>
      <xdr:col>22</xdr:col>
      <xdr:colOff>480060</xdr:colOff>
      <xdr:row>24</xdr:row>
      <xdr:rowOff>99060</xdr:rowOff>
    </xdr:to>
    <xdr:graphicFrame macro="">
      <xdr:nvGraphicFramePr>
        <xdr:cNvPr id="41" name="Chart 40">
          <a:extLst>
            <a:ext uri="{FF2B5EF4-FFF2-40B4-BE49-F238E27FC236}">
              <a16:creationId xmlns:a16="http://schemas.microsoft.com/office/drawing/2014/main" id="{00000000-0008-0000-03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350520</xdr:colOff>
      <xdr:row>11</xdr:row>
      <xdr:rowOff>110490</xdr:rowOff>
    </xdr:from>
    <xdr:to>
      <xdr:col>16</xdr:col>
      <xdr:colOff>281940</xdr:colOff>
      <xdr:row>13</xdr:row>
      <xdr:rowOff>19050</xdr:rowOff>
    </xdr:to>
    <xdr:sp macro="" textlink="Processing!H10">
      <xdr:nvSpPr>
        <xdr:cNvPr id="42" name="TextBox 41">
          <a:extLst>
            <a:ext uri="{FF2B5EF4-FFF2-40B4-BE49-F238E27FC236}">
              <a16:creationId xmlns:a16="http://schemas.microsoft.com/office/drawing/2014/main" id="{00000000-0008-0000-0300-00002A000000}"/>
            </a:ext>
          </a:extLst>
        </xdr:cNvPr>
        <xdr:cNvSpPr txBox="1"/>
      </xdr:nvSpPr>
      <xdr:spPr>
        <a:xfrm>
          <a:off x="8275320" y="2122170"/>
          <a:ext cx="17602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0C4C28E-7F88-42CE-81E2-29B30C01DEAE}" type="TxLink">
            <a:rPr lang="en-US" sz="1400" b="1" i="0" u="none" strike="noStrike">
              <a:solidFill>
                <a:srgbClr val="214247"/>
              </a:solidFill>
              <a:latin typeface="Aptos Narrow"/>
              <a:ea typeface="+mn-ea"/>
              <a:cs typeface="+mn-cs"/>
            </a:rPr>
            <a:pPr marL="0" indent="0"/>
            <a:t>Income Dynamics</a:t>
          </a:fld>
          <a:endParaRPr lang="ru-RU" sz="1400" b="1" i="0" u="none" strike="noStrike">
            <a:solidFill>
              <a:srgbClr val="214247"/>
            </a:solidFill>
            <a:latin typeface="Aptos Narrow"/>
            <a:ea typeface="+mn-ea"/>
            <a:cs typeface="+mn-cs"/>
          </a:endParaRPr>
        </a:p>
      </xdr:txBody>
    </xdr:sp>
    <xdr:clientData/>
  </xdr:twoCellAnchor>
  <xdr:twoCellAnchor>
    <xdr:from>
      <xdr:col>16</xdr:col>
      <xdr:colOff>236220</xdr:colOff>
      <xdr:row>12</xdr:row>
      <xdr:rowOff>152400</xdr:rowOff>
    </xdr:from>
    <xdr:to>
      <xdr:col>18</xdr:col>
      <xdr:colOff>228600</xdr:colOff>
      <xdr:row>14</xdr:row>
      <xdr:rowOff>60960</xdr:rowOff>
    </xdr:to>
    <xdr:sp macro="" textlink="Processing!K23">
      <xdr:nvSpPr>
        <xdr:cNvPr id="43" name="TextBox 42">
          <a:extLst>
            <a:ext uri="{FF2B5EF4-FFF2-40B4-BE49-F238E27FC236}">
              <a16:creationId xmlns:a16="http://schemas.microsoft.com/office/drawing/2014/main" id="{00000000-0008-0000-0300-00002B000000}"/>
            </a:ext>
          </a:extLst>
        </xdr:cNvPr>
        <xdr:cNvSpPr txBox="1"/>
      </xdr:nvSpPr>
      <xdr:spPr>
        <a:xfrm>
          <a:off x="9989820" y="234696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0725353-C26B-4C2A-9E4D-41343927F0E7}" type="TxLink">
            <a:rPr lang="en-US" sz="1100" b="0" i="0" u="none" strike="noStrike">
              <a:solidFill>
                <a:srgbClr val="197CFB"/>
              </a:solidFill>
              <a:latin typeface="Aptos Narrow"/>
              <a:ea typeface="+mn-ea"/>
              <a:cs typeface="+mn-cs"/>
            </a:rPr>
            <a:pPr marL="0" indent="0" algn="l"/>
            <a:t> $3,345 </a:t>
          </a:fld>
          <a:endParaRPr lang="ru-RU" sz="1800" b="0" i="0" u="none" strike="noStrike">
            <a:solidFill>
              <a:srgbClr val="197CFB"/>
            </a:solidFill>
            <a:latin typeface="Aptos Narrow"/>
            <a:ea typeface="+mn-ea"/>
            <a:cs typeface="+mn-cs"/>
          </a:endParaRPr>
        </a:p>
      </xdr:txBody>
    </xdr:sp>
    <xdr:clientData/>
  </xdr:twoCellAnchor>
  <xdr:twoCellAnchor>
    <xdr:from>
      <xdr:col>13</xdr:col>
      <xdr:colOff>342900</xdr:colOff>
      <xdr:row>12</xdr:row>
      <xdr:rowOff>152400</xdr:rowOff>
    </xdr:from>
    <xdr:to>
      <xdr:col>15</xdr:col>
      <xdr:colOff>502920</xdr:colOff>
      <xdr:row>14</xdr:row>
      <xdr:rowOff>60960</xdr:rowOff>
    </xdr:to>
    <xdr:sp macro="" textlink="Processing!K24">
      <xdr:nvSpPr>
        <xdr:cNvPr id="44" name="TextBox 43">
          <a:extLst>
            <a:ext uri="{FF2B5EF4-FFF2-40B4-BE49-F238E27FC236}">
              <a16:creationId xmlns:a16="http://schemas.microsoft.com/office/drawing/2014/main" id="{00000000-0008-0000-0300-00002C000000}"/>
            </a:ext>
          </a:extLst>
        </xdr:cNvPr>
        <xdr:cNvSpPr txBox="1"/>
      </xdr:nvSpPr>
      <xdr:spPr>
        <a:xfrm>
          <a:off x="8267700" y="2346960"/>
          <a:ext cx="13792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B4C8821-8011-4340-AA4C-14E94A1E33D6}" type="TxLink">
            <a:rPr lang="en-US" sz="1100" b="0" i="0" u="none" strike="noStrike">
              <a:solidFill>
                <a:srgbClr val="197CFB"/>
              </a:solidFill>
              <a:latin typeface="Aptos Narrow"/>
              <a:ea typeface="+mn-ea"/>
              <a:cs typeface="+mn-cs"/>
            </a:rPr>
            <a:pPr marL="0" indent="0" algn="l"/>
            <a:t>Goals Accumulation</a:t>
          </a:fld>
          <a:endParaRPr lang="ru-RU" sz="1100" b="0" i="0" u="none" strike="noStrike">
            <a:solidFill>
              <a:srgbClr val="197CFB"/>
            </a:solidFill>
            <a:latin typeface="Aptos Narrow"/>
            <a:ea typeface="+mn-ea"/>
            <a:cs typeface="+mn-cs"/>
          </a:endParaRPr>
        </a:p>
      </xdr:txBody>
    </xdr:sp>
    <xdr:clientData/>
  </xdr:twoCellAnchor>
  <xdr:twoCellAnchor>
    <xdr:from>
      <xdr:col>17</xdr:col>
      <xdr:colOff>601980</xdr:colOff>
      <xdr:row>28</xdr:row>
      <xdr:rowOff>22860</xdr:rowOff>
    </xdr:from>
    <xdr:to>
      <xdr:col>22</xdr:col>
      <xdr:colOff>297180</xdr:colOff>
      <xdr:row>38</xdr:row>
      <xdr:rowOff>86868</xdr:rowOff>
    </xdr:to>
    <xdr:graphicFrame macro="">
      <xdr:nvGraphicFramePr>
        <xdr:cNvPr id="45" name="Chart 44">
          <a:extLst>
            <a:ext uri="{FF2B5EF4-FFF2-40B4-BE49-F238E27FC236}">
              <a16:creationId xmlns:a16="http://schemas.microsoft.com/office/drawing/2014/main" id="{00000000-0008-0000-03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198120</xdr:colOff>
      <xdr:row>26</xdr:row>
      <xdr:rowOff>83820</xdr:rowOff>
    </xdr:from>
    <xdr:to>
      <xdr:col>22</xdr:col>
      <xdr:colOff>91440</xdr:colOff>
      <xdr:row>28</xdr:row>
      <xdr:rowOff>120396</xdr:rowOff>
    </xdr:to>
    <mc:AlternateContent xmlns:mc="http://schemas.openxmlformats.org/markup-compatibility/2006" xmlns:a14="http://schemas.microsoft.com/office/drawing/2010/main">
      <mc:Choice Requires="a14">
        <xdr:graphicFrame macro="">
          <xdr:nvGraphicFramePr>
            <xdr:cNvPr id="46" name="Indicator 6">
              <a:extLst>
                <a:ext uri="{FF2B5EF4-FFF2-40B4-BE49-F238E27FC236}">
                  <a16:creationId xmlns:a16="http://schemas.microsoft.com/office/drawing/2014/main" id="{00000000-0008-0000-0300-00002E000000}"/>
                </a:ext>
              </a:extLst>
            </xdr:cNvPr>
            <xdr:cNvGraphicFramePr/>
          </xdr:nvGraphicFramePr>
          <xdr:xfrm>
            <a:off x="0" y="0"/>
            <a:ext cx="0" cy="0"/>
          </xdr:xfrm>
          <a:graphic>
            <a:graphicData uri="http://schemas.microsoft.com/office/drawing/2010/slicer">
              <sle:slicer xmlns:sle="http://schemas.microsoft.com/office/drawing/2010/slicer" name="Indicator 6"/>
            </a:graphicData>
          </a:graphic>
        </xdr:graphicFrame>
      </mc:Choice>
      <mc:Fallback xmlns="">
        <xdr:sp macro="" textlink="">
          <xdr:nvSpPr>
            <xdr:cNvPr id="0" name=""/>
            <xdr:cNvSpPr>
              <a:spLocks noTextEdit="1"/>
            </xdr:cNvSpPr>
          </xdr:nvSpPr>
          <xdr:spPr>
            <a:xfrm>
              <a:off x="11170920" y="4838700"/>
              <a:ext cx="233172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495300</xdr:colOff>
      <xdr:row>12</xdr:row>
      <xdr:rowOff>160459</xdr:rowOff>
    </xdr:from>
    <xdr:to>
      <xdr:col>12</xdr:col>
      <xdr:colOff>68580</xdr:colOff>
      <xdr:row>37</xdr:row>
      <xdr:rowOff>160459</xdr:rowOff>
    </xdr:to>
    <xdr:graphicFrame macro="">
      <xdr:nvGraphicFramePr>
        <xdr:cNvPr id="47" name="Chart 46">
          <a:extLst>
            <a:ext uri="{FF2B5EF4-FFF2-40B4-BE49-F238E27FC236}">
              <a16:creationId xmlns:a16="http://schemas.microsoft.com/office/drawing/2014/main" id="{00000000-0008-0000-03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342900</xdr:colOff>
      <xdr:row>11</xdr:row>
      <xdr:rowOff>110490</xdr:rowOff>
    </xdr:from>
    <xdr:to>
      <xdr:col>7</xdr:col>
      <xdr:colOff>403860</xdr:colOff>
      <xdr:row>13</xdr:row>
      <xdr:rowOff>19050</xdr:rowOff>
    </xdr:to>
    <xdr:sp macro="" textlink="Processing!K1">
      <xdr:nvSpPr>
        <xdr:cNvPr id="48" name="TextBox 47">
          <a:extLst>
            <a:ext uri="{FF2B5EF4-FFF2-40B4-BE49-F238E27FC236}">
              <a16:creationId xmlns:a16="http://schemas.microsoft.com/office/drawing/2014/main" id="{00000000-0008-0000-0300-000030000000}"/>
            </a:ext>
          </a:extLst>
        </xdr:cNvPr>
        <xdr:cNvSpPr txBox="1"/>
      </xdr:nvSpPr>
      <xdr:spPr>
        <a:xfrm>
          <a:off x="3390900" y="2122170"/>
          <a:ext cx="12801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DD2581D-B636-4AC5-A99A-0A46C39FFF21}" type="TxLink">
            <a:rPr lang="en-US" sz="1400" b="1" i="0" u="none" strike="noStrike">
              <a:solidFill>
                <a:srgbClr val="3D506B"/>
              </a:solidFill>
              <a:latin typeface="Aptos Narrow"/>
              <a:ea typeface="+mn-ea"/>
              <a:cs typeface="+mn-cs"/>
            </a:rPr>
            <a:pPr marL="0" indent="0"/>
            <a:t>Income</a:t>
          </a:fld>
          <a:endParaRPr lang="ru-RU" sz="1400" b="1" i="0" u="none" strike="noStrike">
            <a:solidFill>
              <a:srgbClr val="3D506B"/>
            </a:solidFill>
            <a:latin typeface="Aptos Narrow"/>
            <a:ea typeface="+mn-ea"/>
            <a:cs typeface="+mn-cs"/>
          </a:endParaRPr>
        </a:p>
      </xdr:txBody>
    </xdr:sp>
    <xdr:clientData/>
  </xdr:twoCellAnchor>
  <xdr:twoCellAnchor>
    <xdr:from>
      <xdr:col>7</xdr:col>
      <xdr:colOff>529101</xdr:colOff>
      <xdr:row>22</xdr:row>
      <xdr:rowOff>167640</xdr:rowOff>
    </xdr:from>
    <xdr:to>
      <xdr:col>9</xdr:col>
      <xdr:colOff>590061</xdr:colOff>
      <xdr:row>24</xdr:row>
      <xdr:rowOff>76200</xdr:rowOff>
    </xdr:to>
    <xdr:sp macro="" textlink="Processing!L7">
      <xdr:nvSpPr>
        <xdr:cNvPr id="49" name="TextBox 48">
          <a:extLst>
            <a:ext uri="{FF2B5EF4-FFF2-40B4-BE49-F238E27FC236}">
              <a16:creationId xmlns:a16="http://schemas.microsoft.com/office/drawing/2014/main" id="{00000000-0008-0000-0300-000031000000}"/>
            </a:ext>
          </a:extLst>
        </xdr:cNvPr>
        <xdr:cNvSpPr txBox="1"/>
      </xdr:nvSpPr>
      <xdr:spPr>
        <a:xfrm>
          <a:off x="4796301" y="4191000"/>
          <a:ext cx="12801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F7F12C-8228-4621-A95E-7A8A63C9729F}" type="TxLink">
            <a:rPr lang="en-US" sz="2800" b="0" i="0" u="none" strike="noStrike">
              <a:solidFill>
                <a:srgbClr val="598CBF"/>
              </a:solidFill>
              <a:latin typeface="Aptos Narrow"/>
              <a:ea typeface="+mn-ea"/>
              <a:cs typeface="+mn-cs"/>
            </a:rPr>
            <a:pPr marL="0" indent="0" algn="ctr"/>
            <a:t> $10,832 </a:t>
          </a:fld>
          <a:endParaRPr lang="ru-RU" sz="2800" b="0" i="0" u="none" strike="noStrike">
            <a:solidFill>
              <a:srgbClr val="598CBF"/>
            </a:solidFill>
            <a:latin typeface="Aptos Narrow"/>
            <a:ea typeface="+mn-ea"/>
            <a:cs typeface="+mn-cs"/>
          </a:endParaRPr>
        </a:p>
      </xdr:txBody>
    </xdr:sp>
    <xdr:clientData/>
  </xdr:twoCellAnchor>
  <xdr:twoCellAnchor>
    <xdr:from>
      <xdr:col>13</xdr:col>
      <xdr:colOff>327660</xdr:colOff>
      <xdr:row>26</xdr:row>
      <xdr:rowOff>129540</xdr:rowOff>
    </xdr:from>
    <xdr:to>
      <xdr:col>15</xdr:col>
      <xdr:colOff>22860</xdr:colOff>
      <xdr:row>28</xdr:row>
      <xdr:rowOff>38100</xdr:rowOff>
    </xdr:to>
    <xdr:sp macro="" textlink="Processing!B1">
      <xdr:nvSpPr>
        <xdr:cNvPr id="62" name="TextBox 61">
          <a:extLst>
            <a:ext uri="{FF2B5EF4-FFF2-40B4-BE49-F238E27FC236}">
              <a16:creationId xmlns:a16="http://schemas.microsoft.com/office/drawing/2014/main" id="{00000000-0008-0000-0300-00003E000000}"/>
            </a:ext>
          </a:extLst>
        </xdr:cNvPr>
        <xdr:cNvSpPr txBox="1"/>
      </xdr:nvSpPr>
      <xdr:spPr>
        <a:xfrm>
          <a:off x="825246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7F039DF-497B-4CB1-AB4F-5E34F33168FF}" type="TxLink">
            <a:rPr lang="en-US" sz="1400" b="1" i="0" u="none" strike="noStrike">
              <a:solidFill>
                <a:srgbClr val="214247"/>
              </a:solidFill>
              <a:latin typeface="Aptos Narrow"/>
              <a:ea typeface="+mn-ea"/>
              <a:cs typeface="+mn-cs"/>
            </a:rPr>
            <a:pPr marL="0" indent="0" algn="ctr"/>
            <a:t>Expenses</a:t>
          </a:fld>
          <a:endParaRPr lang="ru-RU" sz="1400" b="1" i="0" u="none" strike="noStrike">
            <a:solidFill>
              <a:srgbClr val="214247"/>
            </a:solidFill>
            <a:latin typeface="Aptos Narrow"/>
            <a:ea typeface="+mn-ea"/>
            <a:cs typeface="+mn-cs"/>
          </a:endParaRPr>
        </a:p>
      </xdr:txBody>
    </xdr:sp>
    <xdr:clientData/>
  </xdr:twoCellAnchor>
  <xdr:twoCellAnchor>
    <xdr:from>
      <xdr:col>15</xdr:col>
      <xdr:colOff>144780</xdr:colOff>
      <xdr:row>26</xdr:row>
      <xdr:rowOff>129540</xdr:rowOff>
    </xdr:from>
    <xdr:to>
      <xdr:col>16</xdr:col>
      <xdr:colOff>449580</xdr:colOff>
      <xdr:row>28</xdr:row>
      <xdr:rowOff>38100</xdr:rowOff>
    </xdr:to>
    <xdr:sp macro="" textlink="Processing!K1">
      <xdr:nvSpPr>
        <xdr:cNvPr id="63" name="TextBox 62">
          <a:extLst>
            <a:ext uri="{FF2B5EF4-FFF2-40B4-BE49-F238E27FC236}">
              <a16:creationId xmlns:a16="http://schemas.microsoft.com/office/drawing/2014/main" id="{00000000-0008-0000-0300-00003F000000}"/>
            </a:ext>
          </a:extLst>
        </xdr:cNvPr>
        <xdr:cNvSpPr txBox="1"/>
      </xdr:nvSpPr>
      <xdr:spPr>
        <a:xfrm>
          <a:off x="928878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72677F6-8208-4568-BA49-1E40A80A1735}" type="TxLink">
            <a:rPr lang="en-US" sz="1400" b="1" i="0" u="none" strike="noStrike">
              <a:solidFill>
                <a:srgbClr val="214247"/>
              </a:solidFill>
              <a:latin typeface="Aptos Narrow"/>
              <a:ea typeface="+mn-ea"/>
              <a:cs typeface="+mn-cs"/>
            </a:rPr>
            <a:pPr marL="0" indent="0" algn="ctr"/>
            <a:t>Income</a:t>
          </a:fld>
          <a:endParaRPr lang="ru-RU" sz="1400" b="1" i="0" u="none" strike="noStrike">
            <a:solidFill>
              <a:srgbClr val="214247"/>
            </a:solidFill>
            <a:latin typeface="Aptos Narrow"/>
            <a:ea typeface="+mn-ea"/>
            <a:cs typeface="+mn-cs"/>
          </a:endParaRPr>
        </a:p>
      </xdr:txBody>
    </xdr:sp>
    <xdr:clientData/>
  </xdr:twoCellAnchor>
  <xdr:twoCellAnchor>
    <xdr:from>
      <xdr:col>0</xdr:col>
      <xdr:colOff>266700</xdr:colOff>
      <xdr:row>5</xdr:row>
      <xdr:rowOff>30480</xdr:rowOff>
    </xdr:from>
    <xdr:to>
      <xdr:col>5</xdr:col>
      <xdr:colOff>190500</xdr:colOff>
      <xdr:row>12</xdr:row>
      <xdr:rowOff>106680</xdr:rowOff>
    </xdr:to>
    <xdr:graphicFrame macro="">
      <xdr:nvGraphicFramePr>
        <xdr:cNvPr id="64" name="Chart 63">
          <a:extLst>
            <a:ext uri="{FF2B5EF4-FFF2-40B4-BE49-F238E27FC236}">
              <a16:creationId xmlns:a16="http://schemas.microsoft.com/office/drawing/2014/main" id="{00000000-0008-0000-0300-00004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596265</xdr:colOff>
      <xdr:row>4</xdr:row>
      <xdr:rowOff>68580</xdr:rowOff>
    </xdr:from>
    <xdr:to>
      <xdr:col>4</xdr:col>
      <xdr:colOff>314325</xdr:colOff>
      <xdr:row>6</xdr:row>
      <xdr:rowOff>15240</xdr:rowOff>
    </xdr:to>
    <xdr:sp macro="" textlink="">
      <xdr:nvSpPr>
        <xdr:cNvPr id="65" name="Rectangle: Rounded Corners 64">
          <a:extLst>
            <a:ext uri="{FF2B5EF4-FFF2-40B4-BE49-F238E27FC236}">
              <a16:creationId xmlns:a16="http://schemas.microsoft.com/office/drawing/2014/main" id="{00000000-0008-0000-0300-000041000000}"/>
            </a:ext>
          </a:extLst>
        </xdr:cNvPr>
        <xdr:cNvSpPr/>
      </xdr:nvSpPr>
      <xdr:spPr>
        <a:xfrm>
          <a:off x="2425065" y="800100"/>
          <a:ext cx="327660" cy="312420"/>
        </a:xfrm>
        <a:prstGeom prst="roundRect">
          <a:avLst/>
        </a:prstGeom>
        <a:solidFill>
          <a:srgbClr val="01152D"/>
        </a:solidFill>
        <a:ln w="12700">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4</xdr:col>
      <xdr:colOff>30480</xdr:colOff>
      <xdr:row>4</xdr:row>
      <xdr:rowOff>99060</xdr:rowOff>
    </xdr:from>
    <xdr:to>
      <xdr:col>4</xdr:col>
      <xdr:colOff>259080</xdr:colOff>
      <xdr:row>5</xdr:row>
      <xdr:rowOff>144780</xdr:rowOff>
    </xdr:to>
    <xdr:pic>
      <xdr:nvPicPr>
        <xdr:cNvPr id="66" name="Graphic 65" descr="Home with solid fill">
          <a:extLst>
            <a:ext uri="{FF2B5EF4-FFF2-40B4-BE49-F238E27FC236}">
              <a16:creationId xmlns:a16="http://schemas.microsoft.com/office/drawing/2014/main" id="{00000000-0008-0000-0300-000042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68880" y="830580"/>
          <a:ext cx="228600" cy="228600"/>
        </a:xfrm>
        <a:prstGeom prst="rect">
          <a:avLst/>
        </a:prstGeom>
      </xdr:spPr>
    </xdr:pic>
    <xdr:clientData/>
  </xdr:twoCellAnchor>
  <xdr:twoCellAnchor>
    <xdr:from>
      <xdr:col>1</xdr:col>
      <xdr:colOff>76200</xdr:colOff>
      <xdr:row>3</xdr:row>
      <xdr:rowOff>160020</xdr:rowOff>
    </xdr:from>
    <xdr:to>
      <xdr:col>3</xdr:col>
      <xdr:colOff>327660</xdr:colOff>
      <xdr:row>5</xdr:row>
      <xdr:rowOff>152400</xdr:rowOff>
    </xdr:to>
    <xdr:sp macro="" textlink="Processing!M9">
      <xdr:nvSpPr>
        <xdr:cNvPr id="67" name="TextBox 66">
          <a:extLst>
            <a:ext uri="{FF2B5EF4-FFF2-40B4-BE49-F238E27FC236}">
              <a16:creationId xmlns:a16="http://schemas.microsoft.com/office/drawing/2014/main" id="{00000000-0008-0000-0300-000043000000}"/>
            </a:ext>
          </a:extLst>
        </xdr:cNvPr>
        <xdr:cNvSpPr txBox="1"/>
      </xdr:nvSpPr>
      <xdr:spPr>
        <a:xfrm>
          <a:off x="68580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EC5868-FB58-4D2C-B42A-F1F27E0D08C9}" type="TxLink">
            <a:rPr lang="en-US" sz="1400" b="1" i="0" u="none" strike="noStrike">
              <a:solidFill>
                <a:srgbClr val="214247"/>
              </a:solidFill>
              <a:latin typeface="Aptos Narrow"/>
            </a:rPr>
            <a:pPr/>
            <a:t>Total Cash Flow</a:t>
          </a:fld>
          <a:endParaRPr lang="ru-RU" sz="1400" b="1">
            <a:solidFill>
              <a:srgbClr val="214247"/>
            </a:solidFill>
          </a:endParaRPr>
        </a:p>
      </xdr:txBody>
    </xdr:sp>
    <xdr:clientData/>
  </xdr:twoCellAnchor>
  <xdr:twoCellAnchor>
    <xdr:from>
      <xdr:col>1</xdr:col>
      <xdr:colOff>15240</xdr:colOff>
      <xdr:row>5</xdr:row>
      <xdr:rowOff>45720</xdr:rowOff>
    </xdr:from>
    <xdr:to>
      <xdr:col>3</xdr:col>
      <xdr:colOff>266700</xdr:colOff>
      <xdr:row>7</xdr:row>
      <xdr:rowOff>38100</xdr:rowOff>
    </xdr:to>
    <xdr:sp macro="" textlink="Processing!O23">
      <xdr:nvSpPr>
        <xdr:cNvPr id="68" name="TextBox 67">
          <a:extLst>
            <a:ext uri="{FF2B5EF4-FFF2-40B4-BE49-F238E27FC236}">
              <a16:creationId xmlns:a16="http://schemas.microsoft.com/office/drawing/2014/main" id="{00000000-0008-0000-0300-000044000000}"/>
            </a:ext>
          </a:extLst>
        </xdr:cNvPr>
        <xdr:cNvSpPr txBox="1"/>
      </xdr:nvSpPr>
      <xdr:spPr>
        <a:xfrm>
          <a:off x="6248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D23083-EB3B-4E54-9706-1DE6C050C0B5}" type="TxLink">
            <a:rPr lang="en-US" sz="2000" b="0" i="0" u="none" strike="noStrike">
              <a:solidFill>
                <a:srgbClr val="214247"/>
              </a:solidFill>
              <a:latin typeface="Aptos Narrow"/>
              <a:ea typeface="+mn-ea"/>
              <a:cs typeface="+mn-cs"/>
            </a:rPr>
            <a:pPr marL="0" indent="0"/>
            <a:t> $18,616 </a:t>
          </a:fld>
          <a:endParaRPr lang="ru-RU" sz="2000" b="0" i="0" u="none" strike="noStrike">
            <a:solidFill>
              <a:srgbClr val="214247"/>
            </a:solidFill>
            <a:latin typeface="Aptos Narrow"/>
            <a:ea typeface="+mn-ea"/>
            <a:cs typeface="+mn-cs"/>
          </a:endParaRPr>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5">
      <xdr:nvSpPr>
        <xdr:cNvPr id="69" name="TextBox 68">
          <a:extLst>
            <a:ext uri="{FF2B5EF4-FFF2-40B4-BE49-F238E27FC236}">
              <a16:creationId xmlns:a16="http://schemas.microsoft.com/office/drawing/2014/main" id="{00000000-0008-0000-0300-00004500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75A47E-8A88-4F75-BF14-C8ACEBE9AD24}" type="TxLink">
            <a:rPr lang="en-US" sz="1100" b="1" i="0" u="none" strike="noStrike">
              <a:solidFill>
                <a:srgbClr val="33CCCC"/>
              </a:solidFill>
              <a:latin typeface="Aptos Narrow"/>
              <a:ea typeface="+mn-ea"/>
              <a:cs typeface="+mn-cs"/>
            </a:rPr>
            <a:pPr marL="0" indent="0"/>
            <a:t>↑ +5%</a:t>
          </a:fld>
          <a:endParaRPr lang="ru-RU" sz="1100" b="1" i="0" u="none" strike="noStrike">
            <a:solidFill>
              <a:srgbClr val="33CCCC"/>
            </a:solidFill>
            <a:latin typeface="Aptos Narrow"/>
            <a:ea typeface="+mn-ea"/>
            <a:cs typeface="+mn-cs"/>
          </a:endParaRPr>
        </a:p>
      </xdr:txBody>
    </xdr:sp>
    <xdr:clientData/>
  </xdr:twoCellAnchor>
  <xdr:twoCellAnchor>
    <xdr:from>
      <xdr:col>5</xdr:col>
      <xdr:colOff>297180</xdr:colOff>
      <xdr:row>3</xdr:row>
      <xdr:rowOff>160020</xdr:rowOff>
    </xdr:from>
    <xdr:to>
      <xdr:col>7</xdr:col>
      <xdr:colOff>548640</xdr:colOff>
      <xdr:row>5</xdr:row>
      <xdr:rowOff>152400</xdr:rowOff>
    </xdr:to>
    <xdr:sp macro="" textlink="Processing!H7">
      <xdr:nvSpPr>
        <xdr:cNvPr id="70" name="TextBox 69">
          <a:extLst>
            <a:ext uri="{FF2B5EF4-FFF2-40B4-BE49-F238E27FC236}">
              <a16:creationId xmlns:a16="http://schemas.microsoft.com/office/drawing/2014/main" id="{00000000-0008-0000-0300-000046000000}"/>
            </a:ext>
          </a:extLst>
        </xdr:cNvPr>
        <xdr:cNvSpPr txBox="1"/>
      </xdr:nvSpPr>
      <xdr:spPr>
        <a:xfrm>
          <a:off x="334518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243D7D-868F-4631-B378-D7F7FE73D5B2}" type="TxLink">
            <a:rPr lang="en-US" sz="1400" b="1" i="0" u="none" strike="noStrike">
              <a:solidFill>
                <a:srgbClr val="3D506B"/>
              </a:solidFill>
              <a:latin typeface="Aptos Narrow"/>
              <a:ea typeface="+mn-ea"/>
              <a:cs typeface="+mn-cs"/>
            </a:rPr>
            <a:pPr marL="0" indent="0"/>
            <a:t>Total Balance</a:t>
          </a:fld>
          <a:endParaRPr lang="ru-RU" sz="1400" b="1" i="0" u="none" strike="noStrike">
            <a:solidFill>
              <a:srgbClr val="3D506B"/>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5">
      <xdr:nvSpPr>
        <xdr:cNvPr id="71" name="TextBox 70">
          <a:extLst>
            <a:ext uri="{FF2B5EF4-FFF2-40B4-BE49-F238E27FC236}">
              <a16:creationId xmlns:a16="http://schemas.microsoft.com/office/drawing/2014/main" id="{00000000-0008-0000-0300-00004700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B4BE2B-2E5D-44B4-93BD-47F6B9A691E1}" type="TxLink">
            <a:rPr lang="en-US" sz="1100" b="1" i="0" u="none" strike="noStrike">
              <a:solidFill>
                <a:srgbClr val="33CCCC"/>
              </a:solidFill>
              <a:latin typeface="Aptos Narrow"/>
              <a:ea typeface="+mn-ea"/>
              <a:cs typeface="+mn-cs"/>
            </a:rPr>
            <a:pPr marL="0" indent="0"/>
            <a:t> </a:t>
          </a:fld>
          <a:endParaRPr lang="ru-RU" sz="1100" b="1" i="0" u="none" strike="noStrike">
            <a:solidFill>
              <a:srgbClr val="33CCCC"/>
            </a:solidFill>
            <a:latin typeface="Aptos Narrow"/>
            <a:ea typeface="+mn-ea"/>
            <a:cs typeface="+mn-cs"/>
          </a:endParaRPr>
        </a:p>
      </xdr:txBody>
    </xdr:sp>
    <xdr:clientData/>
  </xdr:twoCellAnchor>
  <xdr:twoCellAnchor>
    <xdr:from>
      <xdr:col>9</xdr:col>
      <xdr:colOff>594360</xdr:colOff>
      <xdr:row>3</xdr:row>
      <xdr:rowOff>160020</xdr:rowOff>
    </xdr:from>
    <xdr:to>
      <xdr:col>12</xdr:col>
      <xdr:colOff>236220</xdr:colOff>
      <xdr:row>5</xdr:row>
      <xdr:rowOff>152400</xdr:rowOff>
    </xdr:to>
    <xdr:sp macro="" textlink="Processing!B1">
      <xdr:nvSpPr>
        <xdr:cNvPr id="72" name="TextBox 71">
          <a:extLst>
            <a:ext uri="{FF2B5EF4-FFF2-40B4-BE49-F238E27FC236}">
              <a16:creationId xmlns:a16="http://schemas.microsoft.com/office/drawing/2014/main" id="{00000000-0008-0000-0300-000048000000}"/>
            </a:ext>
          </a:extLst>
        </xdr:cNvPr>
        <xdr:cNvSpPr txBox="1"/>
      </xdr:nvSpPr>
      <xdr:spPr>
        <a:xfrm>
          <a:off x="608076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4DF427-9F0A-4950-902F-E3078663E287}" type="TxLink">
            <a:rPr lang="en-US" sz="1400" b="1" i="0" u="none" strike="noStrike">
              <a:solidFill>
                <a:srgbClr val="3D506B"/>
              </a:solidFill>
              <a:latin typeface="Aptos Narrow"/>
              <a:ea typeface="+mn-ea"/>
              <a:cs typeface="+mn-cs"/>
            </a:rPr>
            <a:pPr marL="0" indent="0"/>
            <a:t>Expenses</a:t>
          </a:fld>
          <a:endParaRPr lang="ru-RU" sz="1400" b="1" i="0" u="none" strike="noStrike">
            <a:solidFill>
              <a:srgbClr val="3D506B"/>
            </a:solidFill>
            <a:latin typeface="Aptos Narrow"/>
            <a:ea typeface="+mn-ea"/>
            <a:cs typeface="+mn-cs"/>
          </a:endParaRPr>
        </a:p>
      </xdr:txBody>
    </xdr:sp>
    <xdr:clientData/>
  </xdr:twoCellAnchor>
  <xdr:twoCellAnchor>
    <xdr:from>
      <xdr:col>9</xdr:col>
      <xdr:colOff>533400</xdr:colOff>
      <xdr:row>5</xdr:row>
      <xdr:rowOff>45720</xdr:rowOff>
    </xdr:from>
    <xdr:to>
      <xdr:col>12</xdr:col>
      <xdr:colOff>175260</xdr:colOff>
      <xdr:row>7</xdr:row>
      <xdr:rowOff>38100</xdr:rowOff>
    </xdr:to>
    <xdr:sp macro="" textlink="Processing!C23">
      <xdr:nvSpPr>
        <xdr:cNvPr id="73" name="TextBox 72">
          <a:extLst>
            <a:ext uri="{FF2B5EF4-FFF2-40B4-BE49-F238E27FC236}">
              <a16:creationId xmlns:a16="http://schemas.microsoft.com/office/drawing/2014/main" id="{00000000-0008-0000-0300-000049000000}"/>
            </a:ext>
          </a:extLst>
        </xdr:cNvPr>
        <xdr:cNvSpPr txBox="1"/>
      </xdr:nvSpPr>
      <xdr:spPr>
        <a:xfrm>
          <a:off x="601980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FF3C80-1C38-42E6-A3C8-657AF35A88B5}" type="TxLink">
            <a:rPr lang="en-US" sz="2000" b="0" i="0" u="none" strike="noStrike">
              <a:solidFill>
                <a:srgbClr val="214247"/>
              </a:solidFill>
              <a:latin typeface="Aptos Narrow"/>
              <a:ea typeface="+mn-ea"/>
              <a:cs typeface="+mn-cs"/>
            </a:rPr>
            <a:pPr marL="0" indent="0"/>
            <a:t> $7,784 </a:t>
          </a:fld>
          <a:endParaRPr lang="ru-RU" sz="2000" b="0" i="0" u="none" strike="noStrike">
            <a:solidFill>
              <a:srgbClr val="214247"/>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5">
      <xdr:nvSpPr>
        <xdr:cNvPr id="74" name="TextBox 73">
          <a:extLst>
            <a:ext uri="{FF2B5EF4-FFF2-40B4-BE49-F238E27FC236}">
              <a16:creationId xmlns:a16="http://schemas.microsoft.com/office/drawing/2014/main" id="{00000000-0008-0000-0300-00004A00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8852F5-8CEA-4FB9-BF94-745118D87657}" type="TxLink">
            <a:rPr lang="en-US" sz="1100" b="1" i="0" u="none" strike="noStrike">
              <a:solidFill>
                <a:srgbClr val="33CCCC"/>
              </a:solidFill>
              <a:latin typeface="Aptos Narrow"/>
              <a:ea typeface="+mn-ea"/>
              <a:cs typeface="+mn-cs"/>
            </a:rPr>
            <a:pPr marL="0" indent="0"/>
            <a:t>↑ +6%</a:t>
          </a:fld>
          <a:endParaRPr lang="ru-RU" sz="1100" b="1" i="0" u="none" strike="noStrike">
            <a:solidFill>
              <a:srgbClr val="33CCCC"/>
            </a:solidFill>
            <a:latin typeface="Aptos Narrow"/>
            <a:ea typeface="+mn-ea"/>
            <a:cs typeface="+mn-cs"/>
          </a:endParaRPr>
        </a:p>
      </xdr:txBody>
    </xdr:sp>
    <xdr:clientData/>
  </xdr:twoCellAnchor>
  <xdr:twoCellAnchor>
    <xdr:from>
      <xdr:col>14</xdr:col>
      <xdr:colOff>274320</xdr:colOff>
      <xdr:row>3</xdr:row>
      <xdr:rowOff>160020</xdr:rowOff>
    </xdr:from>
    <xdr:to>
      <xdr:col>16</xdr:col>
      <xdr:colOff>525780</xdr:colOff>
      <xdr:row>5</xdr:row>
      <xdr:rowOff>152400</xdr:rowOff>
    </xdr:to>
    <xdr:sp macro="" textlink="Processing!K1">
      <xdr:nvSpPr>
        <xdr:cNvPr id="75" name="TextBox 74">
          <a:extLst>
            <a:ext uri="{FF2B5EF4-FFF2-40B4-BE49-F238E27FC236}">
              <a16:creationId xmlns:a16="http://schemas.microsoft.com/office/drawing/2014/main" id="{00000000-0008-0000-0300-00004B000000}"/>
            </a:ext>
          </a:extLst>
        </xdr:cNvPr>
        <xdr:cNvSpPr txBox="1"/>
      </xdr:nvSpPr>
      <xdr:spPr>
        <a:xfrm>
          <a:off x="880872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B12C84-2CE0-4770-8131-FC640C63713A}" type="TxLink">
            <a:rPr lang="en-US" sz="1400" b="1" i="0" u="none" strike="noStrike">
              <a:solidFill>
                <a:schemeClr val="bg1"/>
              </a:solidFill>
              <a:latin typeface="Aptos Narrow"/>
              <a:ea typeface="+mn-ea"/>
              <a:cs typeface="+mn-cs"/>
            </a:rPr>
            <a:pPr marL="0" indent="0"/>
            <a:t>Income</a:t>
          </a:fld>
          <a:endParaRPr lang="ru-RU" sz="1400" b="1" i="0" u="none" strike="noStrike">
            <a:solidFill>
              <a:schemeClr val="bg1"/>
            </a:solidFill>
            <a:latin typeface="Aptos Narrow"/>
            <a:ea typeface="+mn-ea"/>
            <a:cs typeface="+mn-cs"/>
          </a:endParaRPr>
        </a:p>
      </xdr:txBody>
    </xdr:sp>
    <xdr:clientData/>
  </xdr:twoCellAnchor>
  <xdr:twoCellAnchor>
    <xdr:from>
      <xdr:col>14</xdr:col>
      <xdr:colOff>213360</xdr:colOff>
      <xdr:row>5</xdr:row>
      <xdr:rowOff>45720</xdr:rowOff>
    </xdr:from>
    <xdr:to>
      <xdr:col>16</xdr:col>
      <xdr:colOff>464820</xdr:colOff>
      <xdr:row>7</xdr:row>
      <xdr:rowOff>38100</xdr:rowOff>
    </xdr:to>
    <xdr:sp macro="" textlink="Processing!I23">
      <xdr:nvSpPr>
        <xdr:cNvPr id="76" name="TextBox 75">
          <a:extLst>
            <a:ext uri="{FF2B5EF4-FFF2-40B4-BE49-F238E27FC236}">
              <a16:creationId xmlns:a16="http://schemas.microsoft.com/office/drawing/2014/main" id="{00000000-0008-0000-0300-00004C000000}"/>
            </a:ext>
          </a:extLst>
        </xdr:cNvPr>
        <xdr:cNvSpPr txBox="1"/>
      </xdr:nvSpPr>
      <xdr:spPr>
        <a:xfrm>
          <a:off x="8747760" y="960120"/>
          <a:ext cx="1470660" cy="35814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4E8EB6-44A1-4803-BE14-9A8362A319F8}" type="TxLink">
            <a:rPr lang="en-US" sz="2000" b="0" i="0" u="none" strike="noStrike">
              <a:solidFill>
                <a:schemeClr val="bg1"/>
              </a:solidFill>
              <a:latin typeface="Aptos Narrow"/>
              <a:ea typeface="+mn-ea"/>
              <a:cs typeface="+mn-cs"/>
            </a:rPr>
            <a:pPr marL="0" indent="0"/>
            <a:t> $10,832 </a:t>
          </a:fld>
          <a:endParaRPr lang="ru-RU" sz="2000" b="0" i="0" u="none" strike="noStrike">
            <a:solidFill>
              <a:schemeClr val="bg1"/>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5">
      <xdr:nvSpPr>
        <xdr:cNvPr id="77" name="TextBox 76">
          <a:extLst>
            <a:ext uri="{FF2B5EF4-FFF2-40B4-BE49-F238E27FC236}">
              <a16:creationId xmlns:a16="http://schemas.microsoft.com/office/drawing/2014/main" id="{00000000-0008-0000-0300-00004D00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32D2CF-ABE6-41B6-86AC-79BE26B2FC82}" type="TxLink">
            <a:rPr lang="en-US" sz="1100" b="1" i="0" u="none" strike="noStrike">
              <a:solidFill>
                <a:schemeClr val="bg1"/>
              </a:solidFill>
              <a:latin typeface="Aptos Narrow"/>
              <a:ea typeface="+mn-ea"/>
              <a:cs typeface="+mn-cs"/>
            </a:rPr>
            <a:pPr marL="0" indent="0"/>
            <a:t>↑ +4%</a:t>
          </a:fld>
          <a:endParaRPr lang="ru-RU" sz="1100" b="1" i="0" u="none" strike="noStrike">
            <a:solidFill>
              <a:schemeClr val="bg1"/>
            </a:solidFill>
            <a:latin typeface="Aptos Narrow"/>
            <a:ea typeface="+mn-ea"/>
            <a:cs typeface="+mn-cs"/>
          </a:endParaRPr>
        </a:p>
      </xdr:txBody>
    </xdr:sp>
    <xdr:clientData/>
  </xdr:twoCellAnchor>
  <xdr:twoCellAnchor>
    <xdr:from>
      <xdr:col>18</xdr:col>
      <xdr:colOff>571500</xdr:colOff>
      <xdr:row>3</xdr:row>
      <xdr:rowOff>160020</xdr:rowOff>
    </xdr:from>
    <xdr:to>
      <xdr:col>21</xdr:col>
      <xdr:colOff>502920</xdr:colOff>
      <xdr:row>5</xdr:row>
      <xdr:rowOff>152400</xdr:rowOff>
    </xdr:to>
    <xdr:sp macro="" textlink="Processing!J10">
      <xdr:nvSpPr>
        <xdr:cNvPr id="78" name="TextBox 77">
          <a:extLst>
            <a:ext uri="{FF2B5EF4-FFF2-40B4-BE49-F238E27FC236}">
              <a16:creationId xmlns:a16="http://schemas.microsoft.com/office/drawing/2014/main" id="{00000000-0008-0000-0300-00004E000000}"/>
            </a:ext>
          </a:extLst>
        </xdr:cNvPr>
        <xdr:cNvSpPr txBox="1"/>
      </xdr:nvSpPr>
      <xdr:spPr>
        <a:xfrm>
          <a:off x="11544300" y="708660"/>
          <a:ext cx="17602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5A46DE-8382-4092-B124-672DCE793D36}" type="TxLink">
            <a:rPr lang="en-US" sz="1400" b="1" i="0" u="none" strike="noStrike">
              <a:solidFill>
                <a:srgbClr val="3D506B"/>
              </a:solidFill>
              <a:latin typeface="Aptos Narrow"/>
              <a:ea typeface="+mn-ea"/>
              <a:cs typeface="+mn-cs"/>
            </a:rPr>
            <a:pPr marL="0" indent="0"/>
            <a:t>Goals Accumulation</a:t>
          </a:fld>
          <a:endParaRPr lang="ru-RU" sz="1400" b="1" i="0" u="none" strike="noStrike">
            <a:solidFill>
              <a:srgbClr val="3D506B"/>
            </a:solidFill>
            <a:latin typeface="Aptos Narrow"/>
            <a:ea typeface="+mn-ea"/>
            <a:cs typeface="+mn-cs"/>
          </a:endParaRPr>
        </a:p>
      </xdr:txBody>
    </xdr:sp>
    <xdr:clientData/>
  </xdr:twoCellAnchor>
  <xdr:twoCellAnchor>
    <xdr:from>
      <xdr:col>19</xdr:col>
      <xdr:colOff>361950</xdr:colOff>
      <xdr:row>5</xdr:row>
      <xdr:rowOff>83820</xdr:rowOff>
    </xdr:from>
    <xdr:to>
      <xdr:col>22</xdr:col>
      <xdr:colOff>3810</xdr:colOff>
      <xdr:row>7</xdr:row>
      <xdr:rowOff>76200</xdr:rowOff>
    </xdr:to>
    <xdr:sp macro="" textlink="Processing!T6">
      <xdr:nvSpPr>
        <xdr:cNvPr id="79" name="TextBox 78">
          <a:extLst>
            <a:ext uri="{FF2B5EF4-FFF2-40B4-BE49-F238E27FC236}">
              <a16:creationId xmlns:a16="http://schemas.microsoft.com/office/drawing/2014/main" id="{00000000-0008-0000-0300-00004F000000}"/>
            </a:ext>
          </a:extLst>
        </xdr:cNvPr>
        <xdr:cNvSpPr txBox="1"/>
      </xdr:nvSpPr>
      <xdr:spPr>
        <a:xfrm>
          <a:off x="11944350" y="9982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7AFC5A4-645B-4660-8ED8-D53523986E3C}" type="TxLink">
            <a:rPr lang="en-US" sz="2000" b="0" i="0" u="none" strike="noStrike">
              <a:solidFill>
                <a:srgbClr val="214247"/>
              </a:solidFill>
              <a:latin typeface="Aptos Narrow"/>
              <a:ea typeface="+mn-ea"/>
              <a:cs typeface="+mn-cs"/>
            </a:rPr>
            <a:pPr marL="0" indent="0" algn="ctr"/>
            <a:t>41%</a:t>
          </a:fld>
          <a:endParaRPr lang="ru-RU" sz="2000" b="0" i="0" u="none" strike="noStrike">
            <a:solidFill>
              <a:srgbClr val="214247"/>
            </a:solidFill>
            <a:latin typeface="Aptos Narrow"/>
            <a:ea typeface="+mn-ea"/>
            <a:cs typeface="+mn-cs"/>
          </a:endParaRPr>
        </a:p>
      </xdr:txBody>
    </xdr:sp>
    <xdr:clientData/>
  </xdr:twoCellAnchor>
  <xdr:twoCellAnchor>
    <xdr:from>
      <xdr:col>6</xdr:col>
      <xdr:colOff>259080</xdr:colOff>
      <xdr:row>7</xdr:row>
      <xdr:rowOff>68580</xdr:rowOff>
    </xdr:from>
    <xdr:to>
      <xdr:col>8</xdr:col>
      <xdr:colOff>304800</xdr:colOff>
      <xdr:row>8</xdr:row>
      <xdr:rowOff>160020</xdr:rowOff>
    </xdr:to>
    <xdr:sp macro="" textlink="">
      <xdr:nvSpPr>
        <xdr:cNvPr id="80" name="TextBox 79">
          <a:extLst>
            <a:ext uri="{FF2B5EF4-FFF2-40B4-BE49-F238E27FC236}">
              <a16:creationId xmlns:a16="http://schemas.microsoft.com/office/drawing/2014/main" id="{00000000-0008-0000-0300-000050000000}"/>
            </a:ext>
          </a:extLst>
        </xdr:cNvPr>
        <xdr:cNvSpPr txBox="1"/>
      </xdr:nvSpPr>
      <xdr:spPr>
        <a:xfrm>
          <a:off x="391668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10</xdr:col>
      <xdr:colOff>533400</xdr:colOff>
      <xdr:row>7</xdr:row>
      <xdr:rowOff>68580</xdr:rowOff>
    </xdr:from>
    <xdr:to>
      <xdr:col>12</xdr:col>
      <xdr:colOff>579120</xdr:colOff>
      <xdr:row>8</xdr:row>
      <xdr:rowOff>160020</xdr:rowOff>
    </xdr:to>
    <xdr:sp macro="" textlink="">
      <xdr:nvSpPr>
        <xdr:cNvPr id="81" name="TextBox 80">
          <a:extLst>
            <a:ext uri="{FF2B5EF4-FFF2-40B4-BE49-F238E27FC236}">
              <a16:creationId xmlns:a16="http://schemas.microsoft.com/office/drawing/2014/main" id="{00000000-0008-0000-0300-000051000000}"/>
            </a:ext>
          </a:extLst>
        </xdr:cNvPr>
        <xdr:cNvSpPr txBox="1"/>
      </xdr:nvSpPr>
      <xdr:spPr>
        <a:xfrm>
          <a:off x="662940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15</xdr:col>
      <xdr:colOff>205740</xdr:colOff>
      <xdr:row>7</xdr:row>
      <xdr:rowOff>68580</xdr:rowOff>
    </xdr:from>
    <xdr:to>
      <xdr:col>17</xdr:col>
      <xdr:colOff>251460</xdr:colOff>
      <xdr:row>8</xdr:row>
      <xdr:rowOff>160020</xdr:rowOff>
    </xdr:to>
    <xdr:sp macro="" textlink="">
      <xdr:nvSpPr>
        <xdr:cNvPr id="82" name="TextBox 81">
          <a:extLst>
            <a:ext uri="{FF2B5EF4-FFF2-40B4-BE49-F238E27FC236}">
              <a16:creationId xmlns:a16="http://schemas.microsoft.com/office/drawing/2014/main" id="{00000000-0008-0000-0300-000052000000}"/>
            </a:ext>
          </a:extLst>
        </xdr:cNvPr>
        <xdr:cNvSpPr txBox="1"/>
      </xdr:nvSpPr>
      <xdr:spPr>
        <a:xfrm>
          <a:off x="934974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solidFill>
              <a:latin typeface="Aptos Narrow"/>
              <a:ea typeface="+mn-ea"/>
              <a:cs typeface="+mn-cs"/>
            </a:rPr>
            <a:t>vs last month</a:t>
          </a:r>
        </a:p>
      </xdr:txBody>
    </xdr:sp>
    <xdr:clientData/>
  </xdr:twoCellAnchor>
  <xdr:twoCellAnchor>
    <xdr:from>
      <xdr:col>19</xdr:col>
      <xdr:colOff>14869</xdr:colOff>
      <xdr:row>8</xdr:row>
      <xdr:rowOff>41235</xdr:rowOff>
    </xdr:from>
    <xdr:to>
      <xdr:col>22</xdr:col>
      <xdr:colOff>334909</xdr:colOff>
      <xdr:row>8</xdr:row>
      <xdr:rowOff>77811</xdr:rowOff>
    </xdr:to>
    <xdr:sp macro="" textlink="">
      <xdr:nvSpPr>
        <xdr:cNvPr id="83" name="Rectangle: Rounded Corners 82">
          <a:extLst>
            <a:ext uri="{FF2B5EF4-FFF2-40B4-BE49-F238E27FC236}">
              <a16:creationId xmlns:a16="http://schemas.microsoft.com/office/drawing/2014/main" id="{00000000-0008-0000-0300-000053000000}"/>
            </a:ext>
          </a:extLst>
        </xdr:cNvPr>
        <xdr:cNvSpPr/>
      </xdr:nvSpPr>
      <xdr:spPr>
        <a:xfrm>
          <a:off x="11597269" y="1504275"/>
          <a:ext cx="2148840" cy="36576"/>
        </a:xfrm>
        <a:prstGeom prst="roundRect">
          <a:avLst>
            <a:gd name="adj" fmla="val 50000"/>
          </a:avLst>
        </a:prstGeom>
        <a:gradFill flip="none" rotWithShape="1">
          <a:gsLst>
            <a:gs pos="10000">
              <a:srgbClr val="621EF4"/>
            </a:gs>
            <a:gs pos="83000">
              <a:srgbClr val="CFDEED"/>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518160</xdr:colOff>
      <xdr:row>6</xdr:row>
      <xdr:rowOff>60960</xdr:rowOff>
    </xdr:from>
    <xdr:to>
      <xdr:col>22</xdr:col>
      <xdr:colOff>457200</xdr:colOff>
      <xdr:row>10</xdr:row>
      <xdr:rowOff>60960</xdr:rowOff>
    </xdr:to>
    <xdr:graphicFrame macro="">
      <xdr:nvGraphicFramePr>
        <xdr:cNvPr id="84" name="Chart 83">
          <a:extLst>
            <a:ext uri="{FF2B5EF4-FFF2-40B4-BE49-F238E27FC236}">
              <a16:creationId xmlns:a16="http://schemas.microsoft.com/office/drawing/2014/main" id="{00000000-0008-0000-0300-00005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571500</xdr:colOff>
      <xdr:row>5</xdr:row>
      <xdr:rowOff>160020</xdr:rowOff>
    </xdr:from>
    <xdr:to>
      <xdr:col>20</xdr:col>
      <xdr:colOff>137160</xdr:colOff>
      <xdr:row>7</xdr:row>
      <xdr:rowOff>68580</xdr:rowOff>
    </xdr:to>
    <xdr:sp macro="" textlink="">
      <xdr:nvSpPr>
        <xdr:cNvPr id="85" name="TextBox 84">
          <a:extLst>
            <a:ext uri="{FF2B5EF4-FFF2-40B4-BE49-F238E27FC236}">
              <a16:creationId xmlns:a16="http://schemas.microsoft.com/office/drawing/2014/main" id="{00000000-0008-0000-0300-000055000000}"/>
            </a:ext>
          </a:extLst>
        </xdr:cNvPr>
        <xdr:cNvSpPr txBox="1"/>
      </xdr:nvSpPr>
      <xdr:spPr>
        <a:xfrm>
          <a:off x="11544300" y="1074420"/>
          <a:ext cx="784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598CBF"/>
              </a:solidFill>
              <a:latin typeface="Aptos Narrow"/>
              <a:ea typeface="+mn-ea"/>
              <a:cs typeface="+mn-cs"/>
            </a:rPr>
            <a:t>Average</a:t>
          </a:r>
        </a:p>
      </xdr:txBody>
    </xdr:sp>
    <xdr:clientData/>
  </xdr:twoCellAnchor>
  <xdr:twoCellAnchor>
    <xdr:from>
      <xdr:col>1</xdr:col>
      <xdr:colOff>121920</xdr:colOff>
      <xdr:row>13</xdr:row>
      <xdr:rowOff>129540</xdr:rowOff>
    </xdr:from>
    <xdr:to>
      <xdr:col>2</xdr:col>
      <xdr:colOff>193431</xdr:colOff>
      <xdr:row>15</xdr:row>
      <xdr:rowOff>38100</xdr:rowOff>
    </xdr:to>
    <xdr:sp macro="" textlink="Processing!M1">
      <xdr:nvSpPr>
        <xdr:cNvPr id="86" name="TextBox 85">
          <a:extLst>
            <a:ext uri="{FF2B5EF4-FFF2-40B4-BE49-F238E27FC236}">
              <a16:creationId xmlns:a16="http://schemas.microsoft.com/office/drawing/2014/main" id="{00000000-0008-0000-0300-000056000000}"/>
            </a:ext>
          </a:extLst>
        </xdr:cNvPr>
        <xdr:cNvSpPr txBox="1"/>
      </xdr:nvSpPr>
      <xdr:spPr>
        <a:xfrm>
          <a:off x="731520" y="2506980"/>
          <a:ext cx="681111"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71CB9A-5938-47CC-ADCA-9F031A44E560}" type="TxLink">
            <a:rPr lang="en-US" sz="1400" b="1" i="0" u="none" strike="noStrike">
              <a:solidFill>
                <a:srgbClr val="214247"/>
              </a:solidFill>
              <a:latin typeface="Aptos Narrow"/>
              <a:ea typeface="+mn-ea"/>
              <a:cs typeface="+mn-cs"/>
            </a:rPr>
            <a:pPr marL="0" indent="0"/>
            <a:t>Goals</a:t>
          </a:fld>
          <a:endParaRPr lang="ru-RU" sz="1400" b="1" i="0" u="none" strike="noStrike">
            <a:solidFill>
              <a:srgbClr val="214247"/>
            </a:solidFill>
            <a:latin typeface="Aptos Narrow"/>
            <a:ea typeface="+mn-ea"/>
            <a:cs typeface="+mn-cs"/>
          </a:endParaRPr>
        </a:p>
      </xdr:txBody>
    </xdr:sp>
    <xdr:clientData/>
  </xdr:twoCellAnchor>
  <xdr:twoCellAnchor>
    <xdr:from>
      <xdr:col>1</xdr:col>
      <xdr:colOff>411480</xdr:colOff>
      <xdr:row>14</xdr:row>
      <xdr:rowOff>160020</xdr:rowOff>
    </xdr:from>
    <xdr:to>
      <xdr:col>4</xdr:col>
      <xdr:colOff>445477</xdr:colOff>
      <xdr:row>26</xdr:row>
      <xdr:rowOff>68580</xdr:rowOff>
    </xdr:to>
    <xdr:grpSp>
      <xdr:nvGrpSpPr>
        <xdr:cNvPr id="87" name="Group 86">
          <a:extLst>
            <a:ext uri="{FF2B5EF4-FFF2-40B4-BE49-F238E27FC236}">
              <a16:creationId xmlns:a16="http://schemas.microsoft.com/office/drawing/2014/main" id="{00000000-0008-0000-0300-000057000000}"/>
            </a:ext>
          </a:extLst>
        </xdr:cNvPr>
        <xdr:cNvGrpSpPr/>
      </xdr:nvGrpSpPr>
      <xdr:grpSpPr>
        <a:xfrm>
          <a:off x="1004147" y="2827020"/>
          <a:ext cx="1811997" cy="2194560"/>
          <a:chOff x="1021080" y="2703928"/>
          <a:chExt cx="1737360" cy="2089052"/>
        </a:xfrm>
      </xdr:grpSpPr>
      <xdr:graphicFrame macro="">
        <xdr:nvGraphicFramePr>
          <xdr:cNvPr id="88" name="Chart 87">
            <a:extLst>
              <a:ext uri="{FF2B5EF4-FFF2-40B4-BE49-F238E27FC236}">
                <a16:creationId xmlns:a16="http://schemas.microsoft.com/office/drawing/2014/main" id="{00000000-0008-0000-0300-000058000000}"/>
              </a:ext>
            </a:extLst>
          </xdr:cNvPr>
          <xdr:cNvGraphicFramePr>
            <a:graphicFrameLocks/>
          </xdr:cNvGraphicFramePr>
        </xdr:nvGraphicFramePr>
        <xdr:xfrm>
          <a:off x="1021080" y="2703928"/>
          <a:ext cx="1737360" cy="2089052"/>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89" name="Rectangle: Rounded Corners 88">
            <a:extLst>
              <a:ext uri="{FF2B5EF4-FFF2-40B4-BE49-F238E27FC236}">
                <a16:creationId xmlns:a16="http://schemas.microsoft.com/office/drawing/2014/main" id="{00000000-0008-0000-0300-000059000000}"/>
              </a:ext>
            </a:extLst>
          </xdr:cNvPr>
          <xdr:cNvSpPr/>
        </xdr:nvSpPr>
        <xdr:spPr>
          <a:xfrm>
            <a:off x="1142742" y="3033532"/>
            <a:ext cx="1484221" cy="63580"/>
          </a:xfrm>
          <a:prstGeom prst="roundRect">
            <a:avLst>
              <a:gd name="adj" fmla="val 50000"/>
            </a:avLst>
          </a:prstGeom>
          <a:noFill/>
          <a:ln w="381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0" name="Rectangle: Rounded Corners 89">
            <a:extLst>
              <a:ext uri="{FF2B5EF4-FFF2-40B4-BE49-F238E27FC236}">
                <a16:creationId xmlns:a16="http://schemas.microsoft.com/office/drawing/2014/main" id="{00000000-0008-0000-0300-00005A000000}"/>
              </a:ext>
            </a:extLst>
          </xdr:cNvPr>
          <xdr:cNvSpPr/>
        </xdr:nvSpPr>
        <xdr:spPr>
          <a:xfrm>
            <a:off x="1142742" y="3477859"/>
            <a:ext cx="1484221" cy="63580"/>
          </a:xfrm>
          <a:prstGeom prst="roundRect">
            <a:avLst>
              <a:gd name="adj" fmla="val 50000"/>
            </a:avLst>
          </a:prstGeom>
          <a:noFill/>
          <a:ln w="381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1" name="Rectangle: Rounded Corners 90">
            <a:extLst>
              <a:ext uri="{FF2B5EF4-FFF2-40B4-BE49-F238E27FC236}">
                <a16:creationId xmlns:a16="http://schemas.microsoft.com/office/drawing/2014/main" id="{00000000-0008-0000-0300-00005B000000}"/>
              </a:ext>
            </a:extLst>
          </xdr:cNvPr>
          <xdr:cNvSpPr/>
        </xdr:nvSpPr>
        <xdr:spPr>
          <a:xfrm>
            <a:off x="1142742" y="3937324"/>
            <a:ext cx="1484221" cy="63580"/>
          </a:xfrm>
          <a:prstGeom prst="roundRect">
            <a:avLst>
              <a:gd name="adj" fmla="val 50000"/>
            </a:avLst>
          </a:prstGeom>
          <a:noFill/>
          <a:ln w="381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2" name="Rectangle: Rounded Corners 91">
            <a:extLst>
              <a:ext uri="{FF2B5EF4-FFF2-40B4-BE49-F238E27FC236}">
                <a16:creationId xmlns:a16="http://schemas.microsoft.com/office/drawing/2014/main" id="{00000000-0008-0000-0300-00005C000000}"/>
              </a:ext>
            </a:extLst>
          </xdr:cNvPr>
          <xdr:cNvSpPr/>
        </xdr:nvSpPr>
        <xdr:spPr>
          <a:xfrm>
            <a:off x="1142742" y="4389219"/>
            <a:ext cx="1484221" cy="63580"/>
          </a:xfrm>
          <a:prstGeom prst="roundRect">
            <a:avLst>
              <a:gd name="adj" fmla="val 50000"/>
            </a:avLst>
          </a:prstGeom>
          <a:noFill/>
          <a:ln w="381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251460</xdr:colOff>
      <xdr:row>13</xdr:row>
      <xdr:rowOff>129540</xdr:rowOff>
    </xdr:from>
    <xdr:to>
      <xdr:col>4</xdr:col>
      <xdr:colOff>426719</xdr:colOff>
      <xdr:row>15</xdr:row>
      <xdr:rowOff>38100</xdr:rowOff>
    </xdr:to>
    <xdr:sp macro="" textlink="Processing!T6">
      <xdr:nvSpPr>
        <xdr:cNvPr id="93" name="TextBox 92">
          <a:extLst>
            <a:ext uri="{FF2B5EF4-FFF2-40B4-BE49-F238E27FC236}">
              <a16:creationId xmlns:a16="http://schemas.microsoft.com/office/drawing/2014/main" id="{00000000-0008-0000-0300-00005D000000}"/>
            </a:ext>
          </a:extLst>
        </xdr:cNvPr>
        <xdr:cNvSpPr txBox="1"/>
      </xdr:nvSpPr>
      <xdr:spPr>
        <a:xfrm>
          <a:off x="2080260" y="2506980"/>
          <a:ext cx="784859"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C8FBE92D-8B23-4AFA-B938-0C96475E8770}" type="TxLink">
            <a:rPr lang="en-US" sz="1400" b="0" i="0" u="none" strike="noStrike">
              <a:solidFill>
                <a:srgbClr val="214247"/>
              </a:solidFill>
              <a:latin typeface="Aptos Narrow"/>
              <a:ea typeface="+mn-ea"/>
              <a:cs typeface="+mn-cs"/>
            </a:rPr>
            <a:pPr marL="0" indent="0" algn="r"/>
            <a:t>41%</a:t>
          </a:fld>
          <a:endParaRPr lang="ru-RU" sz="1400" b="0" i="0" u="none" strike="noStrike">
            <a:solidFill>
              <a:srgbClr val="214247"/>
            </a:solidFill>
            <a:latin typeface="Aptos Narrow"/>
            <a:ea typeface="+mn-ea"/>
            <a:cs typeface="+mn-cs"/>
          </a:endParaRPr>
        </a:p>
      </xdr:txBody>
    </xdr:sp>
    <xdr:clientData/>
  </xdr:twoCellAnchor>
  <xdr:twoCellAnchor>
    <xdr:from>
      <xdr:col>3</xdr:col>
      <xdr:colOff>327075</xdr:colOff>
      <xdr:row>15</xdr:row>
      <xdr:rowOff>111959</xdr:rowOff>
    </xdr:from>
    <xdr:to>
      <xdr:col>4</xdr:col>
      <xdr:colOff>398586</xdr:colOff>
      <xdr:row>16</xdr:row>
      <xdr:rowOff>113131</xdr:rowOff>
    </xdr:to>
    <xdr:sp macro="" textlink="Processing!T11">
      <xdr:nvSpPr>
        <xdr:cNvPr id="94" name="TextBox 93">
          <a:extLst>
            <a:ext uri="{FF2B5EF4-FFF2-40B4-BE49-F238E27FC236}">
              <a16:creationId xmlns:a16="http://schemas.microsoft.com/office/drawing/2014/main" id="{00000000-0008-0000-0300-00005E000000}"/>
            </a:ext>
          </a:extLst>
        </xdr:cNvPr>
        <xdr:cNvSpPr txBox="1"/>
      </xdr:nvSpPr>
      <xdr:spPr>
        <a:xfrm>
          <a:off x="2155875" y="28551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6C30B7-8D7A-4741-9783-7463AE450BCE}" type="TxLink">
            <a:rPr lang="en-US" sz="1100" b="0" i="0" u="none" strike="noStrike">
              <a:solidFill>
                <a:srgbClr val="598CBF"/>
              </a:solidFill>
              <a:latin typeface="Aptos Narrow"/>
              <a:ea typeface="+mn-ea"/>
              <a:cs typeface="+mn-cs"/>
            </a:rPr>
            <a:pPr marL="0" indent="0" algn="r"/>
            <a:t>71%</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18</xdr:row>
      <xdr:rowOff>24036</xdr:rowOff>
    </xdr:from>
    <xdr:to>
      <xdr:col>4</xdr:col>
      <xdr:colOff>398586</xdr:colOff>
      <xdr:row>19</xdr:row>
      <xdr:rowOff>25208</xdr:rowOff>
    </xdr:to>
    <xdr:sp macro="" textlink="Processing!T12">
      <xdr:nvSpPr>
        <xdr:cNvPr id="95" name="TextBox 94">
          <a:extLst>
            <a:ext uri="{FF2B5EF4-FFF2-40B4-BE49-F238E27FC236}">
              <a16:creationId xmlns:a16="http://schemas.microsoft.com/office/drawing/2014/main" id="{00000000-0008-0000-0300-00005F000000}"/>
            </a:ext>
          </a:extLst>
        </xdr:cNvPr>
        <xdr:cNvSpPr txBox="1"/>
      </xdr:nvSpPr>
      <xdr:spPr>
        <a:xfrm>
          <a:off x="2155875" y="3315876"/>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A23670E-5046-402C-99DD-2913C4F62B5A}" type="TxLink">
            <a:rPr lang="en-US" sz="1100" b="0" i="0" u="none" strike="noStrike">
              <a:solidFill>
                <a:srgbClr val="598CBF"/>
              </a:solidFill>
              <a:latin typeface="Aptos Narrow"/>
              <a:ea typeface="+mn-ea"/>
              <a:cs typeface="+mn-cs"/>
            </a:rPr>
            <a:pPr marL="0" indent="0" algn="r"/>
            <a:t>36%</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20</xdr:row>
      <xdr:rowOff>111958</xdr:rowOff>
    </xdr:from>
    <xdr:to>
      <xdr:col>4</xdr:col>
      <xdr:colOff>398586</xdr:colOff>
      <xdr:row>21</xdr:row>
      <xdr:rowOff>113130</xdr:rowOff>
    </xdr:to>
    <xdr:sp macro="" textlink="Processing!T13">
      <xdr:nvSpPr>
        <xdr:cNvPr id="96" name="TextBox 95">
          <a:extLst>
            <a:ext uri="{FF2B5EF4-FFF2-40B4-BE49-F238E27FC236}">
              <a16:creationId xmlns:a16="http://schemas.microsoft.com/office/drawing/2014/main" id="{00000000-0008-0000-0300-000060000000}"/>
            </a:ext>
          </a:extLst>
        </xdr:cNvPr>
        <xdr:cNvSpPr txBox="1"/>
      </xdr:nvSpPr>
      <xdr:spPr>
        <a:xfrm>
          <a:off x="2155875" y="376955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E685571-B726-4156-8A3E-1F2CA29B5DEC}" type="TxLink">
            <a:rPr lang="en-US" sz="1100" b="0" i="0" u="none" strike="noStrike">
              <a:solidFill>
                <a:srgbClr val="598CBF"/>
              </a:solidFill>
              <a:latin typeface="Aptos Narrow"/>
              <a:ea typeface="+mn-ea"/>
              <a:cs typeface="+mn-cs"/>
            </a:rPr>
            <a:pPr marL="0" indent="0" algn="r"/>
            <a:t>29%</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23</xdr:row>
      <xdr:rowOff>35758</xdr:rowOff>
    </xdr:from>
    <xdr:to>
      <xdr:col>4</xdr:col>
      <xdr:colOff>398586</xdr:colOff>
      <xdr:row>24</xdr:row>
      <xdr:rowOff>36930</xdr:rowOff>
    </xdr:to>
    <xdr:sp macro="" textlink="Processing!T14">
      <xdr:nvSpPr>
        <xdr:cNvPr id="97" name="TextBox 96">
          <a:extLst>
            <a:ext uri="{FF2B5EF4-FFF2-40B4-BE49-F238E27FC236}">
              <a16:creationId xmlns:a16="http://schemas.microsoft.com/office/drawing/2014/main" id="{00000000-0008-0000-0300-000061000000}"/>
            </a:ext>
          </a:extLst>
        </xdr:cNvPr>
        <xdr:cNvSpPr txBox="1"/>
      </xdr:nvSpPr>
      <xdr:spPr>
        <a:xfrm>
          <a:off x="2155875" y="424199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DA230ED-D6A7-4837-80F2-215B90CA7EDC}" type="TxLink">
            <a:rPr lang="en-US" sz="1100" b="0" i="0" u="none" strike="noStrike">
              <a:solidFill>
                <a:srgbClr val="598CBF"/>
              </a:solidFill>
              <a:latin typeface="Aptos Narrow"/>
              <a:ea typeface="+mn-ea"/>
              <a:cs typeface="+mn-cs"/>
            </a:rPr>
            <a:pPr marL="0" indent="0" algn="r"/>
            <a:t>29%</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15</xdr:row>
      <xdr:rowOff>111959</xdr:rowOff>
    </xdr:from>
    <xdr:to>
      <xdr:col>2</xdr:col>
      <xdr:colOff>568571</xdr:colOff>
      <xdr:row>16</xdr:row>
      <xdr:rowOff>113131</xdr:rowOff>
    </xdr:to>
    <xdr:sp macro="" textlink="Processing!S11">
      <xdr:nvSpPr>
        <xdr:cNvPr id="98" name="TextBox 97">
          <a:extLst>
            <a:ext uri="{FF2B5EF4-FFF2-40B4-BE49-F238E27FC236}">
              <a16:creationId xmlns:a16="http://schemas.microsoft.com/office/drawing/2014/main" id="{00000000-0008-0000-0300-000062000000}"/>
            </a:ext>
          </a:extLst>
        </xdr:cNvPr>
        <xdr:cNvSpPr txBox="1"/>
      </xdr:nvSpPr>
      <xdr:spPr>
        <a:xfrm>
          <a:off x="1106660" y="28551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875681-0D7B-4FC7-8ED0-A982445B7B4B}" type="TxLink">
            <a:rPr lang="en-US" sz="1100" b="0" i="0" u="none" strike="noStrike">
              <a:solidFill>
                <a:srgbClr val="598CBF"/>
              </a:solidFill>
              <a:latin typeface="Aptos Narrow"/>
              <a:ea typeface="+mn-ea"/>
              <a:cs typeface="+mn-cs"/>
            </a:rPr>
            <a:pPr marL="0" indent="0" algn="l"/>
            <a:t> $1,058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18</xdr:row>
      <xdr:rowOff>24036</xdr:rowOff>
    </xdr:from>
    <xdr:to>
      <xdr:col>2</xdr:col>
      <xdr:colOff>568571</xdr:colOff>
      <xdr:row>19</xdr:row>
      <xdr:rowOff>25208</xdr:rowOff>
    </xdr:to>
    <xdr:sp macro="" textlink="Processing!S12">
      <xdr:nvSpPr>
        <xdr:cNvPr id="99" name="TextBox 98">
          <a:extLst>
            <a:ext uri="{FF2B5EF4-FFF2-40B4-BE49-F238E27FC236}">
              <a16:creationId xmlns:a16="http://schemas.microsoft.com/office/drawing/2014/main" id="{00000000-0008-0000-0300-000063000000}"/>
            </a:ext>
          </a:extLst>
        </xdr:cNvPr>
        <xdr:cNvSpPr txBox="1"/>
      </xdr:nvSpPr>
      <xdr:spPr>
        <a:xfrm>
          <a:off x="1106660" y="3315876"/>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C373441-A92D-4530-BA99-8504B883A57A}" type="TxLink">
            <a:rPr lang="en-US" sz="1100" b="0" i="0" u="none" strike="noStrike">
              <a:solidFill>
                <a:srgbClr val="598CBF"/>
              </a:solidFill>
              <a:latin typeface="Aptos Narrow"/>
              <a:ea typeface="+mn-ea"/>
              <a:cs typeface="+mn-cs"/>
            </a:rPr>
            <a:pPr marL="0" indent="0" algn="l"/>
            <a:t> $669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20</xdr:row>
      <xdr:rowOff>111958</xdr:rowOff>
    </xdr:from>
    <xdr:to>
      <xdr:col>2</xdr:col>
      <xdr:colOff>568571</xdr:colOff>
      <xdr:row>21</xdr:row>
      <xdr:rowOff>113130</xdr:rowOff>
    </xdr:to>
    <xdr:sp macro="" textlink="Processing!S13">
      <xdr:nvSpPr>
        <xdr:cNvPr id="100" name="TextBox 99">
          <a:extLst>
            <a:ext uri="{FF2B5EF4-FFF2-40B4-BE49-F238E27FC236}">
              <a16:creationId xmlns:a16="http://schemas.microsoft.com/office/drawing/2014/main" id="{00000000-0008-0000-0300-000064000000}"/>
            </a:ext>
          </a:extLst>
        </xdr:cNvPr>
        <xdr:cNvSpPr txBox="1"/>
      </xdr:nvSpPr>
      <xdr:spPr>
        <a:xfrm>
          <a:off x="1106660" y="376955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CF73296-6FA7-4D2B-9AE5-CD2ABDFA6D42}" type="TxLink">
            <a:rPr lang="en-US" sz="1100" b="0" i="0" u="none" strike="noStrike">
              <a:solidFill>
                <a:srgbClr val="598CBF"/>
              </a:solidFill>
              <a:latin typeface="Aptos Narrow"/>
              <a:ea typeface="+mn-ea"/>
              <a:cs typeface="+mn-cs"/>
            </a:rPr>
            <a:pPr marL="0" indent="0" algn="l"/>
            <a:t> $737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23</xdr:row>
      <xdr:rowOff>35758</xdr:rowOff>
    </xdr:from>
    <xdr:to>
      <xdr:col>2</xdr:col>
      <xdr:colOff>568571</xdr:colOff>
      <xdr:row>24</xdr:row>
      <xdr:rowOff>36930</xdr:rowOff>
    </xdr:to>
    <xdr:sp macro="" textlink="Processing!S14">
      <xdr:nvSpPr>
        <xdr:cNvPr id="101" name="TextBox 100">
          <a:extLst>
            <a:ext uri="{FF2B5EF4-FFF2-40B4-BE49-F238E27FC236}">
              <a16:creationId xmlns:a16="http://schemas.microsoft.com/office/drawing/2014/main" id="{00000000-0008-0000-0300-000065000000}"/>
            </a:ext>
          </a:extLst>
        </xdr:cNvPr>
        <xdr:cNvSpPr txBox="1"/>
      </xdr:nvSpPr>
      <xdr:spPr>
        <a:xfrm>
          <a:off x="1106660" y="424199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5F5F23-276A-474E-82C6-58AC516A6E2F}" type="TxLink">
            <a:rPr lang="en-US" sz="1100" b="0" i="0" u="none" strike="noStrike">
              <a:solidFill>
                <a:srgbClr val="598CBF"/>
              </a:solidFill>
              <a:latin typeface="Aptos Narrow"/>
              <a:ea typeface="+mn-ea"/>
              <a:cs typeface="+mn-cs"/>
            </a:rPr>
            <a:pPr marL="0" indent="0" algn="l"/>
            <a:t> $882 </a:t>
          </a:fld>
          <a:endParaRPr lang="ru-RU" sz="1100" b="0" i="0" u="none" strike="noStrike">
            <a:solidFill>
              <a:srgbClr val="598CBF"/>
            </a:solidFill>
            <a:latin typeface="Aptos Narrow"/>
            <a:ea typeface="+mn-ea"/>
            <a:cs typeface="+mn-cs"/>
          </a:endParaRPr>
        </a:p>
      </xdr:txBody>
    </xdr:sp>
    <xdr:clientData/>
  </xdr:twoCellAnchor>
  <xdr:twoCellAnchor>
    <xdr:from>
      <xdr:col>1</xdr:col>
      <xdr:colOff>121920</xdr:colOff>
      <xdr:row>27</xdr:row>
      <xdr:rowOff>114300</xdr:rowOff>
    </xdr:from>
    <xdr:to>
      <xdr:col>2</xdr:col>
      <xdr:colOff>464820</xdr:colOff>
      <xdr:row>29</xdr:row>
      <xdr:rowOff>22860</xdr:rowOff>
    </xdr:to>
    <xdr:sp macro="" textlink="Processing!Q20">
      <xdr:nvSpPr>
        <xdr:cNvPr id="102" name="TextBox 101">
          <a:extLst>
            <a:ext uri="{FF2B5EF4-FFF2-40B4-BE49-F238E27FC236}">
              <a16:creationId xmlns:a16="http://schemas.microsoft.com/office/drawing/2014/main" id="{00000000-0008-0000-0300-000066000000}"/>
            </a:ext>
          </a:extLst>
        </xdr:cNvPr>
        <xdr:cNvSpPr txBox="1"/>
      </xdr:nvSpPr>
      <xdr:spPr>
        <a:xfrm>
          <a:off x="7315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D8B2AB-A028-414A-BCA4-0E629E7387DD}" type="TxLink">
            <a:rPr lang="en-US" sz="1400" b="1" i="0" u="none" strike="noStrike">
              <a:solidFill>
                <a:srgbClr val="214247"/>
              </a:solidFill>
              <a:latin typeface="Aptos Narrow"/>
              <a:ea typeface="+mn-ea"/>
              <a:cs typeface="+mn-cs"/>
            </a:rPr>
            <a:pPr marL="0" indent="0"/>
            <a:t>Accaunts</a:t>
          </a:fld>
          <a:endParaRPr lang="ru-RU" sz="1400" b="1" i="0" u="none" strike="noStrike">
            <a:solidFill>
              <a:srgbClr val="214247"/>
            </a:solidFill>
            <a:latin typeface="Aptos Narrow"/>
            <a:ea typeface="+mn-ea"/>
            <a:cs typeface="+mn-cs"/>
          </a:endParaRPr>
        </a:p>
      </xdr:txBody>
    </xdr:sp>
    <xdr:clientData/>
  </xdr:twoCellAnchor>
  <xdr:twoCellAnchor>
    <xdr:from>
      <xdr:col>1</xdr:col>
      <xdr:colOff>91440</xdr:colOff>
      <xdr:row>29</xdr:row>
      <xdr:rowOff>68580</xdr:rowOff>
    </xdr:from>
    <xdr:to>
      <xdr:col>4</xdr:col>
      <xdr:colOff>365760</xdr:colOff>
      <xdr:row>31</xdr:row>
      <xdr:rowOff>22860</xdr:rowOff>
    </xdr:to>
    <xdr:sp macro="" textlink="">
      <xdr:nvSpPr>
        <xdr:cNvPr id="103" name="Rectangle: Rounded Corners 102">
          <a:extLst>
            <a:ext uri="{FF2B5EF4-FFF2-40B4-BE49-F238E27FC236}">
              <a16:creationId xmlns:a16="http://schemas.microsoft.com/office/drawing/2014/main" id="{00000000-0008-0000-0300-000067000000}"/>
            </a:ext>
          </a:extLst>
        </xdr:cNvPr>
        <xdr:cNvSpPr/>
      </xdr:nvSpPr>
      <xdr:spPr>
        <a:xfrm>
          <a:off x="701040" y="53721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91440</xdr:colOff>
      <xdr:row>31</xdr:row>
      <xdr:rowOff>96520</xdr:rowOff>
    </xdr:from>
    <xdr:to>
      <xdr:col>4</xdr:col>
      <xdr:colOff>365760</xdr:colOff>
      <xdr:row>33</xdr:row>
      <xdr:rowOff>50800</xdr:rowOff>
    </xdr:to>
    <xdr:sp macro="" textlink="">
      <xdr:nvSpPr>
        <xdr:cNvPr id="104" name="Rectangle: Rounded Corners 103">
          <a:extLst>
            <a:ext uri="{FF2B5EF4-FFF2-40B4-BE49-F238E27FC236}">
              <a16:creationId xmlns:a16="http://schemas.microsoft.com/office/drawing/2014/main" id="{00000000-0008-0000-0300-000068000000}"/>
            </a:ext>
          </a:extLst>
        </xdr:cNvPr>
        <xdr:cNvSpPr/>
      </xdr:nvSpPr>
      <xdr:spPr>
        <a:xfrm>
          <a:off x="701040" y="57658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91440</xdr:colOff>
      <xdr:row>33</xdr:row>
      <xdr:rowOff>124460</xdr:rowOff>
    </xdr:from>
    <xdr:to>
      <xdr:col>4</xdr:col>
      <xdr:colOff>365760</xdr:colOff>
      <xdr:row>35</xdr:row>
      <xdr:rowOff>78740</xdr:rowOff>
    </xdr:to>
    <xdr:sp macro="" textlink="">
      <xdr:nvSpPr>
        <xdr:cNvPr id="105" name="Rectangle: Rounded Corners 104">
          <a:extLst>
            <a:ext uri="{FF2B5EF4-FFF2-40B4-BE49-F238E27FC236}">
              <a16:creationId xmlns:a16="http://schemas.microsoft.com/office/drawing/2014/main" id="{00000000-0008-0000-0300-000069000000}"/>
            </a:ext>
          </a:extLst>
        </xdr:cNvPr>
        <xdr:cNvSpPr/>
      </xdr:nvSpPr>
      <xdr:spPr>
        <a:xfrm>
          <a:off x="701040" y="61595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91440</xdr:colOff>
      <xdr:row>35</xdr:row>
      <xdr:rowOff>152400</xdr:rowOff>
    </xdr:from>
    <xdr:to>
      <xdr:col>4</xdr:col>
      <xdr:colOff>365760</xdr:colOff>
      <xdr:row>37</xdr:row>
      <xdr:rowOff>106680</xdr:rowOff>
    </xdr:to>
    <xdr:sp macro="" textlink="">
      <xdr:nvSpPr>
        <xdr:cNvPr id="106" name="Rectangle: Rounded Corners 105">
          <a:extLst>
            <a:ext uri="{FF2B5EF4-FFF2-40B4-BE49-F238E27FC236}">
              <a16:creationId xmlns:a16="http://schemas.microsoft.com/office/drawing/2014/main" id="{00000000-0008-0000-0300-00006A000000}"/>
            </a:ext>
          </a:extLst>
        </xdr:cNvPr>
        <xdr:cNvSpPr/>
      </xdr:nvSpPr>
      <xdr:spPr>
        <a:xfrm>
          <a:off x="701040" y="65532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3</xdr:col>
      <xdr:colOff>258495</xdr:colOff>
      <xdr:row>29</xdr:row>
      <xdr:rowOff>104339</xdr:rowOff>
    </xdr:from>
    <xdr:to>
      <xdr:col>4</xdr:col>
      <xdr:colOff>330006</xdr:colOff>
      <xdr:row>30</xdr:row>
      <xdr:rowOff>105511</xdr:rowOff>
    </xdr:to>
    <xdr:sp macro="" textlink="Processing!R21">
      <xdr:nvSpPr>
        <xdr:cNvPr id="107" name="TextBox 106">
          <a:extLst>
            <a:ext uri="{FF2B5EF4-FFF2-40B4-BE49-F238E27FC236}">
              <a16:creationId xmlns:a16="http://schemas.microsoft.com/office/drawing/2014/main" id="{00000000-0008-0000-0300-00006B000000}"/>
            </a:ext>
          </a:extLst>
        </xdr:cNvPr>
        <xdr:cNvSpPr txBox="1"/>
      </xdr:nvSpPr>
      <xdr:spPr>
        <a:xfrm>
          <a:off x="2087295" y="54078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9308C9C-E821-4D6D-BA82-77747CD597F9}" type="TxLink">
            <a:rPr lang="en-US" sz="1100" b="0" i="0" u="none" strike="noStrike">
              <a:solidFill>
                <a:srgbClr val="598CBF"/>
              </a:solidFill>
              <a:latin typeface="Aptos Narrow"/>
              <a:ea typeface="+mn-ea"/>
              <a:cs typeface="+mn-cs"/>
            </a:rPr>
            <a:pPr marL="0" indent="0" algn="r"/>
            <a:t>$2 709</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29</xdr:row>
      <xdr:rowOff>104339</xdr:rowOff>
    </xdr:from>
    <xdr:to>
      <xdr:col>3</xdr:col>
      <xdr:colOff>189914</xdr:colOff>
      <xdr:row>30</xdr:row>
      <xdr:rowOff>105511</xdr:rowOff>
    </xdr:to>
    <xdr:sp macro="" textlink="Processing!Q21">
      <xdr:nvSpPr>
        <xdr:cNvPr id="108" name="TextBox 107">
          <a:extLst>
            <a:ext uri="{FF2B5EF4-FFF2-40B4-BE49-F238E27FC236}">
              <a16:creationId xmlns:a16="http://schemas.microsoft.com/office/drawing/2014/main" id="{00000000-0008-0000-0300-00006C000000}"/>
            </a:ext>
          </a:extLst>
        </xdr:cNvPr>
        <xdr:cNvSpPr txBox="1"/>
      </xdr:nvSpPr>
      <xdr:spPr>
        <a:xfrm>
          <a:off x="1012874" y="540785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549DB41-3313-4B8C-93C3-C28BA2C972BE}" type="TxLink">
            <a:rPr lang="en-US" sz="1100" b="0" i="0" u="none" strike="noStrike">
              <a:solidFill>
                <a:srgbClr val="598CBF"/>
              </a:solidFill>
              <a:latin typeface="Aptos Narrow"/>
              <a:ea typeface="+mn-ea"/>
              <a:cs typeface="+mn-cs"/>
            </a:rPr>
            <a:pPr marL="0" indent="0" algn="l"/>
            <a:t>Investments</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31</xdr:row>
      <xdr:rowOff>150059</xdr:rowOff>
    </xdr:from>
    <xdr:to>
      <xdr:col>4</xdr:col>
      <xdr:colOff>330006</xdr:colOff>
      <xdr:row>32</xdr:row>
      <xdr:rowOff>151231</xdr:rowOff>
    </xdr:to>
    <xdr:sp macro="" textlink="Processing!R22">
      <xdr:nvSpPr>
        <xdr:cNvPr id="109" name="TextBox 108">
          <a:extLst>
            <a:ext uri="{FF2B5EF4-FFF2-40B4-BE49-F238E27FC236}">
              <a16:creationId xmlns:a16="http://schemas.microsoft.com/office/drawing/2014/main" id="{00000000-0008-0000-0300-00006D000000}"/>
            </a:ext>
          </a:extLst>
        </xdr:cNvPr>
        <xdr:cNvSpPr txBox="1"/>
      </xdr:nvSpPr>
      <xdr:spPr>
        <a:xfrm>
          <a:off x="2087295" y="5819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B9F38D1-CC9D-4152-B49B-5AE61AE33F1F}" type="TxLink">
            <a:rPr lang="en-US" sz="1100" b="0" i="0" u="none" strike="noStrike">
              <a:solidFill>
                <a:srgbClr val="598CBF"/>
              </a:solidFill>
              <a:latin typeface="Aptos Narrow"/>
              <a:ea typeface="+mn-ea"/>
              <a:cs typeface="+mn-cs"/>
            </a:rPr>
            <a:pPr marL="0" indent="0" algn="r"/>
            <a:t>$1 977</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31</xdr:row>
      <xdr:rowOff>150059</xdr:rowOff>
    </xdr:from>
    <xdr:to>
      <xdr:col>3</xdr:col>
      <xdr:colOff>189914</xdr:colOff>
      <xdr:row>32</xdr:row>
      <xdr:rowOff>151231</xdr:rowOff>
    </xdr:to>
    <xdr:sp macro="" textlink="Processing!Q22">
      <xdr:nvSpPr>
        <xdr:cNvPr id="110" name="TextBox 109">
          <a:extLst>
            <a:ext uri="{FF2B5EF4-FFF2-40B4-BE49-F238E27FC236}">
              <a16:creationId xmlns:a16="http://schemas.microsoft.com/office/drawing/2014/main" id="{00000000-0008-0000-0300-00006E000000}"/>
            </a:ext>
          </a:extLst>
        </xdr:cNvPr>
        <xdr:cNvSpPr txBox="1"/>
      </xdr:nvSpPr>
      <xdr:spPr>
        <a:xfrm>
          <a:off x="1012874" y="5819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2D48D95-88CE-4A8D-B893-439D544E9583}" type="TxLink">
            <a:rPr lang="en-US" sz="1100" b="0" i="0" u="none" strike="noStrike">
              <a:solidFill>
                <a:srgbClr val="598CBF"/>
              </a:solidFill>
              <a:latin typeface="Aptos Narrow"/>
              <a:ea typeface="+mn-ea"/>
              <a:cs typeface="+mn-cs"/>
            </a:rPr>
            <a:pPr marL="0" indent="0" algn="l"/>
            <a:t>Checking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33</xdr:row>
      <xdr:rowOff>165299</xdr:rowOff>
    </xdr:from>
    <xdr:to>
      <xdr:col>4</xdr:col>
      <xdr:colOff>330006</xdr:colOff>
      <xdr:row>34</xdr:row>
      <xdr:rowOff>166471</xdr:rowOff>
    </xdr:to>
    <xdr:sp macro="" textlink="Processing!R23">
      <xdr:nvSpPr>
        <xdr:cNvPr id="111" name="TextBox 110">
          <a:extLst>
            <a:ext uri="{FF2B5EF4-FFF2-40B4-BE49-F238E27FC236}">
              <a16:creationId xmlns:a16="http://schemas.microsoft.com/office/drawing/2014/main" id="{00000000-0008-0000-0300-00006F000000}"/>
            </a:ext>
          </a:extLst>
        </xdr:cNvPr>
        <xdr:cNvSpPr txBox="1"/>
      </xdr:nvSpPr>
      <xdr:spPr>
        <a:xfrm>
          <a:off x="2087295" y="6200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99CA88D-AE8B-40EC-8894-724CE7969974}" type="TxLink">
            <a:rPr lang="en-US" sz="1100" b="0" i="0" u="none" strike="noStrike">
              <a:solidFill>
                <a:srgbClr val="598CBF"/>
              </a:solidFill>
              <a:latin typeface="Aptos Narrow"/>
              <a:ea typeface="+mn-ea"/>
              <a:cs typeface="+mn-cs"/>
            </a:rPr>
            <a:pPr marL="0" indent="0" algn="r"/>
            <a:t>$1 916</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33</xdr:row>
      <xdr:rowOff>165299</xdr:rowOff>
    </xdr:from>
    <xdr:to>
      <xdr:col>3</xdr:col>
      <xdr:colOff>189914</xdr:colOff>
      <xdr:row>34</xdr:row>
      <xdr:rowOff>166471</xdr:rowOff>
    </xdr:to>
    <xdr:sp macro="" textlink="Processing!Q23">
      <xdr:nvSpPr>
        <xdr:cNvPr id="112" name="TextBox 111">
          <a:extLst>
            <a:ext uri="{FF2B5EF4-FFF2-40B4-BE49-F238E27FC236}">
              <a16:creationId xmlns:a16="http://schemas.microsoft.com/office/drawing/2014/main" id="{00000000-0008-0000-0300-000070000000}"/>
            </a:ext>
          </a:extLst>
        </xdr:cNvPr>
        <xdr:cNvSpPr txBox="1"/>
      </xdr:nvSpPr>
      <xdr:spPr>
        <a:xfrm>
          <a:off x="1012874" y="6200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864B10-3E92-48C6-83B2-9E42358F19F7}" type="TxLink">
            <a:rPr lang="en-US" sz="1100" b="0" i="0" u="none" strike="noStrike">
              <a:solidFill>
                <a:srgbClr val="598CBF"/>
              </a:solidFill>
              <a:latin typeface="Aptos Narrow"/>
              <a:ea typeface="+mn-ea"/>
              <a:cs typeface="+mn-cs"/>
            </a:rPr>
            <a:pPr marL="0" indent="0" algn="l"/>
            <a:t>Saving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36</xdr:row>
      <xdr:rowOff>12899</xdr:rowOff>
    </xdr:from>
    <xdr:to>
      <xdr:col>4</xdr:col>
      <xdr:colOff>330006</xdr:colOff>
      <xdr:row>37</xdr:row>
      <xdr:rowOff>14071</xdr:rowOff>
    </xdr:to>
    <xdr:sp macro="" textlink="Processing!R24">
      <xdr:nvSpPr>
        <xdr:cNvPr id="113" name="TextBox 112">
          <a:extLst>
            <a:ext uri="{FF2B5EF4-FFF2-40B4-BE49-F238E27FC236}">
              <a16:creationId xmlns:a16="http://schemas.microsoft.com/office/drawing/2014/main" id="{00000000-0008-0000-0300-000071000000}"/>
            </a:ext>
          </a:extLst>
        </xdr:cNvPr>
        <xdr:cNvSpPr txBox="1"/>
      </xdr:nvSpPr>
      <xdr:spPr>
        <a:xfrm>
          <a:off x="2087295" y="659657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AFAFF53-E48A-46A8-B08F-F303044C6141}" type="TxLink">
            <a:rPr lang="en-US" sz="1100" b="0" i="0" u="none" strike="noStrike">
              <a:solidFill>
                <a:srgbClr val="598CBF"/>
              </a:solidFill>
              <a:latin typeface="Aptos Narrow"/>
              <a:ea typeface="+mn-ea"/>
              <a:cs typeface="+mn-cs"/>
            </a:rPr>
            <a:pPr marL="0" indent="0" algn="r"/>
            <a:t>$1 712</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36</xdr:row>
      <xdr:rowOff>12899</xdr:rowOff>
    </xdr:from>
    <xdr:to>
      <xdr:col>3</xdr:col>
      <xdr:colOff>189914</xdr:colOff>
      <xdr:row>37</xdr:row>
      <xdr:rowOff>14071</xdr:rowOff>
    </xdr:to>
    <xdr:sp macro="" textlink="Processing!Q24">
      <xdr:nvSpPr>
        <xdr:cNvPr id="114" name="TextBox 113">
          <a:extLst>
            <a:ext uri="{FF2B5EF4-FFF2-40B4-BE49-F238E27FC236}">
              <a16:creationId xmlns:a16="http://schemas.microsoft.com/office/drawing/2014/main" id="{00000000-0008-0000-0300-000072000000}"/>
            </a:ext>
          </a:extLst>
        </xdr:cNvPr>
        <xdr:cNvSpPr txBox="1"/>
      </xdr:nvSpPr>
      <xdr:spPr>
        <a:xfrm>
          <a:off x="1012874" y="659657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34A437-0D88-4F35-B567-B7F6831301AB}" type="TxLink">
            <a:rPr lang="en-US" sz="1100" b="0" i="0" u="none" strike="noStrike">
              <a:solidFill>
                <a:srgbClr val="598CBF"/>
              </a:solidFill>
              <a:latin typeface="Aptos Narrow"/>
              <a:ea typeface="+mn-ea"/>
              <a:cs typeface="+mn-cs"/>
            </a:rPr>
            <a:pPr marL="0" indent="0" algn="l"/>
            <a:t>Credit Cards</a:t>
          </a:fld>
          <a:endParaRPr lang="ru-RU" sz="1100" b="0" i="0" u="none" strike="noStrike">
            <a:solidFill>
              <a:srgbClr val="598CBF"/>
            </a:solidFill>
            <a:latin typeface="Aptos Narrow"/>
            <a:ea typeface="+mn-ea"/>
            <a:cs typeface="+mn-cs"/>
          </a:endParaRPr>
        </a:p>
      </xdr:txBody>
    </xdr:sp>
    <xdr:clientData/>
  </xdr:twoCellAnchor>
  <xdr:twoCellAnchor>
    <xdr:from>
      <xdr:col>1</xdr:col>
      <xdr:colOff>358140</xdr:colOff>
      <xdr:row>29</xdr:row>
      <xdr:rowOff>7620</xdr:rowOff>
    </xdr:from>
    <xdr:to>
      <xdr:col>5</xdr:col>
      <xdr:colOff>22860</xdr:colOff>
      <xdr:row>39</xdr:row>
      <xdr:rowOff>7620</xdr:rowOff>
    </xdr:to>
    <xdr:graphicFrame macro="">
      <xdr:nvGraphicFramePr>
        <xdr:cNvPr id="115" name="Chart 114">
          <a:extLst>
            <a:ext uri="{FF2B5EF4-FFF2-40B4-BE49-F238E27FC236}">
              <a16:creationId xmlns:a16="http://schemas.microsoft.com/office/drawing/2014/main" id="{00000000-0008-0000-0300-00007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7620</xdr:colOff>
      <xdr:row>27</xdr:row>
      <xdr:rowOff>114300</xdr:rowOff>
    </xdr:from>
    <xdr:to>
      <xdr:col>4</xdr:col>
      <xdr:colOff>350520</xdr:colOff>
      <xdr:row>29</xdr:row>
      <xdr:rowOff>22860</xdr:rowOff>
    </xdr:to>
    <xdr:sp macro="" textlink="Processing!R20">
      <xdr:nvSpPr>
        <xdr:cNvPr id="116" name="TextBox 115">
          <a:extLst>
            <a:ext uri="{FF2B5EF4-FFF2-40B4-BE49-F238E27FC236}">
              <a16:creationId xmlns:a16="http://schemas.microsoft.com/office/drawing/2014/main" id="{00000000-0008-0000-0300-000074000000}"/>
            </a:ext>
          </a:extLst>
        </xdr:cNvPr>
        <xdr:cNvSpPr txBox="1"/>
      </xdr:nvSpPr>
      <xdr:spPr>
        <a:xfrm>
          <a:off x="18364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D4FDB19F-6E7D-4041-9887-35703C74EE3F}" type="TxLink">
            <a:rPr lang="en-US" sz="1400" b="0" i="0" u="none" strike="noStrike">
              <a:solidFill>
                <a:srgbClr val="214247"/>
              </a:solidFill>
              <a:latin typeface="Aptos Narrow"/>
              <a:ea typeface="+mn-ea"/>
              <a:cs typeface="+mn-cs"/>
            </a:rPr>
            <a:pPr marL="0" indent="0" algn="r"/>
            <a:t>$8 314</a:t>
          </a:fld>
          <a:endParaRPr lang="ru-RU" sz="1400" b="0" i="0" u="none" strike="noStrike">
            <a:solidFill>
              <a:srgbClr val="214247"/>
            </a:solidFill>
            <a:latin typeface="Aptos Narrow"/>
            <a:ea typeface="+mn-ea"/>
            <a:cs typeface="+mn-cs"/>
          </a:endParaRPr>
        </a:p>
      </xdr:txBody>
    </xdr:sp>
    <xdr:clientData/>
  </xdr:twoCellAnchor>
  <xdr:twoCellAnchor editAs="oneCell">
    <xdr:from>
      <xdr:col>19</xdr:col>
      <xdr:colOff>342900</xdr:colOff>
      <xdr:row>11</xdr:row>
      <xdr:rowOff>45721</xdr:rowOff>
    </xdr:from>
    <xdr:to>
      <xdr:col>22</xdr:col>
      <xdr:colOff>342900</xdr:colOff>
      <xdr:row>13</xdr:row>
      <xdr:rowOff>137161</xdr:rowOff>
    </xdr:to>
    <mc:AlternateContent xmlns:mc="http://schemas.openxmlformats.org/markup-compatibility/2006" xmlns:a14="http://schemas.microsoft.com/office/drawing/2010/main">
      <mc:Choice Requires="a14">
        <xdr:graphicFrame macro="">
          <xdr:nvGraphicFramePr>
            <xdr:cNvPr id="117" name="Year 6">
              <a:extLst>
                <a:ext uri="{FF2B5EF4-FFF2-40B4-BE49-F238E27FC236}">
                  <a16:creationId xmlns:a16="http://schemas.microsoft.com/office/drawing/2014/main" id="{00000000-0008-0000-0300-000075000000}"/>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11925300" y="2057401"/>
              <a:ext cx="182880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426720</xdr:colOff>
      <xdr:row>22</xdr:row>
      <xdr:rowOff>129541</xdr:rowOff>
    </xdr:from>
    <xdr:to>
      <xdr:col>22</xdr:col>
      <xdr:colOff>426720</xdr:colOff>
      <xdr:row>24</xdr:row>
      <xdr:rowOff>166117</xdr:rowOff>
    </xdr:to>
    <mc:AlternateContent xmlns:mc="http://schemas.openxmlformats.org/markup-compatibility/2006" xmlns:a14="http://schemas.microsoft.com/office/drawing/2010/main">
      <mc:Choice Requires="a14">
        <xdr:graphicFrame macro="">
          <xdr:nvGraphicFramePr>
            <xdr:cNvPr id="118" name="Month 7">
              <a:extLst>
                <a:ext uri="{FF2B5EF4-FFF2-40B4-BE49-F238E27FC236}">
                  <a16:creationId xmlns:a16="http://schemas.microsoft.com/office/drawing/2014/main" id="{00000000-0008-0000-0300-000076000000}"/>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8351520" y="4152901"/>
              <a:ext cx="548640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563880</xdr:colOff>
      <xdr:row>11</xdr:row>
      <xdr:rowOff>15240</xdr:rowOff>
    </xdr:from>
    <xdr:to>
      <xdr:col>18</xdr:col>
      <xdr:colOff>594360</xdr:colOff>
      <xdr:row>13</xdr:row>
      <xdr:rowOff>124968</xdr:rowOff>
    </xdr:to>
    <xdr:graphicFrame macro="">
      <xdr:nvGraphicFramePr>
        <xdr:cNvPr id="123" name="Chart 122">
          <a:extLst>
            <a:ext uri="{FF2B5EF4-FFF2-40B4-BE49-F238E27FC236}">
              <a16:creationId xmlns:a16="http://schemas.microsoft.com/office/drawing/2014/main" id="{00000000-0008-0000-0300-00007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17</xdr:col>
          <xdr:colOff>504825</xdr:colOff>
          <xdr:row>11</xdr:row>
          <xdr:rowOff>133350</xdr:rowOff>
        </xdr:from>
        <xdr:to>
          <xdr:col>18</xdr:col>
          <xdr:colOff>504825</xdr:colOff>
          <xdr:row>12</xdr:row>
          <xdr:rowOff>171450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200-00000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17</xdr:col>
      <xdr:colOff>487680</xdr:colOff>
      <xdr:row>11</xdr:row>
      <xdr:rowOff>167640</xdr:rowOff>
    </xdr:from>
    <xdr:to>
      <xdr:col>18</xdr:col>
      <xdr:colOff>60960</xdr:colOff>
      <xdr:row>12</xdr:row>
      <xdr:rowOff>167640</xdr:rowOff>
    </xdr:to>
    <xdr:sp macro="" textlink="">
      <xdr:nvSpPr>
        <xdr:cNvPr id="124" name="Rectangle 123">
          <a:extLst>
            <a:ext uri="{FF2B5EF4-FFF2-40B4-BE49-F238E27FC236}">
              <a16:creationId xmlns:a16="http://schemas.microsoft.com/office/drawing/2014/main" id="{00000000-0008-0000-0300-00007C000000}"/>
            </a:ext>
          </a:extLst>
        </xdr:cNvPr>
        <xdr:cNvSpPr/>
      </xdr:nvSpPr>
      <xdr:spPr>
        <a:xfrm>
          <a:off x="10850880" y="2179320"/>
          <a:ext cx="182880" cy="182880"/>
        </a:xfrm>
        <a:prstGeom prst="rect">
          <a:avLst/>
        </a:prstGeom>
        <a:solidFill>
          <a:srgbClr val="EF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205740</xdr:colOff>
      <xdr:row>11</xdr:row>
      <xdr:rowOff>114300</xdr:rowOff>
    </xdr:from>
    <xdr:to>
      <xdr:col>17</xdr:col>
      <xdr:colOff>571500</xdr:colOff>
      <xdr:row>13</xdr:row>
      <xdr:rowOff>22860</xdr:rowOff>
    </xdr:to>
    <xdr:sp macro="" textlink="Processing!I23">
      <xdr:nvSpPr>
        <xdr:cNvPr id="125" name="TextBox 124">
          <a:extLst>
            <a:ext uri="{FF2B5EF4-FFF2-40B4-BE49-F238E27FC236}">
              <a16:creationId xmlns:a16="http://schemas.microsoft.com/office/drawing/2014/main" id="{00000000-0008-0000-0300-00007D000000}"/>
            </a:ext>
          </a:extLst>
        </xdr:cNvPr>
        <xdr:cNvSpPr txBox="1"/>
      </xdr:nvSpPr>
      <xdr:spPr>
        <a:xfrm>
          <a:off x="9959340" y="2125980"/>
          <a:ext cx="975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BB6E9FB-7F4B-4293-8CC3-C89263A1C2B4}" type="TxLink">
            <a:rPr lang="en-US" sz="1800" b="0" i="0" u="none" strike="noStrike">
              <a:solidFill>
                <a:srgbClr val="214247"/>
              </a:solidFill>
              <a:latin typeface="Aptos Narrow"/>
              <a:ea typeface="+mn-ea"/>
              <a:cs typeface="+mn-cs"/>
            </a:rPr>
            <a:pPr marL="0" indent="0" algn="l"/>
            <a:t> $10,832 </a:t>
          </a:fld>
          <a:endParaRPr lang="ru-RU" sz="1800" b="0" i="0" u="none" strike="noStrike">
            <a:solidFill>
              <a:srgbClr val="214247"/>
            </a:solidFill>
            <a:latin typeface="Aptos Narrow"/>
            <a:ea typeface="+mn-ea"/>
            <a:cs typeface="+mn-cs"/>
          </a:endParaRPr>
        </a:p>
      </xdr:txBody>
    </xdr:sp>
    <xdr:clientData/>
  </xdr:twoCellAnchor>
  <xdr:twoCellAnchor>
    <xdr:from>
      <xdr:col>0</xdr:col>
      <xdr:colOff>539174</xdr:colOff>
      <xdr:row>14</xdr:row>
      <xdr:rowOff>78971</xdr:rowOff>
    </xdr:from>
    <xdr:to>
      <xdr:col>1</xdr:col>
      <xdr:colOff>597086</xdr:colOff>
      <xdr:row>25</xdr:row>
      <xdr:rowOff>170411</xdr:rowOff>
    </xdr:to>
    <xdr:graphicFrame macro="">
      <xdr:nvGraphicFramePr>
        <xdr:cNvPr id="126" name="Chart 125">
          <a:extLst>
            <a:ext uri="{FF2B5EF4-FFF2-40B4-BE49-F238E27FC236}">
              <a16:creationId xmlns:a16="http://schemas.microsoft.com/office/drawing/2014/main" id="{00000000-0008-0000-0300-00007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236221</xdr:colOff>
      <xdr:row>13</xdr:row>
      <xdr:rowOff>129540</xdr:rowOff>
    </xdr:from>
    <xdr:to>
      <xdr:col>3</xdr:col>
      <xdr:colOff>1</xdr:colOff>
      <xdr:row>15</xdr:row>
      <xdr:rowOff>38100</xdr:rowOff>
    </xdr:to>
    <xdr:sp macro="" textlink="">
      <xdr:nvSpPr>
        <xdr:cNvPr id="127" name="TextBox 126">
          <a:extLst>
            <a:ext uri="{FF2B5EF4-FFF2-40B4-BE49-F238E27FC236}">
              <a16:creationId xmlns:a16="http://schemas.microsoft.com/office/drawing/2014/main" id="{00000000-0008-0000-0300-00007F000000}"/>
            </a:ext>
          </a:extLst>
        </xdr:cNvPr>
        <xdr:cNvSpPr txBox="1"/>
      </xdr:nvSpPr>
      <xdr:spPr>
        <a:xfrm>
          <a:off x="1455421" y="250698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rgbClr val="214247"/>
              </a:solidFill>
              <a:latin typeface="Aptos Narrow"/>
              <a:ea typeface="+mn-ea"/>
              <a:cs typeface="+mn-cs"/>
            </a:rPr>
            <a:t>$</a:t>
          </a:r>
        </a:p>
      </xdr:txBody>
    </xdr:sp>
    <xdr:clientData/>
  </xdr:twoCellAnchor>
  <xdr:twoCellAnchor>
    <xdr:from>
      <xdr:col>3</xdr:col>
      <xdr:colOff>99061</xdr:colOff>
      <xdr:row>13</xdr:row>
      <xdr:rowOff>129540</xdr:rowOff>
    </xdr:from>
    <xdr:to>
      <xdr:col>3</xdr:col>
      <xdr:colOff>472441</xdr:colOff>
      <xdr:row>15</xdr:row>
      <xdr:rowOff>38100</xdr:rowOff>
    </xdr:to>
    <xdr:sp macro="" textlink="">
      <xdr:nvSpPr>
        <xdr:cNvPr id="12288" name="TextBox 12287">
          <a:extLst>
            <a:ext uri="{FF2B5EF4-FFF2-40B4-BE49-F238E27FC236}">
              <a16:creationId xmlns:a16="http://schemas.microsoft.com/office/drawing/2014/main" id="{00000000-0008-0000-0300-000000300000}"/>
            </a:ext>
          </a:extLst>
        </xdr:cNvPr>
        <xdr:cNvSpPr txBox="1"/>
      </xdr:nvSpPr>
      <xdr:spPr>
        <a:xfrm>
          <a:off x="1927861" y="250698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rgbClr val="214247"/>
              </a:solidFill>
              <a:latin typeface="Aptos Narrow"/>
              <a:ea typeface="+mn-ea"/>
              <a:cs typeface="+mn-cs"/>
            </a:rPr>
            <a:t>%</a:t>
          </a:r>
        </a:p>
      </xdr:txBody>
    </xdr:sp>
    <xdr:clientData/>
  </xdr:twoCellAnchor>
  <mc:AlternateContent xmlns:mc="http://schemas.openxmlformats.org/markup-compatibility/2006">
    <mc:Choice xmlns:a14="http://schemas.microsoft.com/office/drawing/2010/main" Requires="a14">
      <xdr:twoCellAnchor editAs="oneCell">
        <xdr:from>
          <xdr:col>2</xdr:col>
          <xdr:colOff>161925</xdr:colOff>
          <xdr:row>13</xdr:row>
          <xdr:rowOff>171450</xdr:rowOff>
        </xdr:from>
        <xdr:to>
          <xdr:col>2</xdr:col>
          <xdr:colOff>514350</xdr:colOff>
          <xdr:row>15</xdr:row>
          <xdr:rowOff>28575</xdr:rowOff>
        </xdr:to>
        <xdr:sp macro="" textlink="">
          <xdr:nvSpPr>
            <xdr:cNvPr id="12291" name="Option Button 3" hidden="1">
              <a:extLst>
                <a:ext uri="{63B3BB69-23CF-44E3-9099-C40C66FF867C}">
                  <a14:compatExt spid="_x0000_s12291"/>
                </a:ext>
                <a:ext uri="{FF2B5EF4-FFF2-40B4-BE49-F238E27FC236}">
                  <a16:creationId xmlns:a16="http://schemas.microsoft.com/office/drawing/2014/main" id="{00000000-0008-0000-0200-00000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13</xdr:row>
          <xdr:rowOff>171450</xdr:rowOff>
        </xdr:from>
        <xdr:to>
          <xdr:col>3</xdr:col>
          <xdr:colOff>361950</xdr:colOff>
          <xdr:row>15</xdr:row>
          <xdr:rowOff>28575</xdr:rowOff>
        </xdr:to>
        <xdr:sp macro="" textlink="">
          <xdr:nvSpPr>
            <xdr:cNvPr id="12292" name="Option Button 4" hidden="1">
              <a:extLst>
                <a:ext uri="{63B3BB69-23CF-44E3-9099-C40C66FF867C}">
                  <a14:compatExt spid="_x0000_s12292"/>
                </a:ext>
                <a:ext uri="{FF2B5EF4-FFF2-40B4-BE49-F238E27FC236}">
                  <a16:creationId xmlns:a16="http://schemas.microsoft.com/office/drawing/2014/main" id="{00000000-0008-0000-0200-00000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18584</xdr:colOff>
      <xdr:row>28</xdr:row>
      <xdr:rowOff>80847</xdr:rowOff>
    </xdr:from>
    <xdr:to>
      <xdr:col>1</xdr:col>
      <xdr:colOff>521504</xdr:colOff>
      <xdr:row>38</xdr:row>
      <xdr:rowOff>88281</xdr:rowOff>
    </xdr:to>
    <xdr:graphicFrame macro="">
      <xdr:nvGraphicFramePr>
        <xdr:cNvPr id="12293" name="Chart 12292">
          <a:extLst>
            <a:ext uri="{FF2B5EF4-FFF2-40B4-BE49-F238E27FC236}">
              <a16:creationId xmlns:a16="http://schemas.microsoft.com/office/drawing/2014/main" id="{00000000-0008-0000-0300-000005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281940</xdr:colOff>
      <xdr:row>5</xdr:row>
      <xdr:rowOff>45720</xdr:rowOff>
    </xdr:from>
    <xdr:to>
      <xdr:col>7</xdr:col>
      <xdr:colOff>533400</xdr:colOff>
      <xdr:row>7</xdr:row>
      <xdr:rowOff>38100</xdr:rowOff>
    </xdr:to>
    <xdr:sp macro="" textlink="Processing!J7">
      <xdr:nvSpPr>
        <xdr:cNvPr id="12294" name="TextBox 12293">
          <a:extLst>
            <a:ext uri="{FF2B5EF4-FFF2-40B4-BE49-F238E27FC236}">
              <a16:creationId xmlns:a16="http://schemas.microsoft.com/office/drawing/2014/main" id="{00000000-0008-0000-0300-000006300000}"/>
            </a:ext>
          </a:extLst>
        </xdr:cNvPr>
        <xdr:cNvSpPr txBox="1"/>
      </xdr:nvSpPr>
      <xdr:spPr>
        <a:xfrm>
          <a:off x="33299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970F84-CAD0-4A62-9E44-528DBEC86110}" type="TxLink">
            <a:rPr lang="en-US" sz="2000" b="0" i="0" u="none" strike="noStrike">
              <a:solidFill>
                <a:srgbClr val="FF0000"/>
              </a:solidFill>
              <a:latin typeface="Aptos Narrow"/>
              <a:ea typeface="+mn-ea"/>
              <a:cs typeface="+mn-cs"/>
            </a:rPr>
            <a:pPr marL="0" indent="0"/>
            <a:t> </a:t>
          </a:fld>
          <a:endParaRPr lang="ru-RU" sz="2000" b="0" i="0" u="none" strike="noStrike">
            <a:solidFill>
              <a:srgbClr val="FF0000"/>
            </a:solidFill>
            <a:latin typeface="Aptos Narrow"/>
            <a:ea typeface="+mn-ea"/>
            <a:cs typeface="+mn-cs"/>
          </a:endParaRPr>
        </a:p>
      </xdr:txBody>
    </xdr:sp>
    <xdr:clientData/>
  </xdr:twoCellAnchor>
  <xdr:twoCellAnchor>
    <xdr:from>
      <xdr:col>5</xdr:col>
      <xdr:colOff>281940</xdr:colOff>
      <xdr:row>5</xdr:row>
      <xdr:rowOff>45720</xdr:rowOff>
    </xdr:from>
    <xdr:to>
      <xdr:col>7</xdr:col>
      <xdr:colOff>533400</xdr:colOff>
      <xdr:row>7</xdr:row>
      <xdr:rowOff>38100</xdr:rowOff>
    </xdr:to>
    <xdr:sp macro="" textlink="Processing!I7">
      <xdr:nvSpPr>
        <xdr:cNvPr id="12295" name="TextBox 12294">
          <a:extLst>
            <a:ext uri="{FF2B5EF4-FFF2-40B4-BE49-F238E27FC236}">
              <a16:creationId xmlns:a16="http://schemas.microsoft.com/office/drawing/2014/main" id="{00000000-0008-0000-0300-000007300000}"/>
            </a:ext>
          </a:extLst>
        </xdr:cNvPr>
        <xdr:cNvSpPr txBox="1"/>
      </xdr:nvSpPr>
      <xdr:spPr>
        <a:xfrm>
          <a:off x="33299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AB128E-9B81-41DA-9E24-A81793FD04BE}" type="TxLink">
            <a:rPr lang="en-US" sz="2000" b="0" i="0" u="none" strike="noStrike">
              <a:solidFill>
                <a:srgbClr val="00C6BC"/>
              </a:solidFill>
              <a:latin typeface="Aptos Narrow"/>
              <a:ea typeface="+mn-ea"/>
              <a:cs typeface="+mn-cs"/>
            </a:rPr>
            <a:pPr marL="0" indent="0"/>
            <a:t>$3 048</a:t>
          </a:fld>
          <a:endParaRPr lang="ru-RU" sz="2000" b="0" i="0" u="none" strike="noStrike">
            <a:solidFill>
              <a:srgbClr val="00C6BC"/>
            </a:solidFill>
            <a:latin typeface="Aptos Narrow"/>
            <a:ea typeface="+mn-ea"/>
            <a:cs typeface="+mn-cs"/>
          </a:endParaRPr>
        </a:p>
      </xdr:txBody>
    </xdr:sp>
    <xdr:clientData/>
  </xdr:twoCellAnchor>
  <xdr:twoCellAnchor>
    <xdr:from>
      <xdr:col>15</xdr:col>
      <xdr:colOff>152400</xdr:colOff>
      <xdr:row>28</xdr:row>
      <xdr:rowOff>91440</xdr:rowOff>
    </xdr:from>
    <xdr:to>
      <xdr:col>16</xdr:col>
      <xdr:colOff>457200</xdr:colOff>
      <xdr:row>37</xdr:row>
      <xdr:rowOff>121920</xdr:rowOff>
    </xdr:to>
    <xdr:grpSp>
      <xdr:nvGrpSpPr>
        <xdr:cNvPr id="12296" name="Group 12295">
          <a:extLst>
            <a:ext uri="{FF2B5EF4-FFF2-40B4-BE49-F238E27FC236}">
              <a16:creationId xmlns:a16="http://schemas.microsoft.com/office/drawing/2014/main" id="{00000000-0008-0000-0300-000008300000}"/>
            </a:ext>
          </a:extLst>
        </xdr:cNvPr>
        <xdr:cNvGrpSpPr/>
      </xdr:nvGrpSpPr>
      <xdr:grpSpPr>
        <a:xfrm>
          <a:off x="9042400" y="5425440"/>
          <a:ext cx="897467" cy="1744980"/>
          <a:chOff x="9296400" y="5212080"/>
          <a:chExt cx="914400" cy="1676400"/>
        </a:xfrm>
      </xdr:grpSpPr>
      <xdr:sp macro="" textlink="Processing!J2">
        <xdr:nvSpPr>
          <xdr:cNvPr id="12297" name="Rectangle: Rounded Corners 12296">
            <a:extLst>
              <a:ext uri="{FF2B5EF4-FFF2-40B4-BE49-F238E27FC236}">
                <a16:creationId xmlns:a16="http://schemas.microsoft.com/office/drawing/2014/main" id="{00000000-0008-0000-0300-000009300000}"/>
              </a:ext>
            </a:extLst>
          </xdr:cNvPr>
          <xdr:cNvSpPr/>
        </xdr:nvSpPr>
        <xdr:spPr>
          <a:xfrm>
            <a:off x="9296400" y="5212080"/>
            <a:ext cx="914400" cy="274320"/>
          </a:xfrm>
          <a:prstGeom prst="roundRect">
            <a:avLst/>
          </a:prstGeom>
          <a:gradFill>
            <a:gsLst>
              <a:gs pos="100000">
                <a:srgbClr val="0054B4"/>
              </a:gs>
              <a:gs pos="0">
                <a:srgbClr val="34D399"/>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760DDD-0791-4269-B40F-0B3A1B881499}" type="TxLink">
              <a:rPr lang="en-US" sz="1100" b="0" i="0" u="none" strike="noStrike">
                <a:solidFill>
                  <a:schemeClr val="bg1"/>
                </a:solidFill>
                <a:latin typeface="Aptos Narrow"/>
              </a:rPr>
              <a:pPr algn="ctr"/>
              <a:t>Checking</a:t>
            </a:fld>
            <a:endParaRPr lang="ru-RU" sz="1100">
              <a:solidFill>
                <a:schemeClr val="bg1"/>
              </a:solidFill>
            </a:endParaRPr>
          </a:p>
        </xdr:txBody>
      </xdr:sp>
      <xdr:sp macro="" textlink="Processing!J3">
        <xdr:nvSpPr>
          <xdr:cNvPr id="12298" name="Rectangle: Rounded Corners 12297">
            <a:extLst>
              <a:ext uri="{FF2B5EF4-FFF2-40B4-BE49-F238E27FC236}">
                <a16:creationId xmlns:a16="http://schemas.microsoft.com/office/drawing/2014/main" id="{00000000-0008-0000-0300-00000A300000}"/>
              </a:ext>
            </a:extLst>
          </xdr:cNvPr>
          <xdr:cNvSpPr/>
        </xdr:nvSpPr>
        <xdr:spPr>
          <a:xfrm>
            <a:off x="9296400" y="5562600"/>
            <a:ext cx="914400" cy="274320"/>
          </a:xfrm>
          <a:prstGeom prst="roundRect">
            <a:avLst/>
          </a:prstGeom>
          <a:gradFill>
            <a:gsLst>
              <a:gs pos="100000">
                <a:srgbClr val="1E63E8"/>
              </a:gs>
              <a:gs pos="0">
                <a:srgbClr val="6CB7FF"/>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3E7859-60EB-44D0-A4E1-97BDEF9835DA}" type="TxLink">
              <a:rPr lang="en-US" sz="1100" b="0" i="0" u="none" strike="noStrike">
                <a:solidFill>
                  <a:schemeClr val="bg1"/>
                </a:solidFill>
                <a:latin typeface="Aptos Narrow"/>
              </a:rPr>
              <a:pPr algn="ctr"/>
              <a:t>Saving</a:t>
            </a:fld>
            <a:endParaRPr lang="ru-RU" sz="1100">
              <a:solidFill>
                <a:schemeClr val="bg1"/>
              </a:solidFill>
            </a:endParaRPr>
          </a:p>
        </xdr:txBody>
      </xdr:sp>
      <xdr:sp macro="" textlink="Processing!J4">
        <xdr:nvSpPr>
          <xdr:cNvPr id="12299" name="Rectangle: Rounded Corners 12298">
            <a:extLst>
              <a:ext uri="{FF2B5EF4-FFF2-40B4-BE49-F238E27FC236}">
                <a16:creationId xmlns:a16="http://schemas.microsoft.com/office/drawing/2014/main" id="{00000000-0008-0000-0300-00000B300000}"/>
              </a:ext>
            </a:extLst>
          </xdr:cNvPr>
          <xdr:cNvSpPr/>
        </xdr:nvSpPr>
        <xdr:spPr>
          <a:xfrm>
            <a:off x="9296400" y="5913120"/>
            <a:ext cx="914400" cy="274320"/>
          </a:xfrm>
          <a:prstGeom prst="roundRect">
            <a:avLst/>
          </a:prstGeom>
          <a:gradFill>
            <a:gsLst>
              <a:gs pos="100000">
                <a:srgbClr val="1CE16C"/>
              </a:gs>
              <a:gs pos="0">
                <a:srgbClr val="F9EAB7"/>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92A42B-82E4-4657-AA3E-77D138B4C2C2}" type="TxLink">
              <a:rPr lang="en-US" sz="1100" b="0" i="0" u="none" strike="noStrike">
                <a:solidFill>
                  <a:schemeClr val="bg1"/>
                </a:solidFill>
                <a:latin typeface="Aptos Narrow"/>
              </a:rPr>
              <a:pPr algn="ctr"/>
              <a:t>Investments</a:t>
            </a:fld>
            <a:endParaRPr lang="ru-RU" sz="1100">
              <a:solidFill>
                <a:schemeClr val="bg1"/>
              </a:solidFill>
            </a:endParaRPr>
          </a:p>
        </xdr:txBody>
      </xdr:sp>
      <xdr:sp macro="" textlink="Processing!J5">
        <xdr:nvSpPr>
          <xdr:cNvPr id="12300" name="Rectangle: Rounded Corners 12299">
            <a:extLst>
              <a:ext uri="{FF2B5EF4-FFF2-40B4-BE49-F238E27FC236}">
                <a16:creationId xmlns:a16="http://schemas.microsoft.com/office/drawing/2014/main" id="{00000000-0008-0000-0300-00000C300000}"/>
              </a:ext>
            </a:extLst>
          </xdr:cNvPr>
          <xdr:cNvSpPr/>
        </xdr:nvSpPr>
        <xdr:spPr>
          <a:xfrm>
            <a:off x="9296400" y="6263640"/>
            <a:ext cx="914400" cy="274320"/>
          </a:xfrm>
          <a:prstGeom prst="roundRect">
            <a:avLst/>
          </a:prstGeom>
          <a:gradFill>
            <a:gsLst>
              <a:gs pos="0">
                <a:srgbClr val="FFFF00"/>
              </a:gs>
              <a:gs pos="94000">
                <a:srgbClr val="F2207B"/>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B2A1CF-C769-492E-ADE4-147DC16D645D}" type="TxLink">
              <a:rPr lang="en-US" sz="1100" b="0" i="0" u="none" strike="noStrike">
                <a:solidFill>
                  <a:schemeClr val="bg1"/>
                </a:solidFill>
                <a:latin typeface="Aptos Narrow"/>
              </a:rPr>
              <a:pPr algn="ctr"/>
              <a:t>Digital Craft</a:t>
            </a:fld>
            <a:endParaRPr lang="ru-RU" sz="1100">
              <a:solidFill>
                <a:schemeClr val="bg1"/>
              </a:solidFill>
            </a:endParaRPr>
          </a:p>
        </xdr:txBody>
      </xdr:sp>
      <xdr:sp macro="" textlink="Processing!J6">
        <xdr:nvSpPr>
          <xdr:cNvPr id="12301" name="Rectangle: Rounded Corners 12300">
            <a:extLst>
              <a:ext uri="{FF2B5EF4-FFF2-40B4-BE49-F238E27FC236}">
                <a16:creationId xmlns:a16="http://schemas.microsoft.com/office/drawing/2014/main" id="{00000000-0008-0000-0300-00000D300000}"/>
              </a:ext>
            </a:extLst>
          </xdr:cNvPr>
          <xdr:cNvSpPr/>
        </xdr:nvSpPr>
        <xdr:spPr>
          <a:xfrm>
            <a:off x="9296400" y="6614160"/>
            <a:ext cx="914400" cy="274320"/>
          </a:xfrm>
          <a:prstGeom prst="roundRect">
            <a:avLst/>
          </a:prstGeom>
          <a:gradFill>
            <a:gsLst>
              <a:gs pos="100000">
                <a:srgbClr val="70AD18"/>
              </a:gs>
              <a:gs pos="0">
                <a:srgbClr val="ADE35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665468-6D95-4B70-AA85-914A8AC47F5B}" type="TxLink">
              <a:rPr lang="en-US" sz="1100" b="0" i="0" u="none" strike="noStrike">
                <a:solidFill>
                  <a:schemeClr val="bg1"/>
                </a:solidFill>
                <a:latin typeface="Aptos Narrow"/>
              </a:rPr>
              <a:pPr algn="ctr"/>
              <a:t>Rewards</a:t>
            </a:fld>
            <a:endParaRPr lang="ru-RU" sz="1100">
              <a:solidFill>
                <a:schemeClr val="bg1"/>
              </a:solidFill>
            </a:endParaRPr>
          </a:p>
        </xdr:txBody>
      </xdr:sp>
    </xdr:grpSp>
    <xdr:clientData/>
  </xdr:twoCellAnchor>
  <xdr:twoCellAnchor>
    <xdr:from>
      <xdr:col>15</xdr:col>
      <xdr:colOff>7620</xdr:colOff>
      <xdr:row>27</xdr:row>
      <xdr:rowOff>76200</xdr:rowOff>
    </xdr:from>
    <xdr:to>
      <xdr:col>16</xdr:col>
      <xdr:colOff>605028</xdr:colOff>
      <xdr:row>38</xdr:row>
      <xdr:rowOff>131064</xdr:rowOff>
    </xdr:to>
    <xdr:graphicFrame macro="">
      <xdr:nvGraphicFramePr>
        <xdr:cNvPr id="12302" name="Chart 12301">
          <a:extLst>
            <a:ext uri="{FF2B5EF4-FFF2-40B4-BE49-F238E27FC236}">
              <a16:creationId xmlns:a16="http://schemas.microsoft.com/office/drawing/2014/main" id="{00000000-0008-0000-0300-00000E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561975</xdr:colOff>
          <xdr:row>28</xdr:row>
          <xdr:rowOff>85725</xdr:rowOff>
        </xdr:from>
        <xdr:to>
          <xdr:col>16</xdr:col>
          <xdr:colOff>438150</xdr:colOff>
          <xdr:row>29</xdr:row>
          <xdr:rowOff>161925</xdr:rowOff>
        </xdr:to>
        <xdr:sp macro="" textlink="">
          <xdr:nvSpPr>
            <xdr:cNvPr id="4" name="Check Box 5" hidden="1">
              <a:extLst>
                <a:ext uri="{63B3BB69-23CF-44E3-9099-C40C66FF867C}">
                  <a14:compatExt spid="_x0000_s12293"/>
                </a:ext>
                <a:ext uri="{FF2B5EF4-FFF2-40B4-BE49-F238E27FC236}">
                  <a16:creationId xmlns:a16="http://schemas.microsoft.com/office/drawing/2014/main" id="{00000000-0008-0000-0200-000004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30</xdr:row>
          <xdr:rowOff>76200</xdr:rowOff>
        </xdr:from>
        <xdr:to>
          <xdr:col>16</xdr:col>
          <xdr:colOff>438150</xdr:colOff>
          <xdr:row>31</xdr:row>
          <xdr:rowOff>152400</xdr:rowOff>
        </xdr:to>
        <xdr:sp macro="" textlink="">
          <xdr:nvSpPr>
            <xdr:cNvPr id="7" name="Check Box 6" hidden="1">
              <a:extLst>
                <a:ext uri="{63B3BB69-23CF-44E3-9099-C40C66FF867C}">
                  <a14:compatExt spid="_x0000_s12294"/>
                </a:ext>
                <a:ext uri="{FF2B5EF4-FFF2-40B4-BE49-F238E27FC236}">
                  <a16:creationId xmlns:a16="http://schemas.microsoft.com/office/drawing/2014/main" id="{00000000-0008-0000-0200-000007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32</xdr:row>
          <xdr:rowOff>66675</xdr:rowOff>
        </xdr:from>
        <xdr:to>
          <xdr:col>16</xdr:col>
          <xdr:colOff>438150</xdr:colOff>
          <xdr:row>33</xdr:row>
          <xdr:rowOff>142875</xdr:rowOff>
        </xdr:to>
        <xdr:sp macro="" textlink="">
          <xdr:nvSpPr>
            <xdr:cNvPr id="23" name="Check Box 7" hidden="1">
              <a:extLst>
                <a:ext uri="{63B3BB69-23CF-44E3-9099-C40C66FF867C}">
                  <a14:compatExt spid="_x0000_s12295"/>
                </a:ext>
                <a:ext uri="{FF2B5EF4-FFF2-40B4-BE49-F238E27FC236}">
                  <a16:creationId xmlns:a16="http://schemas.microsoft.com/office/drawing/2014/main" id="{00000000-0008-0000-0200-000017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34</xdr:row>
          <xdr:rowOff>57150</xdr:rowOff>
        </xdr:from>
        <xdr:to>
          <xdr:col>16</xdr:col>
          <xdr:colOff>438150</xdr:colOff>
          <xdr:row>35</xdr:row>
          <xdr:rowOff>133350</xdr:rowOff>
        </xdr:to>
        <xdr:sp macro="" textlink="">
          <xdr:nvSpPr>
            <xdr:cNvPr id="24" name="Check Box 8" hidden="1">
              <a:extLst>
                <a:ext uri="{63B3BB69-23CF-44E3-9099-C40C66FF867C}">
                  <a14:compatExt spid="_x0000_s12296"/>
                </a:ext>
                <a:ext uri="{FF2B5EF4-FFF2-40B4-BE49-F238E27FC236}">
                  <a16:creationId xmlns:a16="http://schemas.microsoft.com/office/drawing/2014/main" id="{00000000-0008-0000-0200-000018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36</xdr:row>
          <xdr:rowOff>57150</xdr:rowOff>
        </xdr:from>
        <xdr:to>
          <xdr:col>16</xdr:col>
          <xdr:colOff>438150</xdr:colOff>
          <xdr:row>37</xdr:row>
          <xdr:rowOff>133350</xdr:rowOff>
        </xdr:to>
        <xdr:sp macro="" textlink="">
          <xdr:nvSpPr>
            <xdr:cNvPr id="25" name="Check Box 9" hidden="1">
              <a:extLst>
                <a:ext uri="{63B3BB69-23CF-44E3-9099-C40C66FF867C}">
                  <a14:compatExt spid="_x0000_s12297"/>
                </a:ext>
                <a:ext uri="{FF2B5EF4-FFF2-40B4-BE49-F238E27FC236}">
                  <a16:creationId xmlns:a16="http://schemas.microsoft.com/office/drawing/2014/main" id="{00000000-0008-0000-0200-000019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525780</xdr:colOff>
      <xdr:row>28</xdr:row>
      <xdr:rowOff>83820</xdr:rowOff>
    </xdr:from>
    <xdr:to>
      <xdr:col>15</xdr:col>
      <xdr:colOff>121920</xdr:colOff>
      <xdr:row>39</xdr:row>
      <xdr:rowOff>106680</xdr:rowOff>
    </xdr:to>
    <xdr:sp macro="" textlink="">
      <xdr:nvSpPr>
        <xdr:cNvPr id="12308" name="Rectangle 12307">
          <a:extLst>
            <a:ext uri="{FF2B5EF4-FFF2-40B4-BE49-F238E27FC236}">
              <a16:creationId xmlns:a16="http://schemas.microsoft.com/office/drawing/2014/main" id="{00000000-0008-0000-0300-000014300000}"/>
            </a:ext>
          </a:extLst>
        </xdr:cNvPr>
        <xdr:cNvSpPr/>
      </xdr:nvSpPr>
      <xdr:spPr>
        <a:xfrm>
          <a:off x="9060180" y="5204460"/>
          <a:ext cx="205740" cy="2034540"/>
        </a:xfrm>
        <a:prstGeom prst="rect">
          <a:avLst/>
        </a:prstGeom>
        <a:solidFill>
          <a:srgbClr val="EF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327660</xdr:colOff>
      <xdr:row>28</xdr:row>
      <xdr:rowOff>91440</xdr:rowOff>
    </xdr:from>
    <xdr:to>
      <xdr:col>15</xdr:col>
      <xdr:colOff>22860</xdr:colOff>
      <xdr:row>39</xdr:row>
      <xdr:rowOff>106680</xdr:rowOff>
    </xdr:to>
    <xdr:grpSp>
      <xdr:nvGrpSpPr>
        <xdr:cNvPr id="12309" name="Group 12308">
          <a:extLst>
            <a:ext uri="{FF2B5EF4-FFF2-40B4-BE49-F238E27FC236}">
              <a16:creationId xmlns:a16="http://schemas.microsoft.com/office/drawing/2014/main" id="{00000000-0008-0000-0300-000015300000}"/>
            </a:ext>
          </a:extLst>
        </xdr:cNvPr>
        <xdr:cNvGrpSpPr/>
      </xdr:nvGrpSpPr>
      <xdr:grpSpPr>
        <a:xfrm>
          <a:off x="8032327" y="5425440"/>
          <a:ext cx="880533" cy="2110740"/>
          <a:chOff x="8252460" y="5212080"/>
          <a:chExt cx="914400" cy="2026920"/>
        </a:xfrm>
      </xdr:grpSpPr>
      <xdr:sp macro="" textlink="Processing!A2">
        <xdr:nvSpPr>
          <xdr:cNvPr id="12310" name="Rectangle: Rounded Corners 12309">
            <a:extLst>
              <a:ext uri="{FF2B5EF4-FFF2-40B4-BE49-F238E27FC236}">
                <a16:creationId xmlns:a16="http://schemas.microsoft.com/office/drawing/2014/main" id="{00000000-0008-0000-0300-000016300000}"/>
              </a:ext>
            </a:extLst>
          </xdr:cNvPr>
          <xdr:cNvSpPr/>
        </xdr:nvSpPr>
        <xdr:spPr>
          <a:xfrm>
            <a:off x="8252460" y="5212080"/>
            <a:ext cx="914400" cy="274320"/>
          </a:xfrm>
          <a:prstGeom prst="roundRect">
            <a:avLst/>
          </a:prstGeom>
          <a:gradFill>
            <a:gsLst>
              <a:gs pos="32000">
                <a:srgbClr val="14A1F9"/>
              </a:gs>
              <a:gs pos="95000">
                <a:srgbClr val="0273FC"/>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6D08CB-F3F6-467C-9EC0-6E305F9B2C9E}" type="TxLink">
              <a:rPr lang="en-US" sz="1100" b="0" i="0" u="none" strike="noStrike">
                <a:solidFill>
                  <a:schemeClr val="bg1"/>
                </a:solidFill>
                <a:latin typeface="Aptos Narrow"/>
              </a:rPr>
              <a:pPr algn="ctr"/>
              <a:t>Housing</a:t>
            </a:fld>
            <a:endParaRPr lang="ru-RU" sz="1100">
              <a:solidFill>
                <a:schemeClr val="bg1"/>
              </a:solidFill>
            </a:endParaRPr>
          </a:p>
        </xdr:txBody>
      </xdr:sp>
      <xdr:sp macro="" textlink="Processing!A3">
        <xdr:nvSpPr>
          <xdr:cNvPr id="12311" name="Rectangle: Rounded Corners 12310">
            <a:extLst>
              <a:ext uri="{FF2B5EF4-FFF2-40B4-BE49-F238E27FC236}">
                <a16:creationId xmlns:a16="http://schemas.microsoft.com/office/drawing/2014/main" id="{00000000-0008-0000-0300-000017300000}"/>
              </a:ext>
            </a:extLst>
          </xdr:cNvPr>
          <xdr:cNvSpPr/>
        </xdr:nvSpPr>
        <xdr:spPr>
          <a:xfrm>
            <a:off x="8252460" y="5562600"/>
            <a:ext cx="914400" cy="274320"/>
          </a:xfrm>
          <a:prstGeom prst="roundRect">
            <a:avLst/>
          </a:prstGeom>
          <a:gradFill>
            <a:gsLst>
              <a:gs pos="0">
                <a:srgbClr val="985DF9"/>
              </a:gs>
              <a:gs pos="100000">
                <a:srgbClr val="621EF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3205A3-F5BC-4221-A7BA-AFE403AEF4B0}" type="TxLink">
              <a:rPr lang="en-US" sz="1100" b="0" i="0" u="none" strike="noStrike">
                <a:solidFill>
                  <a:schemeClr val="bg1"/>
                </a:solidFill>
                <a:latin typeface="Aptos Narrow"/>
              </a:rPr>
              <a:pPr algn="ctr"/>
              <a:t>Food</a:t>
            </a:fld>
            <a:endParaRPr lang="ru-RU" sz="1100">
              <a:solidFill>
                <a:schemeClr val="bg1"/>
              </a:solidFill>
            </a:endParaRPr>
          </a:p>
        </xdr:txBody>
      </xdr:sp>
      <xdr:sp macro="" textlink="Processing!A4">
        <xdr:nvSpPr>
          <xdr:cNvPr id="12312" name="Rectangle: Rounded Corners 12311">
            <a:extLst>
              <a:ext uri="{FF2B5EF4-FFF2-40B4-BE49-F238E27FC236}">
                <a16:creationId xmlns:a16="http://schemas.microsoft.com/office/drawing/2014/main" id="{00000000-0008-0000-0300-000018300000}"/>
              </a:ext>
            </a:extLst>
          </xdr:cNvPr>
          <xdr:cNvSpPr/>
        </xdr:nvSpPr>
        <xdr:spPr>
          <a:xfrm>
            <a:off x="8252460" y="5913120"/>
            <a:ext cx="914400" cy="274320"/>
          </a:xfrm>
          <a:prstGeom prst="roundRect">
            <a:avLst/>
          </a:prstGeom>
          <a:gradFill>
            <a:gsLst>
              <a:gs pos="100000">
                <a:srgbClr val="006699"/>
              </a:gs>
              <a:gs pos="0">
                <a:srgbClr val="1B64F5"/>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15291D-AB2D-47FA-8F9E-4F9313B63FDD}" type="TxLink">
              <a:rPr lang="en-US" sz="1100" b="0" i="0" u="none" strike="noStrike">
                <a:solidFill>
                  <a:schemeClr val="bg1"/>
                </a:solidFill>
                <a:latin typeface="Aptos Narrow"/>
              </a:rPr>
              <a:pPr algn="ctr"/>
              <a:t>Transport</a:t>
            </a:fld>
            <a:endParaRPr lang="ru-RU" sz="1100">
              <a:solidFill>
                <a:schemeClr val="bg1"/>
              </a:solidFill>
            </a:endParaRPr>
          </a:p>
        </xdr:txBody>
      </xdr:sp>
      <xdr:sp macro="" textlink="Processing!A5">
        <xdr:nvSpPr>
          <xdr:cNvPr id="12313" name="Rectangle: Rounded Corners 12312">
            <a:extLst>
              <a:ext uri="{FF2B5EF4-FFF2-40B4-BE49-F238E27FC236}">
                <a16:creationId xmlns:a16="http://schemas.microsoft.com/office/drawing/2014/main" id="{00000000-0008-0000-0300-000019300000}"/>
              </a:ext>
            </a:extLst>
          </xdr:cNvPr>
          <xdr:cNvSpPr/>
        </xdr:nvSpPr>
        <xdr:spPr>
          <a:xfrm>
            <a:off x="8252460" y="6263640"/>
            <a:ext cx="914400" cy="274320"/>
          </a:xfrm>
          <a:prstGeom prst="roundRect">
            <a:avLst/>
          </a:prstGeom>
          <a:gradFill>
            <a:gsLst>
              <a:gs pos="0">
                <a:srgbClr val="F9A810"/>
              </a:gs>
              <a:gs pos="99000">
                <a:srgbClr val="FF0000"/>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75527C-F002-471C-ACA9-2E8D8249EC99}" type="TxLink">
              <a:rPr lang="en-US" sz="1100" b="0" i="0" u="none" strike="noStrike">
                <a:solidFill>
                  <a:schemeClr val="bg1"/>
                </a:solidFill>
                <a:latin typeface="Aptos Narrow"/>
              </a:rPr>
              <a:pPr algn="ctr"/>
              <a:t>Shopping</a:t>
            </a:fld>
            <a:endParaRPr lang="ru-RU" sz="1100">
              <a:solidFill>
                <a:schemeClr val="bg1"/>
              </a:solidFill>
            </a:endParaRPr>
          </a:p>
        </xdr:txBody>
      </xdr:sp>
      <xdr:sp macro="" textlink="Processing!A6">
        <xdr:nvSpPr>
          <xdr:cNvPr id="12314" name="Rectangle: Rounded Corners 12313">
            <a:extLst>
              <a:ext uri="{FF2B5EF4-FFF2-40B4-BE49-F238E27FC236}">
                <a16:creationId xmlns:a16="http://schemas.microsoft.com/office/drawing/2014/main" id="{00000000-0008-0000-0300-00001A300000}"/>
              </a:ext>
            </a:extLst>
          </xdr:cNvPr>
          <xdr:cNvSpPr/>
        </xdr:nvSpPr>
        <xdr:spPr>
          <a:xfrm>
            <a:off x="8252460" y="6614160"/>
            <a:ext cx="914400" cy="274320"/>
          </a:xfrm>
          <a:prstGeom prst="roundRect">
            <a:avLst/>
          </a:prstGeom>
          <a:gradFill>
            <a:gsLst>
              <a:gs pos="11000">
                <a:srgbClr val="33CCCC"/>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F0ACA0-A262-42D6-B875-8B3495B61946}" type="TxLink">
              <a:rPr lang="en-US" sz="1100" b="0" i="0" u="none" strike="noStrike">
                <a:solidFill>
                  <a:schemeClr val="bg1"/>
                </a:solidFill>
                <a:latin typeface="Aptos Narrow"/>
              </a:rPr>
              <a:pPr algn="ctr"/>
              <a:t>Gym</a:t>
            </a:fld>
            <a:endParaRPr lang="ru-RU" sz="1100">
              <a:solidFill>
                <a:schemeClr val="bg1"/>
              </a:solidFill>
            </a:endParaRPr>
          </a:p>
        </xdr:txBody>
      </xdr:sp>
      <xdr:sp macro="" textlink="Processing!A7">
        <xdr:nvSpPr>
          <xdr:cNvPr id="12315" name="Rectangle: Rounded Corners 12314">
            <a:extLst>
              <a:ext uri="{FF2B5EF4-FFF2-40B4-BE49-F238E27FC236}">
                <a16:creationId xmlns:a16="http://schemas.microsoft.com/office/drawing/2014/main" id="{00000000-0008-0000-0300-00001B300000}"/>
              </a:ext>
            </a:extLst>
          </xdr:cNvPr>
          <xdr:cNvSpPr/>
        </xdr:nvSpPr>
        <xdr:spPr>
          <a:xfrm>
            <a:off x="8252460" y="6964680"/>
            <a:ext cx="914400" cy="274320"/>
          </a:xfrm>
          <a:prstGeom prst="roundRect">
            <a:avLst/>
          </a:prstGeom>
          <a:gradFill>
            <a:gsLst>
              <a:gs pos="100000">
                <a:srgbClr val="40527A"/>
              </a:gs>
              <a:gs pos="0">
                <a:srgbClr val="00669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519106-8D63-4E2D-974A-AAEB4D3ECC58}" type="TxLink">
              <a:rPr lang="en-US" sz="1100" b="0" i="0" u="none" strike="noStrike">
                <a:solidFill>
                  <a:schemeClr val="bg1"/>
                </a:solidFill>
                <a:latin typeface="Aptos Narrow"/>
              </a:rPr>
              <a:pPr algn="ctr"/>
              <a:t>Other</a:t>
            </a:fld>
            <a:endParaRPr lang="ru-RU" sz="1100">
              <a:solidFill>
                <a:schemeClr val="bg1"/>
              </a:solidFill>
            </a:endParaRPr>
          </a:p>
        </xdr:txBody>
      </xdr:sp>
    </xdr:grpSp>
    <xdr:clientData/>
  </xdr:twoCellAnchor>
  <xdr:twoCellAnchor>
    <xdr:from>
      <xdr:col>13</xdr:col>
      <xdr:colOff>182880</xdr:colOff>
      <xdr:row>27</xdr:row>
      <xdr:rowOff>76200</xdr:rowOff>
    </xdr:from>
    <xdr:to>
      <xdr:col>15</xdr:col>
      <xdr:colOff>170688</xdr:colOff>
      <xdr:row>40</xdr:row>
      <xdr:rowOff>121920</xdr:rowOff>
    </xdr:to>
    <xdr:graphicFrame macro="">
      <xdr:nvGraphicFramePr>
        <xdr:cNvPr id="12316" name="Chart 12315">
          <a:extLst>
            <a:ext uri="{FF2B5EF4-FFF2-40B4-BE49-F238E27FC236}">
              <a16:creationId xmlns:a16="http://schemas.microsoft.com/office/drawing/2014/main" id="{00000000-0008-0000-0300-00001C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66675</xdr:colOff>
          <xdr:row>28</xdr:row>
          <xdr:rowOff>57150</xdr:rowOff>
        </xdr:from>
        <xdr:to>
          <xdr:col>15</xdr:col>
          <xdr:colOff>19050</xdr:colOff>
          <xdr:row>29</xdr:row>
          <xdr:rowOff>171450</xdr:rowOff>
        </xdr:to>
        <xdr:sp macro="" textlink="">
          <xdr:nvSpPr>
            <xdr:cNvPr id="26" name="Check Box 10" hidden="1">
              <a:extLst>
                <a:ext uri="{63B3BB69-23CF-44E3-9099-C40C66FF867C}">
                  <a14:compatExt spid="_x0000_s12298"/>
                </a:ext>
                <a:ext uri="{FF2B5EF4-FFF2-40B4-BE49-F238E27FC236}">
                  <a16:creationId xmlns:a16="http://schemas.microsoft.com/office/drawing/2014/main" id="{00000000-0008-0000-0200-00001A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30</xdr:row>
          <xdr:rowOff>57150</xdr:rowOff>
        </xdr:from>
        <xdr:to>
          <xdr:col>15</xdr:col>
          <xdr:colOff>19050</xdr:colOff>
          <xdr:row>31</xdr:row>
          <xdr:rowOff>161925</xdr:rowOff>
        </xdr:to>
        <xdr:sp macro="" textlink="">
          <xdr:nvSpPr>
            <xdr:cNvPr id="27" name="Check Box 11" hidden="1">
              <a:extLst>
                <a:ext uri="{63B3BB69-23CF-44E3-9099-C40C66FF867C}">
                  <a14:compatExt spid="_x0000_s12299"/>
                </a:ext>
                <a:ext uri="{FF2B5EF4-FFF2-40B4-BE49-F238E27FC236}">
                  <a16:creationId xmlns:a16="http://schemas.microsoft.com/office/drawing/2014/main" id="{00000000-0008-0000-0200-00001B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32</xdr:row>
          <xdr:rowOff>47625</xdr:rowOff>
        </xdr:from>
        <xdr:to>
          <xdr:col>15</xdr:col>
          <xdr:colOff>19050</xdr:colOff>
          <xdr:row>33</xdr:row>
          <xdr:rowOff>152400</xdr:rowOff>
        </xdr:to>
        <xdr:sp macro="" textlink="">
          <xdr:nvSpPr>
            <xdr:cNvPr id="28" name="Check Box 12" hidden="1">
              <a:extLst>
                <a:ext uri="{63B3BB69-23CF-44E3-9099-C40C66FF867C}">
                  <a14:compatExt spid="_x0000_s12300"/>
                </a:ext>
                <a:ext uri="{FF2B5EF4-FFF2-40B4-BE49-F238E27FC236}">
                  <a16:creationId xmlns:a16="http://schemas.microsoft.com/office/drawing/2014/main" id="{00000000-0008-0000-0200-00001C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34</xdr:row>
          <xdr:rowOff>38100</xdr:rowOff>
        </xdr:from>
        <xdr:to>
          <xdr:col>15</xdr:col>
          <xdr:colOff>19050</xdr:colOff>
          <xdr:row>35</xdr:row>
          <xdr:rowOff>142875</xdr:rowOff>
        </xdr:to>
        <xdr:sp macro="" textlink="">
          <xdr:nvSpPr>
            <xdr:cNvPr id="29" name="Check Box 13" hidden="1">
              <a:extLst>
                <a:ext uri="{63B3BB69-23CF-44E3-9099-C40C66FF867C}">
                  <a14:compatExt spid="_x0000_s12301"/>
                </a:ext>
                <a:ext uri="{FF2B5EF4-FFF2-40B4-BE49-F238E27FC236}">
                  <a16:creationId xmlns:a16="http://schemas.microsoft.com/office/drawing/2014/main" id="{00000000-0008-0000-0200-00001D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36</xdr:row>
          <xdr:rowOff>28575</xdr:rowOff>
        </xdr:from>
        <xdr:to>
          <xdr:col>15</xdr:col>
          <xdr:colOff>19050</xdr:colOff>
          <xdr:row>37</xdr:row>
          <xdr:rowOff>133350</xdr:rowOff>
        </xdr:to>
        <xdr:sp macro="" textlink="">
          <xdr:nvSpPr>
            <xdr:cNvPr id="30" name="Check Box 14" hidden="1">
              <a:extLst>
                <a:ext uri="{63B3BB69-23CF-44E3-9099-C40C66FF867C}">
                  <a14:compatExt spid="_x0000_s12302"/>
                </a:ext>
                <a:ext uri="{FF2B5EF4-FFF2-40B4-BE49-F238E27FC236}">
                  <a16:creationId xmlns:a16="http://schemas.microsoft.com/office/drawing/2014/main" id="{00000000-0008-0000-0200-00001E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38</xdr:row>
          <xdr:rowOff>47625</xdr:rowOff>
        </xdr:from>
        <xdr:to>
          <xdr:col>15</xdr:col>
          <xdr:colOff>19050</xdr:colOff>
          <xdr:row>39</xdr:row>
          <xdr:rowOff>152400</xdr:rowOff>
        </xdr:to>
        <xdr:sp macro="" textlink="">
          <xdr:nvSpPr>
            <xdr:cNvPr id="12303" name="Check Box 15" hidden="1">
              <a:extLst>
                <a:ext uri="{63B3BB69-23CF-44E3-9099-C40C66FF867C}">
                  <a14:compatExt spid="_x0000_s12303"/>
                </a:ext>
                <a:ext uri="{FF2B5EF4-FFF2-40B4-BE49-F238E27FC236}">
                  <a16:creationId xmlns:a16="http://schemas.microsoft.com/office/drawing/2014/main" id="{00000000-0008-0000-0200-00000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76200</xdr:colOff>
      <xdr:row>28</xdr:row>
      <xdr:rowOff>83820</xdr:rowOff>
    </xdr:from>
    <xdr:to>
      <xdr:col>13</xdr:col>
      <xdr:colOff>281940</xdr:colOff>
      <xdr:row>39</xdr:row>
      <xdr:rowOff>106680</xdr:rowOff>
    </xdr:to>
    <xdr:sp macro="" textlink="">
      <xdr:nvSpPr>
        <xdr:cNvPr id="12323" name="Rectangle 12322">
          <a:extLst>
            <a:ext uri="{FF2B5EF4-FFF2-40B4-BE49-F238E27FC236}">
              <a16:creationId xmlns:a16="http://schemas.microsoft.com/office/drawing/2014/main" id="{00000000-0008-0000-0300-000023300000}"/>
            </a:ext>
          </a:extLst>
        </xdr:cNvPr>
        <xdr:cNvSpPr/>
      </xdr:nvSpPr>
      <xdr:spPr>
        <a:xfrm>
          <a:off x="8001000" y="5204460"/>
          <a:ext cx="205740" cy="2034540"/>
        </a:xfrm>
        <a:prstGeom prst="rect">
          <a:avLst/>
        </a:prstGeom>
        <a:solidFill>
          <a:srgbClr val="EF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6">
      <xdr:nvSpPr>
        <xdr:cNvPr id="12324" name="TextBox 12323">
          <a:extLst>
            <a:ext uri="{FF2B5EF4-FFF2-40B4-BE49-F238E27FC236}">
              <a16:creationId xmlns:a16="http://schemas.microsoft.com/office/drawing/2014/main" id="{00000000-0008-0000-0300-00002430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0E024C-4B0A-4166-8179-F8D44C335F52}" type="TxLink">
            <a:rPr lang="en-US" sz="1100" b="0" i="0" u="none" strike="noStrike">
              <a:solidFill>
                <a:srgbClr val="FF5050"/>
              </a:solidFill>
              <a:latin typeface="Aptos Narrow"/>
              <a:ea typeface="+mn-ea"/>
              <a:cs typeface="+mn-cs"/>
            </a:rPr>
            <a:pPr marL="0" indent="0"/>
            <a:t> </a:t>
          </a:fld>
          <a:endParaRPr lang="ru-RU" sz="1100" b="0" i="0" u="none" strike="noStrike">
            <a:solidFill>
              <a:srgbClr val="FF5050"/>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6">
      <xdr:nvSpPr>
        <xdr:cNvPr id="12325" name="TextBox 12324">
          <a:extLst>
            <a:ext uri="{FF2B5EF4-FFF2-40B4-BE49-F238E27FC236}">
              <a16:creationId xmlns:a16="http://schemas.microsoft.com/office/drawing/2014/main" id="{00000000-0008-0000-0300-00002530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4C8F3F-67A4-4B2E-9CFD-5DD75FF1B220}" type="TxLink">
            <a:rPr lang="en-US" sz="1100" b="0" i="0" u="none" strike="noStrike">
              <a:solidFill>
                <a:srgbClr val="FF5050"/>
              </a:solidFill>
              <a:latin typeface="Aptos Narrow"/>
              <a:ea typeface="+mn-ea"/>
              <a:cs typeface="+mn-cs"/>
            </a:rPr>
            <a:pPr marL="0" indent="0"/>
            <a:t>↑ -3%</a:t>
          </a:fld>
          <a:endParaRPr lang="ru-RU" sz="1100" b="0" i="0" u="none" strike="noStrike">
            <a:solidFill>
              <a:srgbClr val="FF5050"/>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6">
      <xdr:nvSpPr>
        <xdr:cNvPr id="12326" name="TextBox 12325">
          <a:extLst>
            <a:ext uri="{FF2B5EF4-FFF2-40B4-BE49-F238E27FC236}">
              <a16:creationId xmlns:a16="http://schemas.microsoft.com/office/drawing/2014/main" id="{00000000-0008-0000-0300-00002630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4DB4F9-D579-4C8D-80BA-297A478A977C}" type="TxLink">
            <a:rPr lang="en-US" sz="1100" b="0" i="0" u="none" strike="noStrike">
              <a:solidFill>
                <a:srgbClr val="FF5050"/>
              </a:solidFill>
              <a:latin typeface="Aptos Narrow"/>
              <a:ea typeface="+mn-ea"/>
              <a:cs typeface="+mn-cs"/>
            </a:rPr>
            <a:pPr marL="0" indent="0"/>
            <a:t> </a:t>
          </a:fld>
          <a:endParaRPr lang="ru-RU" sz="2000" b="1" i="0" u="none" strike="noStrike">
            <a:solidFill>
              <a:srgbClr val="FF5050"/>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6">
      <xdr:nvSpPr>
        <xdr:cNvPr id="12327" name="TextBox 12326">
          <a:extLst>
            <a:ext uri="{FF2B5EF4-FFF2-40B4-BE49-F238E27FC236}">
              <a16:creationId xmlns:a16="http://schemas.microsoft.com/office/drawing/2014/main" id="{00000000-0008-0000-0300-00002730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A25DFC-789B-4E7B-9B0A-6D3713A4817C}" type="TxLink">
            <a:rPr lang="en-US" sz="1100" b="0" i="0" u="none" strike="noStrike">
              <a:solidFill>
                <a:schemeClr val="bg1"/>
              </a:solidFill>
              <a:latin typeface="Aptos Narrow"/>
              <a:ea typeface="+mn-ea"/>
              <a:cs typeface="+mn-cs"/>
            </a:rPr>
            <a:pPr marL="0" indent="0"/>
            <a:t> </a:t>
          </a:fld>
          <a:endParaRPr lang="ru-RU" sz="2000" b="1" i="0" u="none" strike="noStrike">
            <a:solidFill>
              <a:schemeClr val="bg1"/>
            </a:solidFill>
            <a:latin typeface="Aptos Narrow"/>
            <a:ea typeface="+mn-ea"/>
            <a:cs typeface="+mn-cs"/>
          </a:endParaRPr>
        </a:p>
      </xdr:txBody>
    </xdr:sp>
    <xdr:clientData/>
  </xdr:twoCellAnchor>
  <xdr:twoCellAnchor>
    <xdr:from>
      <xdr:col>5</xdr:col>
      <xdr:colOff>152400</xdr:colOff>
      <xdr:row>3</xdr:row>
      <xdr:rowOff>30480</xdr:rowOff>
    </xdr:from>
    <xdr:to>
      <xdr:col>9</xdr:col>
      <xdr:colOff>205740</xdr:colOff>
      <xdr:row>9</xdr:row>
      <xdr:rowOff>114300</xdr:rowOff>
    </xdr:to>
    <xdr:sp macro="" textlink="">
      <xdr:nvSpPr>
        <xdr:cNvPr id="12328" name="Rectangle: Rounded Corners 12327">
          <a:hlinkClick xmlns:r="http://schemas.openxmlformats.org/officeDocument/2006/relationships" r:id="rId19"/>
          <a:extLst>
            <a:ext uri="{FF2B5EF4-FFF2-40B4-BE49-F238E27FC236}">
              <a16:creationId xmlns:a16="http://schemas.microsoft.com/office/drawing/2014/main" id="{00000000-0008-0000-0300-000028300000}"/>
            </a:ext>
          </a:extLst>
        </xdr:cNvPr>
        <xdr:cNvSpPr/>
      </xdr:nvSpPr>
      <xdr:spPr>
        <a:xfrm>
          <a:off x="320040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464820</xdr:colOff>
      <xdr:row>3</xdr:row>
      <xdr:rowOff>30480</xdr:rowOff>
    </xdr:from>
    <xdr:to>
      <xdr:col>13</xdr:col>
      <xdr:colOff>518160</xdr:colOff>
      <xdr:row>9</xdr:row>
      <xdr:rowOff>114300</xdr:rowOff>
    </xdr:to>
    <xdr:sp macro="" textlink="">
      <xdr:nvSpPr>
        <xdr:cNvPr id="12329" name="Rectangle: Rounded Corners 12328">
          <a:hlinkClick xmlns:r="http://schemas.openxmlformats.org/officeDocument/2006/relationships" r:id="rId20"/>
          <a:extLst>
            <a:ext uri="{FF2B5EF4-FFF2-40B4-BE49-F238E27FC236}">
              <a16:creationId xmlns:a16="http://schemas.microsoft.com/office/drawing/2014/main" id="{00000000-0008-0000-0300-000029300000}"/>
            </a:ext>
          </a:extLst>
        </xdr:cNvPr>
        <xdr:cNvSpPr/>
      </xdr:nvSpPr>
      <xdr:spPr>
        <a:xfrm>
          <a:off x="595122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457200</xdr:colOff>
      <xdr:row>3</xdr:row>
      <xdr:rowOff>30480</xdr:rowOff>
    </xdr:from>
    <xdr:to>
      <xdr:col>22</xdr:col>
      <xdr:colOff>510540</xdr:colOff>
      <xdr:row>9</xdr:row>
      <xdr:rowOff>114300</xdr:rowOff>
    </xdr:to>
    <xdr:sp macro="" textlink="">
      <xdr:nvSpPr>
        <xdr:cNvPr id="12331" name="Rectangle: Rounded Corners 12330">
          <a:hlinkClick xmlns:r="http://schemas.openxmlformats.org/officeDocument/2006/relationships" r:id="rId21"/>
          <a:extLst>
            <a:ext uri="{FF2B5EF4-FFF2-40B4-BE49-F238E27FC236}">
              <a16:creationId xmlns:a16="http://schemas.microsoft.com/office/drawing/2014/main" id="{00000000-0008-0000-0300-00002B300000}"/>
            </a:ext>
          </a:extLst>
        </xdr:cNvPr>
        <xdr:cNvSpPr/>
      </xdr:nvSpPr>
      <xdr:spPr>
        <a:xfrm>
          <a:off x="1143000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586740</xdr:colOff>
      <xdr:row>35</xdr:row>
      <xdr:rowOff>144780</xdr:rowOff>
    </xdr:from>
    <xdr:to>
      <xdr:col>6</xdr:col>
      <xdr:colOff>96012</xdr:colOff>
      <xdr:row>36</xdr:row>
      <xdr:rowOff>80772</xdr:rowOff>
    </xdr:to>
    <xdr:sp macro="" textlink="">
      <xdr:nvSpPr>
        <xdr:cNvPr id="12332" name="Oval 12331">
          <a:extLst>
            <a:ext uri="{FF2B5EF4-FFF2-40B4-BE49-F238E27FC236}">
              <a16:creationId xmlns:a16="http://schemas.microsoft.com/office/drawing/2014/main" id="{00000000-0008-0000-0300-00002C300000}"/>
            </a:ext>
          </a:extLst>
        </xdr:cNvPr>
        <xdr:cNvSpPr/>
      </xdr:nvSpPr>
      <xdr:spPr>
        <a:xfrm>
          <a:off x="3634740" y="6545580"/>
          <a:ext cx="118872" cy="118872"/>
        </a:xfrm>
        <a:prstGeom prst="ellipse">
          <a:avLst/>
        </a:prstGeom>
        <a:gradFill>
          <a:gsLst>
            <a:gs pos="100000">
              <a:srgbClr val="0054B4"/>
            </a:gs>
            <a:gs pos="0">
              <a:srgbClr val="34D399"/>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102669</xdr:colOff>
      <xdr:row>35</xdr:row>
      <xdr:rowOff>144780</xdr:rowOff>
    </xdr:from>
    <xdr:to>
      <xdr:col>7</xdr:col>
      <xdr:colOff>221541</xdr:colOff>
      <xdr:row>36</xdr:row>
      <xdr:rowOff>80772</xdr:rowOff>
    </xdr:to>
    <xdr:sp macro="" textlink="">
      <xdr:nvSpPr>
        <xdr:cNvPr id="12333" name="Oval 12332">
          <a:extLst>
            <a:ext uri="{FF2B5EF4-FFF2-40B4-BE49-F238E27FC236}">
              <a16:creationId xmlns:a16="http://schemas.microsoft.com/office/drawing/2014/main" id="{00000000-0008-0000-0300-00002D300000}"/>
            </a:ext>
          </a:extLst>
        </xdr:cNvPr>
        <xdr:cNvSpPr/>
      </xdr:nvSpPr>
      <xdr:spPr>
        <a:xfrm>
          <a:off x="4369869" y="6545580"/>
          <a:ext cx="118872" cy="118872"/>
        </a:xfrm>
        <a:prstGeom prst="ellipse">
          <a:avLst/>
        </a:prstGeom>
        <a:gradFill>
          <a:gsLst>
            <a:gs pos="100000">
              <a:srgbClr val="1E63E8"/>
            </a:gs>
            <a:gs pos="29000">
              <a:srgbClr val="6CB7FF"/>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68580</xdr:colOff>
      <xdr:row>35</xdr:row>
      <xdr:rowOff>144780</xdr:rowOff>
    </xdr:from>
    <xdr:to>
      <xdr:col>8</xdr:col>
      <xdr:colOff>187452</xdr:colOff>
      <xdr:row>36</xdr:row>
      <xdr:rowOff>80772</xdr:rowOff>
    </xdr:to>
    <xdr:sp macro="" textlink="">
      <xdr:nvSpPr>
        <xdr:cNvPr id="12334" name="Oval 12333">
          <a:extLst>
            <a:ext uri="{FF2B5EF4-FFF2-40B4-BE49-F238E27FC236}">
              <a16:creationId xmlns:a16="http://schemas.microsoft.com/office/drawing/2014/main" id="{00000000-0008-0000-0300-00002E300000}"/>
            </a:ext>
          </a:extLst>
        </xdr:cNvPr>
        <xdr:cNvSpPr/>
      </xdr:nvSpPr>
      <xdr:spPr>
        <a:xfrm>
          <a:off x="4945380" y="6545580"/>
          <a:ext cx="118872" cy="118872"/>
        </a:xfrm>
        <a:prstGeom prst="ellipse">
          <a:avLst/>
        </a:prstGeom>
        <a:gradFill>
          <a:gsLst>
            <a:gs pos="100000">
              <a:srgbClr val="1CE16C"/>
            </a:gs>
            <a:gs pos="0">
              <a:srgbClr val="F9EAB7"/>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339291</xdr:colOff>
      <xdr:row>35</xdr:row>
      <xdr:rowOff>144780</xdr:rowOff>
    </xdr:from>
    <xdr:to>
      <xdr:col>9</xdr:col>
      <xdr:colOff>458163</xdr:colOff>
      <xdr:row>36</xdr:row>
      <xdr:rowOff>80772</xdr:rowOff>
    </xdr:to>
    <xdr:sp macro="" textlink="">
      <xdr:nvSpPr>
        <xdr:cNvPr id="12335" name="Oval 12334">
          <a:extLst>
            <a:ext uri="{FF2B5EF4-FFF2-40B4-BE49-F238E27FC236}">
              <a16:creationId xmlns:a16="http://schemas.microsoft.com/office/drawing/2014/main" id="{00000000-0008-0000-0300-00002F300000}"/>
            </a:ext>
          </a:extLst>
        </xdr:cNvPr>
        <xdr:cNvSpPr/>
      </xdr:nvSpPr>
      <xdr:spPr>
        <a:xfrm>
          <a:off x="5825691" y="6545580"/>
          <a:ext cx="118872" cy="118872"/>
        </a:xfrm>
        <a:prstGeom prst="ellipse">
          <a:avLst/>
        </a:prstGeom>
        <a:gradFill>
          <a:gsLst>
            <a:gs pos="89000">
              <a:srgbClr val="FFFF00"/>
            </a:gs>
            <a:gs pos="5000">
              <a:srgbClr val="F2207B"/>
            </a:gs>
          </a:gsLst>
          <a:lin ang="7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605589</xdr:colOff>
      <xdr:row>35</xdr:row>
      <xdr:rowOff>144780</xdr:rowOff>
    </xdr:from>
    <xdr:to>
      <xdr:col>11</xdr:col>
      <xdr:colOff>114861</xdr:colOff>
      <xdr:row>36</xdr:row>
      <xdr:rowOff>80772</xdr:rowOff>
    </xdr:to>
    <xdr:sp macro="" textlink="">
      <xdr:nvSpPr>
        <xdr:cNvPr id="12336" name="Oval 12335">
          <a:extLst>
            <a:ext uri="{FF2B5EF4-FFF2-40B4-BE49-F238E27FC236}">
              <a16:creationId xmlns:a16="http://schemas.microsoft.com/office/drawing/2014/main" id="{00000000-0008-0000-0300-000030300000}"/>
            </a:ext>
          </a:extLst>
        </xdr:cNvPr>
        <xdr:cNvSpPr/>
      </xdr:nvSpPr>
      <xdr:spPr>
        <a:xfrm>
          <a:off x="6701589" y="6545580"/>
          <a:ext cx="118872" cy="118872"/>
        </a:xfrm>
        <a:prstGeom prst="ellipse">
          <a:avLst/>
        </a:prstGeom>
        <a:gradFill>
          <a:gsLst>
            <a:gs pos="100000">
              <a:srgbClr val="70AD18"/>
            </a:gs>
            <a:gs pos="0">
              <a:srgbClr val="ADE35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518160</xdr:colOff>
      <xdr:row>3</xdr:row>
      <xdr:rowOff>38100</xdr:rowOff>
    </xdr:from>
    <xdr:to>
      <xdr:col>4</xdr:col>
      <xdr:colOff>548640</xdr:colOff>
      <xdr:row>11</xdr:row>
      <xdr:rowOff>175260</xdr:rowOff>
    </xdr:to>
    <xdr:sp macro="" textlink="">
      <xdr:nvSpPr>
        <xdr:cNvPr id="31" name="Rectangle: Rounded Corners 30">
          <a:hlinkClick xmlns:r="http://schemas.openxmlformats.org/officeDocument/2006/relationships" r:id="rId22"/>
          <a:extLst>
            <a:ext uri="{FF2B5EF4-FFF2-40B4-BE49-F238E27FC236}">
              <a16:creationId xmlns:a16="http://schemas.microsoft.com/office/drawing/2014/main" id="{00000000-0008-0000-0300-00001F000000}"/>
            </a:ext>
          </a:extLst>
        </xdr:cNvPr>
        <xdr:cNvSpPr/>
      </xdr:nvSpPr>
      <xdr:spPr>
        <a:xfrm>
          <a:off x="518160" y="586740"/>
          <a:ext cx="2468880" cy="16002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1</xdr:col>
      <xdr:colOff>99060</xdr:colOff>
      <xdr:row>1</xdr:row>
      <xdr:rowOff>15240</xdr:rowOff>
    </xdr:to>
    <xdr:sp macro="" textlink="">
      <xdr:nvSpPr>
        <xdr:cNvPr id="33" name="Rectangle 32">
          <a:extLst>
            <a:ext uri="{FF2B5EF4-FFF2-40B4-BE49-F238E27FC236}">
              <a16:creationId xmlns:a16="http://schemas.microsoft.com/office/drawing/2014/main" id="{00000000-0008-0000-0300-000021000000}"/>
            </a:ext>
          </a:extLst>
        </xdr:cNvPr>
        <xdr:cNvSpPr/>
      </xdr:nvSpPr>
      <xdr:spPr>
        <a:xfrm>
          <a:off x="0" y="0"/>
          <a:ext cx="708660" cy="198120"/>
        </a:xfrm>
        <a:prstGeom prst="rect">
          <a:avLst/>
        </a:prstGeom>
        <a:solidFill>
          <a:srgbClr val="CFE0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25260</xdr:colOff>
      <xdr:row>0</xdr:row>
      <xdr:rowOff>0</xdr:rowOff>
    </xdr:from>
    <xdr:to>
      <xdr:col>0</xdr:col>
      <xdr:colOff>299580</xdr:colOff>
      <xdr:row>1</xdr:row>
      <xdr:rowOff>91440</xdr:rowOff>
    </xdr:to>
    <xdr:pic>
      <xdr:nvPicPr>
        <xdr:cNvPr id="35" name="Graphic 34" descr="Moon with solid fill">
          <a:hlinkClick xmlns:r="http://schemas.openxmlformats.org/officeDocument/2006/relationships" r:id="rId23"/>
          <a:extLst>
            <a:ext uri="{FF2B5EF4-FFF2-40B4-BE49-F238E27FC236}">
              <a16:creationId xmlns:a16="http://schemas.microsoft.com/office/drawing/2014/main" id="{00000000-0008-0000-0300-000023000000}"/>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5260" y="0"/>
          <a:ext cx="274320" cy="274320"/>
        </a:xfrm>
        <a:prstGeom prst="rect">
          <a:avLst/>
        </a:prstGeom>
      </xdr:spPr>
    </xdr:pic>
    <xdr:clientData/>
  </xdr:twoCellAnchor>
  <xdr:twoCellAnchor>
    <xdr:from>
      <xdr:col>0</xdr:col>
      <xdr:colOff>419100</xdr:colOff>
      <xdr:row>0</xdr:row>
      <xdr:rowOff>0</xdr:rowOff>
    </xdr:from>
    <xdr:to>
      <xdr:col>1</xdr:col>
      <xdr:colOff>83820</xdr:colOff>
      <xdr:row>1</xdr:row>
      <xdr:rowOff>91440</xdr:rowOff>
    </xdr:to>
    <xdr:pic>
      <xdr:nvPicPr>
        <xdr:cNvPr id="36" name="Graphic 35" descr="Sun with solid fill">
          <a:extLst>
            <a:ext uri="{FF2B5EF4-FFF2-40B4-BE49-F238E27FC236}">
              <a16:creationId xmlns:a16="http://schemas.microsoft.com/office/drawing/2014/main" id="{00000000-0008-0000-0300-000024000000}"/>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419100" y="0"/>
          <a:ext cx="274320" cy="2743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251460</xdr:colOff>
      <xdr:row>1</xdr:row>
      <xdr:rowOff>91440</xdr:rowOff>
    </xdr:from>
    <xdr:to>
      <xdr:col>23</xdr:col>
      <xdr:colOff>182880</xdr:colOff>
      <xdr:row>40</xdr:row>
      <xdr:rowOff>0</xdr:rowOff>
    </xdr:to>
    <xdr:sp macro="" textlink="">
      <xdr:nvSpPr>
        <xdr:cNvPr id="2" name="Rectangle: Rounded Corners 1">
          <a:extLst>
            <a:ext uri="{FF2B5EF4-FFF2-40B4-BE49-F238E27FC236}">
              <a16:creationId xmlns:a16="http://schemas.microsoft.com/office/drawing/2014/main" id="{00000000-0008-0000-0400-000002000000}"/>
            </a:ext>
          </a:extLst>
        </xdr:cNvPr>
        <xdr:cNvSpPr/>
      </xdr:nvSpPr>
      <xdr:spPr>
        <a:xfrm>
          <a:off x="251460" y="274320"/>
          <a:ext cx="13952220" cy="7040880"/>
        </a:xfrm>
        <a:prstGeom prst="roundRect">
          <a:avLst>
            <a:gd name="adj" fmla="val 4654"/>
          </a:avLst>
        </a:prstGeom>
        <a:solidFill>
          <a:srgbClr val="D9EAED"/>
        </a:solidFill>
        <a:ln w="9525">
          <a:solidFill>
            <a:schemeClr val="bg1"/>
          </a:solidFill>
        </a:ln>
        <a:effectLst>
          <a:outerShdw blurRad="152400" dist="215900" dir="7800000" algn="br" rotWithShape="0">
            <a:srgbClr val="019BD1">
              <a:alpha val="2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175260</xdr:colOff>
      <xdr:row>11</xdr:row>
      <xdr:rowOff>0</xdr:rowOff>
    </xdr:from>
    <xdr:to>
      <xdr:col>12</xdr:col>
      <xdr:colOff>388620</xdr:colOff>
      <xdr:row>38</xdr:row>
      <xdr:rowOff>45720</xdr:rowOff>
    </xdr:to>
    <xdr:sp macro="" textlink="">
      <xdr:nvSpPr>
        <xdr:cNvPr id="3" name="Rectangle: Rounded Corners 2">
          <a:extLst>
            <a:ext uri="{FF2B5EF4-FFF2-40B4-BE49-F238E27FC236}">
              <a16:creationId xmlns:a16="http://schemas.microsoft.com/office/drawing/2014/main" id="{00000000-0008-0000-0400-000003000000}"/>
            </a:ext>
          </a:extLst>
        </xdr:cNvPr>
        <xdr:cNvSpPr/>
      </xdr:nvSpPr>
      <xdr:spPr>
        <a:xfrm>
          <a:off x="3223260" y="2011680"/>
          <a:ext cx="4480560" cy="4983480"/>
        </a:xfrm>
        <a:prstGeom prst="roundRect">
          <a:avLst>
            <a:gd name="adj" fmla="val 5965"/>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373380</xdr:colOff>
      <xdr:row>26</xdr:row>
      <xdr:rowOff>53340</xdr:rowOff>
    </xdr:from>
    <xdr:to>
      <xdr:col>22</xdr:col>
      <xdr:colOff>525780</xdr:colOff>
      <xdr:row>38</xdr:row>
      <xdr:rowOff>53340</xdr:rowOff>
    </xdr:to>
    <xdr:sp macro="" textlink="">
      <xdr:nvSpPr>
        <xdr:cNvPr id="4" name="Rectangle: Rounded Corners 3">
          <a:extLst>
            <a:ext uri="{FF2B5EF4-FFF2-40B4-BE49-F238E27FC236}">
              <a16:creationId xmlns:a16="http://schemas.microsoft.com/office/drawing/2014/main" id="{00000000-0008-0000-0400-000004000000}"/>
            </a:ext>
          </a:extLst>
        </xdr:cNvPr>
        <xdr:cNvSpPr/>
      </xdr:nvSpPr>
      <xdr:spPr>
        <a:xfrm>
          <a:off x="10736580" y="4808220"/>
          <a:ext cx="3200400" cy="2194560"/>
        </a:xfrm>
        <a:prstGeom prst="roundRect">
          <a:avLst>
            <a:gd name="adj" fmla="val 105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15240</xdr:colOff>
      <xdr:row>11</xdr:row>
      <xdr:rowOff>0</xdr:rowOff>
    </xdr:from>
    <xdr:to>
      <xdr:col>22</xdr:col>
      <xdr:colOff>545592</xdr:colOff>
      <xdr:row>25</xdr:row>
      <xdr:rowOff>0</xdr:rowOff>
    </xdr:to>
    <xdr:sp macro="" textlink="">
      <xdr:nvSpPr>
        <xdr:cNvPr id="5" name="Rectangle: Rounded Corners 4">
          <a:extLst>
            <a:ext uri="{FF2B5EF4-FFF2-40B4-BE49-F238E27FC236}">
              <a16:creationId xmlns:a16="http://schemas.microsoft.com/office/drawing/2014/main" id="{00000000-0008-0000-0400-000005000000}"/>
            </a:ext>
          </a:extLst>
        </xdr:cNvPr>
        <xdr:cNvSpPr/>
      </xdr:nvSpPr>
      <xdr:spPr>
        <a:xfrm>
          <a:off x="7940040" y="2011680"/>
          <a:ext cx="6016752" cy="2560320"/>
        </a:xfrm>
        <a:prstGeom prst="roundRect">
          <a:avLst>
            <a:gd name="adj" fmla="val 9139"/>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15240</xdr:colOff>
      <xdr:row>26</xdr:row>
      <xdr:rowOff>53340</xdr:rowOff>
    </xdr:from>
    <xdr:to>
      <xdr:col>17</xdr:col>
      <xdr:colOff>137160</xdr:colOff>
      <xdr:row>40</xdr:row>
      <xdr:rowOff>144780</xdr:rowOff>
    </xdr:to>
    <xdr:sp macro="" textlink="">
      <xdr:nvSpPr>
        <xdr:cNvPr id="6" name="Rectangle: Rounded Corners 5">
          <a:extLst>
            <a:ext uri="{FF2B5EF4-FFF2-40B4-BE49-F238E27FC236}">
              <a16:creationId xmlns:a16="http://schemas.microsoft.com/office/drawing/2014/main" id="{00000000-0008-0000-0400-000006000000}"/>
            </a:ext>
          </a:extLst>
        </xdr:cNvPr>
        <xdr:cNvSpPr/>
      </xdr:nvSpPr>
      <xdr:spPr>
        <a:xfrm>
          <a:off x="7940040" y="4808220"/>
          <a:ext cx="2560320" cy="2651760"/>
        </a:xfrm>
        <a:prstGeom prst="roundRect">
          <a:avLst>
            <a:gd name="adj" fmla="val 11570"/>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518160</xdr:colOff>
      <xdr:row>13</xdr:row>
      <xdr:rowOff>60960</xdr:rowOff>
    </xdr:from>
    <xdr:to>
      <xdr:col>4</xdr:col>
      <xdr:colOff>548640</xdr:colOff>
      <xdr:row>25</xdr:row>
      <xdr:rowOff>152400</xdr:rowOff>
    </xdr:to>
    <xdr:sp macro="" textlink="">
      <xdr:nvSpPr>
        <xdr:cNvPr id="7" name="Rectangle: Rounded Corners 6">
          <a:extLst>
            <a:ext uri="{FF2B5EF4-FFF2-40B4-BE49-F238E27FC236}">
              <a16:creationId xmlns:a16="http://schemas.microsoft.com/office/drawing/2014/main" id="{00000000-0008-0000-0400-000007000000}"/>
            </a:ext>
          </a:extLst>
        </xdr:cNvPr>
        <xdr:cNvSpPr/>
      </xdr:nvSpPr>
      <xdr:spPr>
        <a:xfrm>
          <a:off x="518160" y="2438400"/>
          <a:ext cx="2468880" cy="2286000"/>
        </a:xfrm>
        <a:prstGeom prst="roundRect">
          <a:avLst>
            <a:gd name="adj" fmla="val 1330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518160</xdr:colOff>
      <xdr:row>3</xdr:row>
      <xdr:rowOff>38100</xdr:rowOff>
    </xdr:from>
    <xdr:to>
      <xdr:col>4</xdr:col>
      <xdr:colOff>548640</xdr:colOff>
      <xdr:row>11</xdr:row>
      <xdr:rowOff>160020</xdr:rowOff>
    </xdr:to>
    <xdr:sp macro="" textlink="">
      <xdr:nvSpPr>
        <xdr:cNvPr id="8" name="Rectangle: Rounded Corners 7">
          <a:extLst>
            <a:ext uri="{FF2B5EF4-FFF2-40B4-BE49-F238E27FC236}">
              <a16:creationId xmlns:a16="http://schemas.microsoft.com/office/drawing/2014/main" id="{00000000-0008-0000-0400-000008000000}"/>
            </a:ext>
          </a:extLst>
        </xdr:cNvPr>
        <xdr:cNvSpPr/>
      </xdr:nvSpPr>
      <xdr:spPr>
        <a:xfrm>
          <a:off x="518160" y="586740"/>
          <a:ext cx="2468880" cy="1584960"/>
        </a:xfrm>
        <a:prstGeom prst="roundRect">
          <a:avLst>
            <a:gd name="adj" fmla="val 1474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161925</xdr:colOff>
      <xdr:row>3</xdr:row>
      <xdr:rowOff>38100</xdr:rowOff>
    </xdr:from>
    <xdr:to>
      <xdr:col>9</xdr:col>
      <xdr:colOff>238125</xdr:colOff>
      <xdr:row>9</xdr:row>
      <xdr:rowOff>129540</xdr:rowOff>
    </xdr:to>
    <xdr:sp macro="" textlink="">
      <xdr:nvSpPr>
        <xdr:cNvPr id="9" name="Rectangle: Rounded Corners 8">
          <a:extLst>
            <a:ext uri="{FF2B5EF4-FFF2-40B4-BE49-F238E27FC236}">
              <a16:creationId xmlns:a16="http://schemas.microsoft.com/office/drawing/2014/main" id="{00000000-0008-0000-0400-000009000000}"/>
            </a:ext>
          </a:extLst>
        </xdr:cNvPr>
        <xdr:cNvSpPr/>
      </xdr:nvSpPr>
      <xdr:spPr>
        <a:xfrm>
          <a:off x="3209925" y="586740"/>
          <a:ext cx="2514600" cy="1188720"/>
        </a:xfrm>
        <a:prstGeom prst="roundRect">
          <a:avLst>
            <a:gd name="adj" fmla="val 171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518160</xdr:colOff>
      <xdr:row>27</xdr:row>
      <xdr:rowOff>53340</xdr:rowOff>
    </xdr:from>
    <xdr:to>
      <xdr:col>4</xdr:col>
      <xdr:colOff>548640</xdr:colOff>
      <xdr:row>38</xdr:row>
      <xdr:rowOff>53340</xdr:rowOff>
    </xdr:to>
    <xdr:sp macro="" textlink="">
      <xdr:nvSpPr>
        <xdr:cNvPr id="10" name="Rectangle: Rounded Corners 9">
          <a:extLst>
            <a:ext uri="{FF2B5EF4-FFF2-40B4-BE49-F238E27FC236}">
              <a16:creationId xmlns:a16="http://schemas.microsoft.com/office/drawing/2014/main" id="{00000000-0008-0000-0400-00000A000000}"/>
            </a:ext>
          </a:extLst>
        </xdr:cNvPr>
        <xdr:cNvSpPr/>
      </xdr:nvSpPr>
      <xdr:spPr>
        <a:xfrm>
          <a:off x="518160" y="4991100"/>
          <a:ext cx="2468880" cy="2011680"/>
        </a:xfrm>
        <a:prstGeom prst="roundRect">
          <a:avLst>
            <a:gd name="adj" fmla="val 12959"/>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18</xdr:col>
      <xdr:colOff>449580</xdr:colOff>
      <xdr:row>3</xdr:row>
      <xdr:rowOff>38100</xdr:rowOff>
    </xdr:from>
    <xdr:to>
      <xdr:col>22</xdr:col>
      <xdr:colOff>525780</xdr:colOff>
      <xdr:row>9</xdr:row>
      <xdr:rowOff>129540</xdr:rowOff>
    </xdr:to>
    <xdr:sp macro="" textlink="">
      <xdr:nvSpPr>
        <xdr:cNvPr id="11" name="Rectangle: Rounded Corners 10">
          <a:extLst>
            <a:ext uri="{FF2B5EF4-FFF2-40B4-BE49-F238E27FC236}">
              <a16:creationId xmlns:a16="http://schemas.microsoft.com/office/drawing/2014/main" id="{00000000-0008-0000-0400-00000B000000}"/>
            </a:ext>
          </a:extLst>
        </xdr:cNvPr>
        <xdr:cNvSpPr/>
      </xdr:nvSpPr>
      <xdr:spPr>
        <a:xfrm>
          <a:off x="11422380" y="586740"/>
          <a:ext cx="2514600" cy="1188720"/>
        </a:xfrm>
        <a:prstGeom prst="roundRect">
          <a:avLst>
            <a:gd name="adj" fmla="val 171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9</xdr:col>
      <xdr:colOff>461010</xdr:colOff>
      <xdr:row>3</xdr:row>
      <xdr:rowOff>38100</xdr:rowOff>
    </xdr:from>
    <xdr:to>
      <xdr:col>13</xdr:col>
      <xdr:colOff>537210</xdr:colOff>
      <xdr:row>9</xdr:row>
      <xdr:rowOff>129540</xdr:rowOff>
    </xdr:to>
    <xdr:sp macro="" textlink="">
      <xdr:nvSpPr>
        <xdr:cNvPr id="12" name="Rectangle: Rounded Corners 11">
          <a:extLst>
            <a:ext uri="{FF2B5EF4-FFF2-40B4-BE49-F238E27FC236}">
              <a16:creationId xmlns:a16="http://schemas.microsoft.com/office/drawing/2014/main" id="{00000000-0008-0000-0400-00000C000000}"/>
            </a:ext>
          </a:extLst>
        </xdr:cNvPr>
        <xdr:cNvSpPr/>
      </xdr:nvSpPr>
      <xdr:spPr>
        <a:xfrm>
          <a:off x="5947410" y="586740"/>
          <a:ext cx="2514600" cy="1188720"/>
        </a:xfrm>
        <a:prstGeom prst="roundRect">
          <a:avLst>
            <a:gd name="adj" fmla="val 17128"/>
          </a:avLst>
        </a:prstGeom>
        <a:gradFill>
          <a:gsLst>
            <a:gs pos="0">
              <a:srgbClr val="F9A810"/>
            </a:gs>
            <a:gs pos="99000">
              <a:srgbClr val="FF0000"/>
            </a:gs>
          </a:gsLst>
          <a:lin ang="2700000" scaled="0"/>
        </a:gra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150495</xdr:colOff>
      <xdr:row>3</xdr:row>
      <xdr:rowOff>38100</xdr:rowOff>
    </xdr:from>
    <xdr:to>
      <xdr:col>18</xdr:col>
      <xdr:colOff>226695</xdr:colOff>
      <xdr:row>9</xdr:row>
      <xdr:rowOff>129540</xdr:rowOff>
    </xdr:to>
    <xdr:sp macro="" textlink="">
      <xdr:nvSpPr>
        <xdr:cNvPr id="13" name="Rectangle: Rounded Corners 12">
          <a:extLst>
            <a:ext uri="{FF2B5EF4-FFF2-40B4-BE49-F238E27FC236}">
              <a16:creationId xmlns:a16="http://schemas.microsoft.com/office/drawing/2014/main" id="{00000000-0008-0000-0400-00000D000000}"/>
            </a:ext>
          </a:extLst>
        </xdr:cNvPr>
        <xdr:cNvSpPr/>
      </xdr:nvSpPr>
      <xdr:spPr>
        <a:xfrm>
          <a:off x="8684895" y="586740"/>
          <a:ext cx="2514600" cy="1188720"/>
        </a:xfrm>
        <a:prstGeom prst="roundRect">
          <a:avLst>
            <a:gd name="adj" fmla="val 171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8</xdr:col>
      <xdr:colOff>276225</xdr:colOff>
      <xdr:row>4</xdr:row>
      <xdr:rowOff>68580</xdr:rowOff>
    </xdr:from>
    <xdr:to>
      <xdr:col>8</xdr:col>
      <xdr:colOff>603885</xdr:colOff>
      <xdr:row>6</xdr:row>
      <xdr:rowOff>15240</xdr:rowOff>
    </xdr:to>
    <xdr:sp macro="" textlink="">
      <xdr:nvSpPr>
        <xdr:cNvPr id="14" name="Rectangle: Rounded Corners 13">
          <a:extLst>
            <a:ext uri="{FF2B5EF4-FFF2-40B4-BE49-F238E27FC236}">
              <a16:creationId xmlns:a16="http://schemas.microsoft.com/office/drawing/2014/main" id="{00000000-0008-0000-0400-00000E000000}"/>
            </a:ext>
          </a:extLst>
        </xdr:cNvPr>
        <xdr:cNvSpPr/>
      </xdr:nvSpPr>
      <xdr:spPr>
        <a:xfrm>
          <a:off x="5153025" y="800100"/>
          <a:ext cx="327660" cy="312420"/>
        </a:xfrm>
        <a:prstGeom prst="roundRect">
          <a:avLst/>
        </a:prstGeom>
        <a:gradFill>
          <a:gsLst>
            <a:gs pos="17000">
              <a:srgbClr val="14A1F9"/>
            </a:gs>
            <a:gs pos="81000">
              <a:srgbClr val="0273FC"/>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8</xdr:col>
      <xdr:colOff>327660</xdr:colOff>
      <xdr:row>4</xdr:row>
      <xdr:rowOff>106680</xdr:rowOff>
    </xdr:from>
    <xdr:to>
      <xdr:col>8</xdr:col>
      <xdr:colOff>556260</xdr:colOff>
      <xdr:row>5</xdr:row>
      <xdr:rowOff>152400</xdr:rowOff>
    </xdr:to>
    <xdr:pic>
      <xdr:nvPicPr>
        <xdr:cNvPr id="15" name="Graphic 14" descr="Wallet with solid fill">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04460" y="838200"/>
          <a:ext cx="228600" cy="228600"/>
        </a:xfrm>
        <a:prstGeom prst="rect">
          <a:avLst/>
        </a:prstGeom>
      </xdr:spPr>
    </xdr:pic>
    <xdr:clientData/>
  </xdr:twoCellAnchor>
  <xdr:twoCellAnchor>
    <xdr:from>
      <xdr:col>17</xdr:col>
      <xdr:colOff>293370</xdr:colOff>
      <xdr:row>4</xdr:row>
      <xdr:rowOff>45720</xdr:rowOff>
    </xdr:from>
    <xdr:to>
      <xdr:col>18</xdr:col>
      <xdr:colOff>11430</xdr:colOff>
      <xdr:row>5</xdr:row>
      <xdr:rowOff>175260</xdr:rowOff>
    </xdr:to>
    <xdr:sp macro="" textlink="">
      <xdr:nvSpPr>
        <xdr:cNvPr id="16" name="Rectangle: Rounded Corners 15">
          <a:extLst>
            <a:ext uri="{FF2B5EF4-FFF2-40B4-BE49-F238E27FC236}">
              <a16:creationId xmlns:a16="http://schemas.microsoft.com/office/drawing/2014/main" id="{00000000-0008-0000-0400-000010000000}"/>
            </a:ext>
          </a:extLst>
        </xdr:cNvPr>
        <xdr:cNvSpPr/>
      </xdr:nvSpPr>
      <xdr:spPr>
        <a:xfrm>
          <a:off x="10656570" y="777240"/>
          <a:ext cx="327660" cy="312420"/>
        </a:xfrm>
        <a:prstGeom prst="roundRect">
          <a:avLst/>
        </a:prstGeom>
        <a:gradFill>
          <a:gsLst>
            <a:gs pos="100000">
              <a:srgbClr val="0054B4"/>
            </a:gs>
            <a:gs pos="0">
              <a:srgbClr val="34D399"/>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a:t>
          </a:r>
          <a:endParaRPr lang="ru-RU" sz="2000" b="1">
            <a:solidFill>
              <a:schemeClr val="bg1"/>
            </a:solidFill>
          </a:endParaRPr>
        </a:p>
      </xdr:txBody>
    </xdr:sp>
    <xdr:clientData/>
  </xdr:twoCellAnchor>
  <xdr:twoCellAnchor>
    <xdr:from>
      <xdr:col>12</xdr:col>
      <xdr:colOff>590550</xdr:colOff>
      <xdr:row>4</xdr:row>
      <xdr:rowOff>45720</xdr:rowOff>
    </xdr:from>
    <xdr:to>
      <xdr:col>13</xdr:col>
      <xdr:colOff>308610</xdr:colOff>
      <xdr:row>5</xdr:row>
      <xdr:rowOff>175260</xdr:rowOff>
    </xdr:to>
    <xdr:sp macro="" textlink="">
      <xdr:nvSpPr>
        <xdr:cNvPr id="17" name="Rectangle: Rounded Corners 16">
          <a:extLst>
            <a:ext uri="{FF2B5EF4-FFF2-40B4-BE49-F238E27FC236}">
              <a16:creationId xmlns:a16="http://schemas.microsoft.com/office/drawing/2014/main" id="{00000000-0008-0000-0400-000011000000}"/>
            </a:ext>
          </a:extLst>
        </xdr:cNvPr>
        <xdr:cNvSpPr/>
      </xdr:nvSpPr>
      <xdr:spPr>
        <a:xfrm>
          <a:off x="7905750" y="777240"/>
          <a:ext cx="327660" cy="312420"/>
        </a:xfrm>
        <a:prstGeom prst="roundRect">
          <a:avLst/>
        </a:prstGeom>
        <a:gradFill>
          <a:gsLst>
            <a:gs pos="0">
              <a:srgbClr val="F9A810"/>
            </a:gs>
            <a:gs pos="99000">
              <a:srgbClr val="FF0000"/>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bg1"/>
              </a:solidFill>
              <a:latin typeface="+mn-lt"/>
              <a:ea typeface="+mn-ea"/>
              <a:cs typeface="+mn-cs"/>
            </a:rPr>
            <a:t>↑</a:t>
          </a:r>
          <a:endParaRPr lang="ru-RU" sz="2000" b="1">
            <a:solidFill>
              <a:schemeClr val="bg1"/>
            </a:solidFill>
            <a:latin typeface="+mn-lt"/>
            <a:ea typeface="+mn-ea"/>
            <a:cs typeface="+mn-cs"/>
          </a:endParaRPr>
        </a:p>
      </xdr:txBody>
    </xdr:sp>
    <xdr:clientData/>
  </xdr:twoCellAnchor>
  <xdr:twoCellAnchor>
    <xdr:from>
      <xdr:col>21</xdr:col>
      <xdr:colOff>582930</xdr:colOff>
      <xdr:row>4</xdr:row>
      <xdr:rowOff>45720</xdr:rowOff>
    </xdr:from>
    <xdr:to>
      <xdr:col>22</xdr:col>
      <xdr:colOff>300990</xdr:colOff>
      <xdr:row>5</xdr:row>
      <xdr:rowOff>175260</xdr:rowOff>
    </xdr:to>
    <xdr:grpSp>
      <xdr:nvGrpSpPr>
        <xdr:cNvPr id="18" name="Group 17">
          <a:extLst>
            <a:ext uri="{FF2B5EF4-FFF2-40B4-BE49-F238E27FC236}">
              <a16:creationId xmlns:a16="http://schemas.microsoft.com/office/drawing/2014/main" id="{00000000-0008-0000-0400-000012000000}"/>
            </a:ext>
          </a:extLst>
        </xdr:cNvPr>
        <xdr:cNvGrpSpPr/>
      </xdr:nvGrpSpPr>
      <xdr:grpSpPr>
        <a:xfrm>
          <a:off x="13028930" y="807720"/>
          <a:ext cx="310727" cy="320040"/>
          <a:chOff x="13384530" y="861060"/>
          <a:chExt cx="327660" cy="312420"/>
        </a:xfrm>
      </xdr:grpSpPr>
      <xdr:sp macro="" textlink="">
        <xdr:nvSpPr>
          <xdr:cNvPr id="19" name="Rectangle: Rounded Corners 18">
            <a:extLst>
              <a:ext uri="{FF2B5EF4-FFF2-40B4-BE49-F238E27FC236}">
                <a16:creationId xmlns:a16="http://schemas.microsoft.com/office/drawing/2014/main" id="{00000000-0008-0000-0400-000013000000}"/>
              </a:ext>
            </a:extLst>
          </xdr:cNvPr>
          <xdr:cNvSpPr/>
        </xdr:nvSpPr>
        <xdr:spPr>
          <a:xfrm>
            <a:off x="13384530" y="861060"/>
            <a:ext cx="327660" cy="312420"/>
          </a:xfrm>
          <a:prstGeom prst="roundRect">
            <a:avLst/>
          </a:prstGeom>
          <a:gradFill>
            <a:gsLst>
              <a:gs pos="0">
                <a:srgbClr val="985DF9"/>
              </a:gs>
              <a:gs pos="95000">
                <a:srgbClr val="621EF4"/>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000" b="1">
              <a:solidFill>
                <a:schemeClr val="bg1"/>
              </a:solidFill>
            </a:endParaRPr>
          </a:p>
        </xdr:txBody>
      </xdr:sp>
      <xdr:pic>
        <xdr:nvPicPr>
          <xdr:cNvPr id="20" name="Graphic 19" descr="Download with solid fill">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34060" y="906780"/>
            <a:ext cx="228600" cy="228600"/>
          </a:xfrm>
          <a:prstGeom prst="rect">
            <a:avLst/>
          </a:prstGeom>
        </xdr:spPr>
      </xdr:pic>
    </xdr:grpSp>
    <xdr:clientData/>
  </xdr:twoCellAnchor>
  <xdr:twoCellAnchor>
    <xdr:from>
      <xdr:col>17</xdr:col>
      <xdr:colOff>601980</xdr:colOff>
      <xdr:row>28</xdr:row>
      <xdr:rowOff>22860</xdr:rowOff>
    </xdr:from>
    <xdr:to>
      <xdr:col>22</xdr:col>
      <xdr:colOff>297180</xdr:colOff>
      <xdr:row>38</xdr:row>
      <xdr:rowOff>86868</xdr:rowOff>
    </xdr:to>
    <xdr:graphicFrame macro="">
      <xdr:nvGraphicFramePr>
        <xdr:cNvPr id="25" name="Chart 24">
          <a:extLst>
            <a:ext uri="{FF2B5EF4-FFF2-40B4-BE49-F238E27FC236}">
              <a16:creationId xmlns:a16="http://schemas.microsoft.com/office/drawing/2014/main" id="{00000000-0008-0000-04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198120</xdr:colOff>
      <xdr:row>26</xdr:row>
      <xdr:rowOff>83820</xdr:rowOff>
    </xdr:from>
    <xdr:to>
      <xdr:col>22</xdr:col>
      <xdr:colOff>91440</xdr:colOff>
      <xdr:row>28</xdr:row>
      <xdr:rowOff>120396</xdr:rowOff>
    </xdr:to>
    <mc:AlternateContent xmlns:mc="http://schemas.openxmlformats.org/markup-compatibility/2006" xmlns:a14="http://schemas.microsoft.com/office/drawing/2010/main">
      <mc:Choice Requires="a14">
        <xdr:graphicFrame macro="">
          <xdr:nvGraphicFramePr>
            <xdr:cNvPr id="26" name="Indicator 7">
              <a:extLst>
                <a:ext uri="{FF2B5EF4-FFF2-40B4-BE49-F238E27FC236}">
                  <a16:creationId xmlns:a16="http://schemas.microsoft.com/office/drawing/2014/main" id="{00000000-0008-0000-0400-00001A000000}"/>
                </a:ext>
              </a:extLst>
            </xdr:cNvPr>
            <xdr:cNvGraphicFramePr/>
          </xdr:nvGraphicFramePr>
          <xdr:xfrm>
            <a:off x="0" y="0"/>
            <a:ext cx="0" cy="0"/>
          </xdr:xfrm>
          <a:graphic>
            <a:graphicData uri="http://schemas.microsoft.com/office/drawing/2010/slicer">
              <sle:slicer xmlns:sle="http://schemas.microsoft.com/office/drawing/2010/slicer" name="Indicator 7"/>
            </a:graphicData>
          </a:graphic>
        </xdr:graphicFrame>
      </mc:Choice>
      <mc:Fallback xmlns="">
        <xdr:sp macro="" textlink="">
          <xdr:nvSpPr>
            <xdr:cNvPr id="0" name=""/>
            <xdr:cNvSpPr>
              <a:spLocks noTextEdit="1"/>
            </xdr:cNvSpPr>
          </xdr:nvSpPr>
          <xdr:spPr>
            <a:xfrm>
              <a:off x="11170920" y="4838700"/>
              <a:ext cx="233172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327660</xdr:colOff>
      <xdr:row>26</xdr:row>
      <xdr:rowOff>129540</xdr:rowOff>
    </xdr:from>
    <xdr:to>
      <xdr:col>15</xdr:col>
      <xdr:colOff>22860</xdr:colOff>
      <xdr:row>28</xdr:row>
      <xdr:rowOff>38100</xdr:rowOff>
    </xdr:to>
    <xdr:sp macro="" textlink="Processing!B1">
      <xdr:nvSpPr>
        <xdr:cNvPr id="30" name="TextBox 29">
          <a:extLst>
            <a:ext uri="{FF2B5EF4-FFF2-40B4-BE49-F238E27FC236}">
              <a16:creationId xmlns:a16="http://schemas.microsoft.com/office/drawing/2014/main" id="{00000000-0008-0000-0400-00001E000000}"/>
            </a:ext>
          </a:extLst>
        </xdr:cNvPr>
        <xdr:cNvSpPr txBox="1"/>
      </xdr:nvSpPr>
      <xdr:spPr>
        <a:xfrm>
          <a:off x="825246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7F039DF-497B-4CB1-AB4F-5E34F33168FF}" type="TxLink">
            <a:rPr lang="en-US" sz="1400" b="1" i="0" u="none" strike="noStrike">
              <a:solidFill>
                <a:srgbClr val="214247"/>
              </a:solidFill>
              <a:latin typeface="Aptos Narrow"/>
              <a:ea typeface="+mn-ea"/>
              <a:cs typeface="+mn-cs"/>
            </a:rPr>
            <a:pPr marL="0" indent="0" algn="ctr"/>
            <a:t>Expenses</a:t>
          </a:fld>
          <a:endParaRPr lang="ru-RU" sz="1400" b="1" i="0" u="none" strike="noStrike">
            <a:solidFill>
              <a:srgbClr val="214247"/>
            </a:solidFill>
            <a:latin typeface="Aptos Narrow"/>
            <a:ea typeface="+mn-ea"/>
            <a:cs typeface="+mn-cs"/>
          </a:endParaRPr>
        </a:p>
      </xdr:txBody>
    </xdr:sp>
    <xdr:clientData/>
  </xdr:twoCellAnchor>
  <xdr:twoCellAnchor>
    <xdr:from>
      <xdr:col>15</xdr:col>
      <xdr:colOff>144780</xdr:colOff>
      <xdr:row>26</xdr:row>
      <xdr:rowOff>129540</xdr:rowOff>
    </xdr:from>
    <xdr:to>
      <xdr:col>16</xdr:col>
      <xdr:colOff>449580</xdr:colOff>
      <xdr:row>28</xdr:row>
      <xdr:rowOff>38100</xdr:rowOff>
    </xdr:to>
    <xdr:sp macro="" textlink="Processing!K1">
      <xdr:nvSpPr>
        <xdr:cNvPr id="31" name="TextBox 30">
          <a:extLst>
            <a:ext uri="{FF2B5EF4-FFF2-40B4-BE49-F238E27FC236}">
              <a16:creationId xmlns:a16="http://schemas.microsoft.com/office/drawing/2014/main" id="{00000000-0008-0000-0400-00001F000000}"/>
            </a:ext>
          </a:extLst>
        </xdr:cNvPr>
        <xdr:cNvSpPr txBox="1"/>
      </xdr:nvSpPr>
      <xdr:spPr>
        <a:xfrm>
          <a:off x="928878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72677F6-8208-4568-BA49-1E40A80A1735}" type="TxLink">
            <a:rPr lang="en-US" sz="1400" b="1" i="0" u="none" strike="noStrike">
              <a:solidFill>
                <a:srgbClr val="214247"/>
              </a:solidFill>
              <a:latin typeface="Aptos Narrow"/>
              <a:ea typeface="+mn-ea"/>
              <a:cs typeface="+mn-cs"/>
            </a:rPr>
            <a:pPr marL="0" indent="0" algn="ctr"/>
            <a:t>Income</a:t>
          </a:fld>
          <a:endParaRPr lang="ru-RU" sz="1400" b="1" i="0" u="none" strike="noStrike">
            <a:solidFill>
              <a:srgbClr val="214247"/>
            </a:solidFill>
            <a:latin typeface="Aptos Narrow"/>
            <a:ea typeface="+mn-ea"/>
            <a:cs typeface="+mn-cs"/>
          </a:endParaRPr>
        </a:p>
      </xdr:txBody>
    </xdr:sp>
    <xdr:clientData/>
  </xdr:twoCellAnchor>
  <xdr:twoCellAnchor>
    <xdr:from>
      <xdr:col>0</xdr:col>
      <xdr:colOff>266700</xdr:colOff>
      <xdr:row>5</xdr:row>
      <xdr:rowOff>30480</xdr:rowOff>
    </xdr:from>
    <xdr:to>
      <xdr:col>5</xdr:col>
      <xdr:colOff>190500</xdr:colOff>
      <xdr:row>12</xdr:row>
      <xdr:rowOff>106680</xdr:rowOff>
    </xdr:to>
    <xdr:graphicFrame macro="">
      <xdr:nvGraphicFramePr>
        <xdr:cNvPr id="32" name="Chart 31">
          <a:extLst>
            <a:ext uri="{FF2B5EF4-FFF2-40B4-BE49-F238E27FC236}">
              <a16:creationId xmlns:a16="http://schemas.microsoft.com/office/drawing/2014/main" id="{00000000-0008-0000-04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596265</xdr:colOff>
      <xdr:row>4</xdr:row>
      <xdr:rowOff>68580</xdr:rowOff>
    </xdr:from>
    <xdr:to>
      <xdr:col>4</xdr:col>
      <xdr:colOff>314325</xdr:colOff>
      <xdr:row>6</xdr:row>
      <xdr:rowOff>15240</xdr:rowOff>
    </xdr:to>
    <xdr:sp macro="" textlink="">
      <xdr:nvSpPr>
        <xdr:cNvPr id="33" name="Rectangle: Rounded Corners 32">
          <a:extLst>
            <a:ext uri="{FF2B5EF4-FFF2-40B4-BE49-F238E27FC236}">
              <a16:creationId xmlns:a16="http://schemas.microsoft.com/office/drawing/2014/main" id="{00000000-0008-0000-0400-000021000000}"/>
            </a:ext>
          </a:extLst>
        </xdr:cNvPr>
        <xdr:cNvSpPr/>
      </xdr:nvSpPr>
      <xdr:spPr>
        <a:xfrm>
          <a:off x="2425065" y="800100"/>
          <a:ext cx="327660" cy="312420"/>
        </a:xfrm>
        <a:prstGeom prst="roundRect">
          <a:avLst/>
        </a:prstGeom>
        <a:solidFill>
          <a:srgbClr val="01152D"/>
        </a:solidFill>
        <a:ln w="12700">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4</xdr:col>
      <xdr:colOff>30480</xdr:colOff>
      <xdr:row>4</xdr:row>
      <xdr:rowOff>99060</xdr:rowOff>
    </xdr:from>
    <xdr:to>
      <xdr:col>4</xdr:col>
      <xdr:colOff>259080</xdr:colOff>
      <xdr:row>5</xdr:row>
      <xdr:rowOff>144780</xdr:rowOff>
    </xdr:to>
    <xdr:pic>
      <xdr:nvPicPr>
        <xdr:cNvPr id="34" name="Graphic 33" descr="Home with solid fill">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68880" y="830580"/>
          <a:ext cx="228600" cy="228600"/>
        </a:xfrm>
        <a:prstGeom prst="rect">
          <a:avLst/>
        </a:prstGeom>
      </xdr:spPr>
    </xdr:pic>
    <xdr:clientData/>
  </xdr:twoCellAnchor>
  <xdr:twoCellAnchor>
    <xdr:from>
      <xdr:col>1</xdr:col>
      <xdr:colOff>76200</xdr:colOff>
      <xdr:row>3</xdr:row>
      <xdr:rowOff>160020</xdr:rowOff>
    </xdr:from>
    <xdr:to>
      <xdr:col>3</xdr:col>
      <xdr:colOff>327660</xdr:colOff>
      <xdr:row>5</xdr:row>
      <xdr:rowOff>152400</xdr:rowOff>
    </xdr:to>
    <xdr:sp macro="" textlink="Processing!M9">
      <xdr:nvSpPr>
        <xdr:cNvPr id="35" name="TextBox 34">
          <a:extLst>
            <a:ext uri="{FF2B5EF4-FFF2-40B4-BE49-F238E27FC236}">
              <a16:creationId xmlns:a16="http://schemas.microsoft.com/office/drawing/2014/main" id="{00000000-0008-0000-0400-000023000000}"/>
            </a:ext>
          </a:extLst>
        </xdr:cNvPr>
        <xdr:cNvSpPr txBox="1"/>
      </xdr:nvSpPr>
      <xdr:spPr>
        <a:xfrm>
          <a:off x="68580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EC5868-FB58-4D2C-B42A-F1F27E0D08C9}" type="TxLink">
            <a:rPr lang="en-US" sz="1400" b="1" i="0" u="none" strike="noStrike">
              <a:solidFill>
                <a:srgbClr val="214247"/>
              </a:solidFill>
              <a:latin typeface="Aptos Narrow"/>
            </a:rPr>
            <a:pPr/>
            <a:t>Total Cash Flow</a:t>
          </a:fld>
          <a:endParaRPr lang="ru-RU" sz="1400" b="1">
            <a:solidFill>
              <a:srgbClr val="214247"/>
            </a:solidFill>
          </a:endParaRPr>
        </a:p>
      </xdr:txBody>
    </xdr:sp>
    <xdr:clientData/>
  </xdr:twoCellAnchor>
  <xdr:twoCellAnchor>
    <xdr:from>
      <xdr:col>1</xdr:col>
      <xdr:colOff>15240</xdr:colOff>
      <xdr:row>5</xdr:row>
      <xdr:rowOff>45720</xdr:rowOff>
    </xdr:from>
    <xdr:to>
      <xdr:col>3</xdr:col>
      <xdr:colOff>266700</xdr:colOff>
      <xdr:row>7</xdr:row>
      <xdr:rowOff>38100</xdr:rowOff>
    </xdr:to>
    <xdr:sp macro="" textlink="Processing!O23">
      <xdr:nvSpPr>
        <xdr:cNvPr id="36" name="TextBox 35">
          <a:extLst>
            <a:ext uri="{FF2B5EF4-FFF2-40B4-BE49-F238E27FC236}">
              <a16:creationId xmlns:a16="http://schemas.microsoft.com/office/drawing/2014/main" id="{00000000-0008-0000-0400-000024000000}"/>
            </a:ext>
          </a:extLst>
        </xdr:cNvPr>
        <xdr:cNvSpPr txBox="1"/>
      </xdr:nvSpPr>
      <xdr:spPr>
        <a:xfrm>
          <a:off x="6248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D23083-EB3B-4E54-9706-1DE6C050C0B5}" type="TxLink">
            <a:rPr lang="en-US" sz="2000" b="0" i="0" u="none" strike="noStrike">
              <a:solidFill>
                <a:srgbClr val="214247"/>
              </a:solidFill>
              <a:latin typeface="Aptos Narrow"/>
              <a:ea typeface="+mn-ea"/>
              <a:cs typeface="+mn-cs"/>
            </a:rPr>
            <a:pPr marL="0" indent="0"/>
            <a:t> $18,616 </a:t>
          </a:fld>
          <a:endParaRPr lang="ru-RU" sz="2000" b="0" i="0" u="none" strike="noStrike">
            <a:solidFill>
              <a:srgbClr val="214247"/>
            </a:solidFill>
            <a:latin typeface="Aptos Narrow"/>
            <a:ea typeface="+mn-ea"/>
            <a:cs typeface="+mn-cs"/>
          </a:endParaRPr>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5">
      <xdr:nvSpPr>
        <xdr:cNvPr id="37" name="TextBox 36">
          <a:extLst>
            <a:ext uri="{FF2B5EF4-FFF2-40B4-BE49-F238E27FC236}">
              <a16:creationId xmlns:a16="http://schemas.microsoft.com/office/drawing/2014/main" id="{00000000-0008-0000-0400-00002500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75A47E-8A88-4F75-BF14-C8ACEBE9AD24}" type="TxLink">
            <a:rPr lang="en-US" sz="1100" b="1" i="0" u="none" strike="noStrike">
              <a:solidFill>
                <a:srgbClr val="33CCCC"/>
              </a:solidFill>
              <a:latin typeface="Aptos Narrow"/>
              <a:ea typeface="+mn-ea"/>
              <a:cs typeface="+mn-cs"/>
            </a:rPr>
            <a:pPr marL="0" indent="0"/>
            <a:t>↑ +5%</a:t>
          </a:fld>
          <a:endParaRPr lang="ru-RU" sz="1100" b="1" i="0" u="none" strike="noStrike">
            <a:solidFill>
              <a:srgbClr val="33CCCC"/>
            </a:solidFill>
            <a:latin typeface="Aptos Narrow"/>
            <a:ea typeface="+mn-ea"/>
            <a:cs typeface="+mn-cs"/>
          </a:endParaRPr>
        </a:p>
      </xdr:txBody>
    </xdr:sp>
    <xdr:clientData/>
  </xdr:twoCellAnchor>
  <xdr:twoCellAnchor>
    <xdr:from>
      <xdr:col>5</xdr:col>
      <xdr:colOff>297180</xdr:colOff>
      <xdr:row>3</xdr:row>
      <xdr:rowOff>160020</xdr:rowOff>
    </xdr:from>
    <xdr:to>
      <xdr:col>7</xdr:col>
      <xdr:colOff>548640</xdr:colOff>
      <xdr:row>5</xdr:row>
      <xdr:rowOff>152400</xdr:rowOff>
    </xdr:to>
    <xdr:sp macro="" textlink="Processing!H7">
      <xdr:nvSpPr>
        <xdr:cNvPr id="38" name="TextBox 37">
          <a:extLst>
            <a:ext uri="{FF2B5EF4-FFF2-40B4-BE49-F238E27FC236}">
              <a16:creationId xmlns:a16="http://schemas.microsoft.com/office/drawing/2014/main" id="{00000000-0008-0000-0400-000026000000}"/>
            </a:ext>
          </a:extLst>
        </xdr:cNvPr>
        <xdr:cNvSpPr txBox="1"/>
      </xdr:nvSpPr>
      <xdr:spPr>
        <a:xfrm>
          <a:off x="334518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243D7D-868F-4631-B378-D7F7FE73D5B2}" type="TxLink">
            <a:rPr lang="en-US" sz="1400" b="1" i="0" u="none" strike="noStrike">
              <a:solidFill>
                <a:srgbClr val="3D506B"/>
              </a:solidFill>
              <a:latin typeface="Aptos Narrow"/>
              <a:ea typeface="+mn-ea"/>
              <a:cs typeface="+mn-cs"/>
            </a:rPr>
            <a:pPr marL="0" indent="0"/>
            <a:t>Total Balance</a:t>
          </a:fld>
          <a:endParaRPr lang="ru-RU" sz="1400" b="1" i="0" u="none" strike="noStrike">
            <a:solidFill>
              <a:srgbClr val="3D506B"/>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5">
      <xdr:nvSpPr>
        <xdr:cNvPr id="39" name="TextBox 38">
          <a:extLst>
            <a:ext uri="{FF2B5EF4-FFF2-40B4-BE49-F238E27FC236}">
              <a16:creationId xmlns:a16="http://schemas.microsoft.com/office/drawing/2014/main" id="{00000000-0008-0000-0400-00002700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B4BE2B-2E5D-44B4-93BD-47F6B9A691E1}" type="TxLink">
            <a:rPr lang="en-US" sz="1100" b="1" i="0" u="none" strike="noStrike">
              <a:solidFill>
                <a:srgbClr val="33CCCC"/>
              </a:solidFill>
              <a:latin typeface="Aptos Narrow"/>
              <a:ea typeface="+mn-ea"/>
              <a:cs typeface="+mn-cs"/>
            </a:rPr>
            <a:pPr marL="0" indent="0"/>
            <a:t> </a:t>
          </a:fld>
          <a:endParaRPr lang="ru-RU" sz="1100" b="1" i="0" u="none" strike="noStrike">
            <a:solidFill>
              <a:srgbClr val="33CCCC"/>
            </a:solidFill>
            <a:latin typeface="Aptos Narrow"/>
            <a:ea typeface="+mn-ea"/>
            <a:cs typeface="+mn-cs"/>
          </a:endParaRPr>
        </a:p>
      </xdr:txBody>
    </xdr:sp>
    <xdr:clientData/>
  </xdr:twoCellAnchor>
  <xdr:twoCellAnchor>
    <xdr:from>
      <xdr:col>9</xdr:col>
      <xdr:colOff>594360</xdr:colOff>
      <xdr:row>3</xdr:row>
      <xdr:rowOff>160020</xdr:rowOff>
    </xdr:from>
    <xdr:to>
      <xdr:col>12</xdr:col>
      <xdr:colOff>236220</xdr:colOff>
      <xdr:row>5</xdr:row>
      <xdr:rowOff>152400</xdr:rowOff>
    </xdr:to>
    <xdr:sp macro="" textlink="Processing!B1">
      <xdr:nvSpPr>
        <xdr:cNvPr id="40" name="TextBox 39">
          <a:extLst>
            <a:ext uri="{FF2B5EF4-FFF2-40B4-BE49-F238E27FC236}">
              <a16:creationId xmlns:a16="http://schemas.microsoft.com/office/drawing/2014/main" id="{00000000-0008-0000-0400-000028000000}"/>
            </a:ext>
          </a:extLst>
        </xdr:cNvPr>
        <xdr:cNvSpPr txBox="1"/>
      </xdr:nvSpPr>
      <xdr:spPr>
        <a:xfrm>
          <a:off x="608076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4DF427-9F0A-4950-902F-E3078663E287}" type="TxLink">
            <a:rPr lang="en-US" sz="1400" b="1" i="0" u="none" strike="noStrike">
              <a:solidFill>
                <a:schemeClr val="bg1"/>
              </a:solidFill>
              <a:latin typeface="Aptos Narrow"/>
              <a:ea typeface="+mn-ea"/>
              <a:cs typeface="+mn-cs"/>
            </a:rPr>
            <a:pPr marL="0" indent="0"/>
            <a:t>Expenses</a:t>
          </a:fld>
          <a:endParaRPr lang="ru-RU" sz="1400" b="1" i="0" u="none" strike="noStrike">
            <a:solidFill>
              <a:schemeClr val="bg1"/>
            </a:solidFill>
            <a:latin typeface="Aptos Narrow"/>
            <a:ea typeface="+mn-ea"/>
            <a:cs typeface="+mn-cs"/>
          </a:endParaRPr>
        </a:p>
      </xdr:txBody>
    </xdr:sp>
    <xdr:clientData/>
  </xdr:twoCellAnchor>
  <xdr:twoCellAnchor>
    <xdr:from>
      <xdr:col>9</xdr:col>
      <xdr:colOff>533400</xdr:colOff>
      <xdr:row>5</xdr:row>
      <xdr:rowOff>45720</xdr:rowOff>
    </xdr:from>
    <xdr:to>
      <xdr:col>12</xdr:col>
      <xdr:colOff>175260</xdr:colOff>
      <xdr:row>7</xdr:row>
      <xdr:rowOff>38100</xdr:rowOff>
    </xdr:to>
    <xdr:sp macro="" textlink="Processing!C23">
      <xdr:nvSpPr>
        <xdr:cNvPr id="41" name="TextBox 40">
          <a:extLst>
            <a:ext uri="{FF2B5EF4-FFF2-40B4-BE49-F238E27FC236}">
              <a16:creationId xmlns:a16="http://schemas.microsoft.com/office/drawing/2014/main" id="{00000000-0008-0000-0400-000029000000}"/>
            </a:ext>
          </a:extLst>
        </xdr:cNvPr>
        <xdr:cNvSpPr txBox="1"/>
      </xdr:nvSpPr>
      <xdr:spPr>
        <a:xfrm>
          <a:off x="6019800" y="960120"/>
          <a:ext cx="1470660" cy="35814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FF3C80-1C38-42E6-A3C8-657AF35A88B5}" type="TxLink">
            <a:rPr lang="en-US" sz="2000" b="0" i="0" u="none" strike="noStrike">
              <a:solidFill>
                <a:schemeClr val="bg1"/>
              </a:solidFill>
              <a:latin typeface="Aptos Narrow"/>
              <a:ea typeface="+mn-ea"/>
              <a:cs typeface="+mn-cs"/>
            </a:rPr>
            <a:pPr marL="0" indent="0"/>
            <a:t> $7,784 </a:t>
          </a:fld>
          <a:endParaRPr lang="ru-RU" sz="2000" b="0" i="0" u="none" strike="noStrike">
            <a:solidFill>
              <a:schemeClr val="bg1"/>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5">
      <xdr:nvSpPr>
        <xdr:cNvPr id="42" name="TextBox 41">
          <a:extLst>
            <a:ext uri="{FF2B5EF4-FFF2-40B4-BE49-F238E27FC236}">
              <a16:creationId xmlns:a16="http://schemas.microsoft.com/office/drawing/2014/main" id="{00000000-0008-0000-0400-00002A00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8852F5-8CEA-4FB9-BF94-745118D87657}" type="TxLink">
            <a:rPr lang="en-US" sz="1100" b="1" i="0" u="none" strike="noStrike">
              <a:solidFill>
                <a:schemeClr val="bg1"/>
              </a:solidFill>
              <a:latin typeface="Aptos Narrow"/>
              <a:ea typeface="+mn-ea"/>
              <a:cs typeface="+mn-cs"/>
            </a:rPr>
            <a:pPr marL="0" indent="0"/>
            <a:t>↑ +6%</a:t>
          </a:fld>
          <a:endParaRPr lang="ru-RU" sz="1100" b="1" i="0" u="none" strike="noStrike">
            <a:solidFill>
              <a:schemeClr val="bg1"/>
            </a:solidFill>
            <a:latin typeface="Aptos Narrow"/>
            <a:ea typeface="+mn-ea"/>
            <a:cs typeface="+mn-cs"/>
          </a:endParaRPr>
        </a:p>
      </xdr:txBody>
    </xdr:sp>
    <xdr:clientData/>
  </xdr:twoCellAnchor>
  <xdr:twoCellAnchor>
    <xdr:from>
      <xdr:col>14</xdr:col>
      <xdr:colOff>274320</xdr:colOff>
      <xdr:row>3</xdr:row>
      <xdr:rowOff>160020</xdr:rowOff>
    </xdr:from>
    <xdr:to>
      <xdr:col>16</xdr:col>
      <xdr:colOff>525780</xdr:colOff>
      <xdr:row>5</xdr:row>
      <xdr:rowOff>152400</xdr:rowOff>
    </xdr:to>
    <xdr:sp macro="" textlink="Processing!K1">
      <xdr:nvSpPr>
        <xdr:cNvPr id="43" name="TextBox 42">
          <a:extLst>
            <a:ext uri="{FF2B5EF4-FFF2-40B4-BE49-F238E27FC236}">
              <a16:creationId xmlns:a16="http://schemas.microsoft.com/office/drawing/2014/main" id="{00000000-0008-0000-0400-00002B000000}"/>
            </a:ext>
          </a:extLst>
        </xdr:cNvPr>
        <xdr:cNvSpPr txBox="1"/>
      </xdr:nvSpPr>
      <xdr:spPr>
        <a:xfrm>
          <a:off x="880872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B12C84-2CE0-4770-8131-FC640C63713A}" type="TxLink">
            <a:rPr lang="en-US" sz="1400" b="1" i="0" u="none" strike="noStrike">
              <a:solidFill>
                <a:srgbClr val="3D506B"/>
              </a:solidFill>
              <a:latin typeface="Aptos Narrow"/>
              <a:ea typeface="+mn-ea"/>
              <a:cs typeface="+mn-cs"/>
            </a:rPr>
            <a:pPr marL="0" indent="0"/>
            <a:t>Income</a:t>
          </a:fld>
          <a:endParaRPr lang="ru-RU" sz="1400" b="1" i="0" u="none" strike="noStrike">
            <a:solidFill>
              <a:srgbClr val="3D506B"/>
            </a:solidFill>
            <a:latin typeface="Aptos Narrow"/>
            <a:ea typeface="+mn-ea"/>
            <a:cs typeface="+mn-cs"/>
          </a:endParaRPr>
        </a:p>
      </xdr:txBody>
    </xdr:sp>
    <xdr:clientData/>
  </xdr:twoCellAnchor>
  <xdr:twoCellAnchor>
    <xdr:from>
      <xdr:col>14</xdr:col>
      <xdr:colOff>213360</xdr:colOff>
      <xdr:row>5</xdr:row>
      <xdr:rowOff>45720</xdr:rowOff>
    </xdr:from>
    <xdr:to>
      <xdr:col>16</xdr:col>
      <xdr:colOff>464820</xdr:colOff>
      <xdr:row>7</xdr:row>
      <xdr:rowOff>38100</xdr:rowOff>
    </xdr:to>
    <xdr:sp macro="" textlink="Processing!I23">
      <xdr:nvSpPr>
        <xdr:cNvPr id="44" name="TextBox 43">
          <a:extLst>
            <a:ext uri="{FF2B5EF4-FFF2-40B4-BE49-F238E27FC236}">
              <a16:creationId xmlns:a16="http://schemas.microsoft.com/office/drawing/2014/main" id="{00000000-0008-0000-0400-00002C000000}"/>
            </a:ext>
          </a:extLst>
        </xdr:cNvPr>
        <xdr:cNvSpPr txBox="1"/>
      </xdr:nvSpPr>
      <xdr:spPr>
        <a:xfrm>
          <a:off x="874776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4E8EB6-44A1-4803-BE14-9A8362A319F8}" type="TxLink">
            <a:rPr lang="en-US" sz="2000" b="0" i="0" u="none" strike="noStrike">
              <a:solidFill>
                <a:srgbClr val="214247"/>
              </a:solidFill>
              <a:latin typeface="Aptos Narrow"/>
              <a:ea typeface="+mn-ea"/>
              <a:cs typeface="+mn-cs"/>
            </a:rPr>
            <a:pPr marL="0" indent="0"/>
            <a:t> $10,832 </a:t>
          </a:fld>
          <a:endParaRPr lang="ru-RU" sz="2000" b="0" i="0" u="none" strike="noStrike">
            <a:solidFill>
              <a:srgbClr val="214247"/>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5">
      <xdr:nvSpPr>
        <xdr:cNvPr id="45" name="TextBox 44">
          <a:extLst>
            <a:ext uri="{FF2B5EF4-FFF2-40B4-BE49-F238E27FC236}">
              <a16:creationId xmlns:a16="http://schemas.microsoft.com/office/drawing/2014/main" id="{00000000-0008-0000-0400-00002D00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32D2CF-ABE6-41B6-86AC-79BE26B2FC82}" type="TxLink">
            <a:rPr lang="en-US" sz="1100" b="1" i="0" u="none" strike="noStrike">
              <a:solidFill>
                <a:srgbClr val="33CCCC"/>
              </a:solidFill>
              <a:latin typeface="Aptos Narrow"/>
              <a:ea typeface="+mn-ea"/>
              <a:cs typeface="+mn-cs"/>
            </a:rPr>
            <a:pPr marL="0" indent="0"/>
            <a:t>↑ +4%</a:t>
          </a:fld>
          <a:endParaRPr lang="ru-RU" sz="1100" b="1" i="0" u="none" strike="noStrike">
            <a:solidFill>
              <a:srgbClr val="33CCCC"/>
            </a:solidFill>
            <a:latin typeface="Aptos Narrow"/>
            <a:ea typeface="+mn-ea"/>
            <a:cs typeface="+mn-cs"/>
          </a:endParaRPr>
        </a:p>
      </xdr:txBody>
    </xdr:sp>
    <xdr:clientData/>
  </xdr:twoCellAnchor>
  <xdr:twoCellAnchor>
    <xdr:from>
      <xdr:col>18</xdr:col>
      <xdr:colOff>571500</xdr:colOff>
      <xdr:row>3</xdr:row>
      <xdr:rowOff>160020</xdr:rowOff>
    </xdr:from>
    <xdr:to>
      <xdr:col>21</xdr:col>
      <xdr:colOff>502920</xdr:colOff>
      <xdr:row>5</xdr:row>
      <xdr:rowOff>152400</xdr:rowOff>
    </xdr:to>
    <xdr:sp macro="" textlink="Processing!J10">
      <xdr:nvSpPr>
        <xdr:cNvPr id="46" name="TextBox 45">
          <a:extLst>
            <a:ext uri="{FF2B5EF4-FFF2-40B4-BE49-F238E27FC236}">
              <a16:creationId xmlns:a16="http://schemas.microsoft.com/office/drawing/2014/main" id="{00000000-0008-0000-0400-00002E000000}"/>
            </a:ext>
          </a:extLst>
        </xdr:cNvPr>
        <xdr:cNvSpPr txBox="1"/>
      </xdr:nvSpPr>
      <xdr:spPr>
        <a:xfrm>
          <a:off x="11544300" y="708660"/>
          <a:ext cx="17602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5A46DE-8382-4092-B124-672DCE793D36}" type="TxLink">
            <a:rPr lang="en-US" sz="1400" b="1" i="0" u="none" strike="noStrike">
              <a:solidFill>
                <a:srgbClr val="3D506B"/>
              </a:solidFill>
              <a:latin typeface="Aptos Narrow"/>
              <a:ea typeface="+mn-ea"/>
              <a:cs typeface="+mn-cs"/>
            </a:rPr>
            <a:pPr marL="0" indent="0"/>
            <a:t>Goals Accumulation</a:t>
          </a:fld>
          <a:endParaRPr lang="ru-RU" sz="1400" b="1" i="0" u="none" strike="noStrike">
            <a:solidFill>
              <a:srgbClr val="3D506B"/>
            </a:solidFill>
            <a:latin typeface="Aptos Narrow"/>
            <a:ea typeface="+mn-ea"/>
            <a:cs typeface="+mn-cs"/>
          </a:endParaRPr>
        </a:p>
      </xdr:txBody>
    </xdr:sp>
    <xdr:clientData/>
  </xdr:twoCellAnchor>
  <xdr:twoCellAnchor>
    <xdr:from>
      <xdr:col>19</xdr:col>
      <xdr:colOff>361950</xdr:colOff>
      <xdr:row>5</xdr:row>
      <xdr:rowOff>83820</xdr:rowOff>
    </xdr:from>
    <xdr:to>
      <xdr:col>22</xdr:col>
      <xdr:colOff>3810</xdr:colOff>
      <xdr:row>7</xdr:row>
      <xdr:rowOff>76200</xdr:rowOff>
    </xdr:to>
    <xdr:sp macro="" textlink="Processing!T6">
      <xdr:nvSpPr>
        <xdr:cNvPr id="47" name="TextBox 46">
          <a:extLst>
            <a:ext uri="{FF2B5EF4-FFF2-40B4-BE49-F238E27FC236}">
              <a16:creationId xmlns:a16="http://schemas.microsoft.com/office/drawing/2014/main" id="{00000000-0008-0000-0400-00002F000000}"/>
            </a:ext>
          </a:extLst>
        </xdr:cNvPr>
        <xdr:cNvSpPr txBox="1"/>
      </xdr:nvSpPr>
      <xdr:spPr>
        <a:xfrm>
          <a:off x="11944350" y="9982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7AFC5A4-645B-4660-8ED8-D53523986E3C}" type="TxLink">
            <a:rPr lang="en-US" sz="2000" b="0" i="0" u="none" strike="noStrike">
              <a:solidFill>
                <a:srgbClr val="214247"/>
              </a:solidFill>
              <a:latin typeface="Aptos Narrow"/>
              <a:ea typeface="+mn-ea"/>
              <a:cs typeface="+mn-cs"/>
            </a:rPr>
            <a:pPr marL="0" indent="0" algn="ctr"/>
            <a:t>41%</a:t>
          </a:fld>
          <a:endParaRPr lang="ru-RU" sz="2000" b="0" i="0" u="none" strike="noStrike">
            <a:solidFill>
              <a:srgbClr val="214247"/>
            </a:solidFill>
            <a:latin typeface="Aptos Narrow"/>
            <a:ea typeface="+mn-ea"/>
            <a:cs typeface="+mn-cs"/>
          </a:endParaRPr>
        </a:p>
      </xdr:txBody>
    </xdr:sp>
    <xdr:clientData/>
  </xdr:twoCellAnchor>
  <xdr:twoCellAnchor>
    <xdr:from>
      <xdr:col>6</xdr:col>
      <xdr:colOff>259080</xdr:colOff>
      <xdr:row>7</xdr:row>
      <xdr:rowOff>68580</xdr:rowOff>
    </xdr:from>
    <xdr:to>
      <xdr:col>8</xdr:col>
      <xdr:colOff>304800</xdr:colOff>
      <xdr:row>8</xdr:row>
      <xdr:rowOff>160020</xdr:rowOff>
    </xdr:to>
    <xdr:sp macro="" textlink="">
      <xdr:nvSpPr>
        <xdr:cNvPr id="48" name="TextBox 47">
          <a:extLst>
            <a:ext uri="{FF2B5EF4-FFF2-40B4-BE49-F238E27FC236}">
              <a16:creationId xmlns:a16="http://schemas.microsoft.com/office/drawing/2014/main" id="{00000000-0008-0000-0400-000030000000}"/>
            </a:ext>
          </a:extLst>
        </xdr:cNvPr>
        <xdr:cNvSpPr txBox="1"/>
      </xdr:nvSpPr>
      <xdr:spPr>
        <a:xfrm>
          <a:off x="391668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10</xdr:col>
      <xdr:colOff>533400</xdr:colOff>
      <xdr:row>7</xdr:row>
      <xdr:rowOff>68580</xdr:rowOff>
    </xdr:from>
    <xdr:to>
      <xdr:col>12</xdr:col>
      <xdr:colOff>579120</xdr:colOff>
      <xdr:row>8</xdr:row>
      <xdr:rowOff>160020</xdr:rowOff>
    </xdr:to>
    <xdr:sp macro="" textlink="">
      <xdr:nvSpPr>
        <xdr:cNvPr id="49" name="TextBox 48">
          <a:extLst>
            <a:ext uri="{FF2B5EF4-FFF2-40B4-BE49-F238E27FC236}">
              <a16:creationId xmlns:a16="http://schemas.microsoft.com/office/drawing/2014/main" id="{00000000-0008-0000-0400-000031000000}"/>
            </a:ext>
          </a:extLst>
        </xdr:cNvPr>
        <xdr:cNvSpPr txBox="1"/>
      </xdr:nvSpPr>
      <xdr:spPr>
        <a:xfrm>
          <a:off x="662940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solidFill>
              <a:latin typeface="Aptos Narrow"/>
              <a:ea typeface="+mn-ea"/>
              <a:cs typeface="+mn-cs"/>
            </a:rPr>
            <a:t>vs last month</a:t>
          </a:r>
        </a:p>
      </xdr:txBody>
    </xdr:sp>
    <xdr:clientData/>
  </xdr:twoCellAnchor>
  <xdr:twoCellAnchor>
    <xdr:from>
      <xdr:col>15</xdr:col>
      <xdr:colOff>205740</xdr:colOff>
      <xdr:row>7</xdr:row>
      <xdr:rowOff>68580</xdr:rowOff>
    </xdr:from>
    <xdr:to>
      <xdr:col>17</xdr:col>
      <xdr:colOff>251460</xdr:colOff>
      <xdr:row>8</xdr:row>
      <xdr:rowOff>160020</xdr:rowOff>
    </xdr:to>
    <xdr:sp macro="" textlink="">
      <xdr:nvSpPr>
        <xdr:cNvPr id="50" name="TextBox 49">
          <a:extLst>
            <a:ext uri="{FF2B5EF4-FFF2-40B4-BE49-F238E27FC236}">
              <a16:creationId xmlns:a16="http://schemas.microsoft.com/office/drawing/2014/main" id="{00000000-0008-0000-0400-000032000000}"/>
            </a:ext>
          </a:extLst>
        </xdr:cNvPr>
        <xdr:cNvSpPr txBox="1"/>
      </xdr:nvSpPr>
      <xdr:spPr>
        <a:xfrm>
          <a:off x="934974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19</xdr:col>
      <xdr:colOff>14869</xdr:colOff>
      <xdr:row>8</xdr:row>
      <xdr:rowOff>41235</xdr:rowOff>
    </xdr:from>
    <xdr:to>
      <xdr:col>22</xdr:col>
      <xdr:colOff>334909</xdr:colOff>
      <xdr:row>8</xdr:row>
      <xdr:rowOff>77811</xdr:rowOff>
    </xdr:to>
    <xdr:sp macro="" textlink="">
      <xdr:nvSpPr>
        <xdr:cNvPr id="51" name="Rectangle: Rounded Corners 50">
          <a:extLst>
            <a:ext uri="{FF2B5EF4-FFF2-40B4-BE49-F238E27FC236}">
              <a16:creationId xmlns:a16="http://schemas.microsoft.com/office/drawing/2014/main" id="{00000000-0008-0000-0400-000033000000}"/>
            </a:ext>
          </a:extLst>
        </xdr:cNvPr>
        <xdr:cNvSpPr/>
      </xdr:nvSpPr>
      <xdr:spPr>
        <a:xfrm>
          <a:off x="11597269" y="1504275"/>
          <a:ext cx="2148840" cy="36576"/>
        </a:xfrm>
        <a:prstGeom prst="roundRect">
          <a:avLst>
            <a:gd name="adj" fmla="val 50000"/>
          </a:avLst>
        </a:prstGeom>
        <a:gradFill flip="none" rotWithShape="1">
          <a:gsLst>
            <a:gs pos="10000">
              <a:srgbClr val="621EF4"/>
            </a:gs>
            <a:gs pos="83000">
              <a:srgbClr val="CFDEED"/>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518160</xdr:colOff>
      <xdr:row>6</xdr:row>
      <xdr:rowOff>60960</xdr:rowOff>
    </xdr:from>
    <xdr:to>
      <xdr:col>22</xdr:col>
      <xdr:colOff>457200</xdr:colOff>
      <xdr:row>10</xdr:row>
      <xdr:rowOff>60960</xdr:rowOff>
    </xdr:to>
    <xdr:graphicFrame macro="">
      <xdr:nvGraphicFramePr>
        <xdr:cNvPr id="52" name="Chart 51">
          <a:extLst>
            <a:ext uri="{FF2B5EF4-FFF2-40B4-BE49-F238E27FC236}">
              <a16:creationId xmlns:a16="http://schemas.microsoft.com/office/drawing/2014/main" id="{00000000-0008-0000-04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571500</xdr:colOff>
      <xdr:row>5</xdr:row>
      <xdr:rowOff>160020</xdr:rowOff>
    </xdr:from>
    <xdr:to>
      <xdr:col>20</xdr:col>
      <xdr:colOff>137160</xdr:colOff>
      <xdr:row>7</xdr:row>
      <xdr:rowOff>68580</xdr:rowOff>
    </xdr:to>
    <xdr:sp macro="" textlink="">
      <xdr:nvSpPr>
        <xdr:cNvPr id="53" name="TextBox 52">
          <a:extLst>
            <a:ext uri="{FF2B5EF4-FFF2-40B4-BE49-F238E27FC236}">
              <a16:creationId xmlns:a16="http://schemas.microsoft.com/office/drawing/2014/main" id="{00000000-0008-0000-0400-000035000000}"/>
            </a:ext>
          </a:extLst>
        </xdr:cNvPr>
        <xdr:cNvSpPr txBox="1"/>
      </xdr:nvSpPr>
      <xdr:spPr>
        <a:xfrm>
          <a:off x="11544300" y="1074420"/>
          <a:ext cx="784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598CBF"/>
              </a:solidFill>
              <a:latin typeface="Aptos Narrow"/>
              <a:ea typeface="+mn-ea"/>
              <a:cs typeface="+mn-cs"/>
            </a:rPr>
            <a:t>Average</a:t>
          </a:r>
        </a:p>
      </xdr:txBody>
    </xdr:sp>
    <xdr:clientData/>
  </xdr:twoCellAnchor>
  <xdr:twoCellAnchor>
    <xdr:from>
      <xdr:col>1</xdr:col>
      <xdr:colOff>121920</xdr:colOff>
      <xdr:row>13</xdr:row>
      <xdr:rowOff>129540</xdr:rowOff>
    </xdr:from>
    <xdr:to>
      <xdr:col>2</xdr:col>
      <xdr:colOff>193431</xdr:colOff>
      <xdr:row>15</xdr:row>
      <xdr:rowOff>38100</xdr:rowOff>
    </xdr:to>
    <xdr:sp macro="" textlink="Processing!M1">
      <xdr:nvSpPr>
        <xdr:cNvPr id="54" name="TextBox 53">
          <a:extLst>
            <a:ext uri="{FF2B5EF4-FFF2-40B4-BE49-F238E27FC236}">
              <a16:creationId xmlns:a16="http://schemas.microsoft.com/office/drawing/2014/main" id="{00000000-0008-0000-0400-000036000000}"/>
            </a:ext>
          </a:extLst>
        </xdr:cNvPr>
        <xdr:cNvSpPr txBox="1"/>
      </xdr:nvSpPr>
      <xdr:spPr>
        <a:xfrm>
          <a:off x="731520" y="2506980"/>
          <a:ext cx="681111"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71CB9A-5938-47CC-ADCA-9F031A44E560}" type="TxLink">
            <a:rPr lang="en-US" sz="1400" b="1" i="0" u="none" strike="noStrike">
              <a:solidFill>
                <a:srgbClr val="214247"/>
              </a:solidFill>
              <a:latin typeface="Aptos Narrow"/>
              <a:ea typeface="+mn-ea"/>
              <a:cs typeface="+mn-cs"/>
            </a:rPr>
            <a:pPr marL="0" indent="0"/>
            <a:t>Goals</a:t>
          </a:fld>
          <a:endParaRPr lang="ru-RU" sz="1400" b="1" i="0" u="none" strike="noStrike">
            <a:solidFill>
              <a:srgbClr val="214247"/>
            </a:solidFill>
            <a:latin typeface="Aptos Narrow"/>
            <a:ea typeface="+mn-ea"/>
            <a:cs typeface="+mn-cs"/>
          </a:endParaRPr>
        </a:p>
      </xdr:txBody>
    </xdr:sp>
    <xdr:clientData/>
  </xdr:twoCellAnchor>
  <xdr:twoCellAnchor>
    <xdr:from>
      <xdr:col>1</xdr:col>
      <xdr:colOff>411480</xdr:colOff>
      <xdr:row>14</xdr:row>
      <xdr:rowOff>160020</xdr:rowOff>
    </xdr:from>
    <xdr:to>
      <xdr:col>4</xdr:col>
      <xdr:colOff>445477</xdr:colOff>
      <xdr:row>26</xdr:row>
      <xdr:rowOff>68580</xdr:rowOff>
    </xdr:to>
    <xdr:grpSp>
      <xdr:nvGrpSpPr>
        <xdr:cNvPr id="55" name="Group 54">
          <a:extLst>
            <a:ext uri="{FF2B5EF4-FFF2-40B4-BE49-F238E27FC236}">
              <a16:creationId xmlns:a16="http://schemas.microsoft.com/office/drawing/2014/main" id="{00000000-0008-0000-0400-000037000000}"/>
            </a:ext>
          </a:extLst>
        </xdr:cNvPr>
        <xdr:cNvGrpSpPr/>
      </xdr:nvGrpSpPr>
      <xdr:grpSpPr>
        <a:xfrm>
          <a:off x="1004147" y="2827020"/>
          <a:ext cx="1811997" cy="2194560"/>
          <a:chOff x="1021080" y="2703928"/>
          <a:chExt cx="1737360" cy="2089052"/>
        </a:xfrm>
      </xdr:grpSpPr>
      <xdr:graphicFrame macro="">
        <xdr:nvGraphicFramePr>
          <xdr:cNvPr id="56" name="Chart 55">
            <a:extLst>
              <a:ext uri="{FF2B5EF4-FFF2-40B4-BE49-F238E27FC236}">
                <a16:creationId xmlns:a16="http://schemas.microsoft.com/office/drawing/2014/main" id="{00000000-0008-0000-0400-000038000000}"/>
              </a:ext>
            </a:extLst>
          </xdr:cNvPr>
          <xdr:cNvGraphicFramePr>
            <a:graphicFrameLocks/>
          </xdr:cNvGraphicFramePr>
        </xdr:nvGraphicFramePr>
        <xdr:xfrm>
          <a:off x="1021080" y="2703928"/>
          <a:ext cx="1737360" cy="2089052"/>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57" name="Rectangle: Rounded Corners 56">
            <a:extLst>
              <a:ext uri="{FF2B5EF4-FFF2-40B4-BE49-F238E27FC236}">
                <a16:creationId xmlns:a16="http://schemas.microsoft.com/office/drawing/2014/main" id="{00000000-0008-0000-0400-000039000000}"/>
              </a:ext>
            </a:extLst>
          </xdr:cNvPr>
          <xdr:cNvSpPr/>
        </xdr:nvSpPr>
        <xdr:spPr>
          <a:xfrm>
            <a:off x="1142742" y="3033532"/>
            <a:ext cx="1484221" cy="63580"/>
          </a:xfrm>
          <a:prstGeom prst="roundRect">
            <a:avLst>
              <a:gd name="adj" fmla="val 50000"/>
            </a:avLst>
          </a:prstGeom>
          <a:noFill/>
          <a:ln w="381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8" name="Rectangle: Rounded Corners 57">
            <a:extLst>
              <a:ext uri="{FF2B5EF4-FFF2-40B4-BE49-F238E27FC236}">
                <a16:creationId xmlns:a16="http://schemas.microsoft.com/office/drawing/2014/main" id="{00000000-0008-0000-0400-00003A000000}"/>
              </a:ext>
            </a:extLst>
          </xdr:cNvPr>
          <xdr:cNvSpPr/>
        </xdr:nvSpPr>
        <xdr:spPr>
          <a:xfrm>
            <a:off x="1142742" y="3477859"/>
            <a:ext cx="1484221" cy="63580"/>
          </a:xfrm>
          <a:prstGeom prst="roundRect">
            <a:avLst>
              <a:gd name="adj" fmla="val 50000"/>
            </a:avLst>
          </a:prstGeom>
          <a:noFill/>
          <a:ln w="381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9" name="Rectangle: Rounded Corners 58">
            <a:extLst>
              <a:ext uri="{FF2B5EF4-FFF2-40B4-BE49-F238E27FC236}">
                <a16:creationId xmlns:a16="http://schemas.microsoft.com/office/drawing/2014/main" id="{00000000-0008-0000-0400-00003B000000}"/>
              </a:ext>
            </a:extLst>
          </xdr:cNvPr>
          <xdr:cNvSpPr/>
        </xdr:nvSpPr>
        <xdr:spPr>
          <a:xfrm>
            <a:off x="1142742" y="3937324"/>
            <a:ext cx="1484221" cy="63580"/>
          </a:xfrm>
          <a:prstGeom prst="roundRect">
            <a:avLst>
              <a:gd name="adj" fmla="val 50000"/>
            </a:avLst>
          </a:prstGeom>
          <a:noFill/>
          <a:ln w="381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0" name="Rectangle: Rounded Corners 59">
            <a:extLst>
              <a:ext uri="{FF2B5EF4-FFF2-40B4-BE49-F238E27FC236}">
                <a16:creationId xmlns:a16="http://schemas.microsoft.com/office/drawing/2014/main" id="{00000000-0008-0000-0400-00003C000000}"/>
              </a:ext>
            </a:extLst>
          </xdr:cNvPr>
          <xdr:cNvSpPr/>
        </xdr:nvSpPr>
        <xdr:spPr>
          <a:xfrm>
            <a:off x="1142742" y="4389219"/>
            <a:ext cx="1484221" cy="63580"/>
          </a:xfrm>
          <a:prstGeom prst="roundRect">
            <a:avLst>
              <a:gd name="adj" fmla="val 50000"/>
            </a:avLst>
          </a:prstGeom>
          <a:noFill/>
          <a:ln w="381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251460</xdr:colOff>
      <xdr:row>13</xdr:row>
      <xdr:rowOff>129540</xdr:rowOff>
    </xdr:from>
    <xdr:to>
      <xdr:col>4</xdr:col>
      <xdr:colOff>426719</xdr:colOff>
      <xdr:row>15</xdr:row>
      <xdr:rowOff>38100</xdr:rowOff>
    </xdr:to>
    <xdr:sp macro="" textlink="Processing!T6">
      <xdr:nvSpPr>
        <xdr:cNvPr id="61" name="TextBox 60">
          <a:extLst>
            <a:ext uri="{FF2B5EF4-FFF2-40B4-BE49-F238E27FC236}">
              <a16:creationId xmlns:a16="http://schemas.microsoft.com/office/drawing/2014/main" id="{00000000-0008-0000-0400-00003D000000}"/>
            </a:ext>
          </a:extLst>
        </xdr:cNvPr>
        <xdr:cNvSpPr txBox="1"/>
      </xdr:nvSpPr>
      <xdr:spPr>
        <a:xfrm>
          <a:off x="2080260" y="2506980"/>
          <a:ext cx="784859"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C8FBE92D-8B23-4AFA-B938-0C96475E8770}" type="TxLink">
            <a:rPr lang="en-US" sz="1400" b="0" i="0" u="none" strike="noStrike">
              <a:solidFill>
                <a:srgbClr val="214247"/>
              </a:solidFill>
              <a:latin typeface="Aptos Narrow"/>
              <a:ea typeface="+mn-ea"/>
              <a:cs typeface="+mn-cs"/>
            </a:rPr>
            <a:pPr marL="0" indent="0" algn="r"/>
            <a:t>41%</a:t>
          </a:fld>
          <a:endParaRPr lang="ru-RU" sz="1400" b="0" i="0" u="none" strike="noStrike">
            <a:solidFill>
              <a:srgbClr val="214247"/>
            </a:solidFill>
            <a:latin typeface="Aptos Narrow"/>
            <a:ea typeface="+mn-ea"/>
            <a:cs typeface="+mn-cs"/>
          </a:endParaRPr>
        </a:p>
      </xdr:txBody>
    </xdr:sp>
    <xdr:clientData/>
  </xdr:twoCellAnchor>
  <xdr:twoCellAnchor>
    <xdr:from>
      <xdr:col>3</xdr:col>
      <xdr:colOff>327075</xdr:colOff>
      <xdr:row>15</xdr:row>
      <xdr:rowOff>111959</xdr:rowOff>
    </xdr:from>
    <xdr:to>
      <xdr:col>4</xdr:col>
      <xdr:colOff>398586</xdr:colOff>
      <xdr:row>16</xdr:row>
      <xdr:rowOff>113131</xdr:rowOff>
    </xdr:to>
    <xdr:sp macro="" textlink="Processing!T11">
      <xdr:nvSpPr>
        <xdr:cNvPr id="62" name="TextBox 61">
          <a:extLst>
            <a:ext uri="{FF2B5EF4-FFF2-40B4-BE49-F238E27FC236}">
              <a16:creationId xmlns:a16="http://schemas.microsoft.com/office/drawing/2014/main" id="{00000000-0008-0000-0400-00003E000000}"/>
            </a:ext>
          </a:extLst>
        </xdr:cNvPr>
        <xdr:cNvSpPr txBox="1"/>
      </xdr:nvSpPr>
      <xdr:spPr>
        <a:xfrm>
          <a:off x="2155875" y="28551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6C30B7-8D7A-4741-9783-7463AE450BCE}" type="TxLink">
            <a:rPr lang="en-US" sz="1100" b="0" i="0" u="none" strike="noStrike">
              <a:solidFill>
                <a:srgbClr val="598CBF"/>
              </a:solidFill>
              <a:latin typeface="Aptos Narrow"/>
              <a:ea typeface="+mn-ea"/>
              <a:cs typeface="+mn-cs"/>
            </a:rPr>
            <a:pPr marL="0" indent="0" algn="r"/>
            <a:t>71%</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18</xdr:row>
      <xdr:rowOff>24036</xdr:rowOff>
    </xdr:from>
    <xdr:to>
      <xdr:col>4</xdr:col>
      <xdr:colOff>398586</xdr:colOff>
      <xdr:row>19</xdr:row>
      <xdr:rowOff>25208</xdr:rowOff>
    </xdr:to>
    <xdr:sp macro="" textlink="Processing!T12">
      <xdr:nvSpPr>
        <xdr:cNvPr id="63" name="TextBox 62">
          <a:extLst>
            <a:ext uri="{FF2B5EF4-FFF2-40B4-BE49-F238E27FC236}">
              <a16:creationId xmlns:a16="http://schemas.microsoft.com/office/drawing/2014/main" id="{00000000-0008-0000-0400-00003F000000}"/>
            </a:ext>
          </a:extLst>
        </xdr:cNvPr>
        <xdr:cNvSpPr txBox="1"/>
      </xdr:nvSpPr>
      <xdr:spPr>
        <a:xfrm>
          <a:off x="2155875" y="3315876"/>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A23670E-5046-402C-99DD-2913C4F62B5A}" type="TxLink">
            <a:rPr lang="en-US" sz="1100" b="0" i="0" u="none" strike="noStrike">
              <a:solidFill>
                <a:srgbClr val="598CBF"/>
              </a:solidFill>
              <a:latin typeface="Aptos Narrow"/>
              <a:ea typeface="+mn-ea"/>
              <a:cs typeface="+mn-cs"/>
            </a:rPr>
            <a:pPr marL="0" indent="0" algn="r"/>
            <a:t>36%</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20</xdr:row>
      <xdr:rowOff>111958</xdr:rowOff>
    </xdr:from>
    <xdr:to>
      <xdr:col>4</xdr:col>
      <xdr:colOff>398586</xdr:colOff>
      <xdr:row>21</xdr:row>
      <xdr:rowOff>113130</xdr:rowOff>
    </xdr:to>
    <xdr:sp macro="" textlink="Processing!T13">
      <xdr:nvSpPr>
        <xdr:cNvPr id="64" name="TextBox 63">
          <a:extLst>
            <a:ext uri="{FF2B5EF4-FFF2-40B4-BE49-F238E27FC236}">
              <a16:creationId xmlns:a16="http://schemas.microsoft.com/office/drawing/2014/main" id="{00000000-0008-0000-0400-000040000000}"/>
            </a:ext>
          </a:extLst>
        </xdr:cNvPr>
        <xdr:cNvSpPr txBox="1"/>
      </xdr:nvSpPr>
      <xdr:spPr>
        <a:xfrm>
          <a:off x="2155875" y="376955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E685571-B726-4156-8A3E-1F2CA29B5DEC}" type="TxLink">
            <a:rPr lang="en-US" sz="1100" b="0" i="0" u="none" strike="noStrike">
              <a:solidFill>
                <a:srgbClr val="598CBF"/>
              </a:solidFill>
              <a:latin typeface="Aptos Narrow"/>
              <a:ea typeface="+mn-ea"/>
              <a:cs typeface="+mn-cs"/>
            </a:rPr>
            <a:pPr marL="0" indent="0" algn="r"/>
            <a:t>29%</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23</xdr:row>
      <xdr:rowOff>35758</xdr:rowOff>
    </xdr:from>
    <xdr:to>
      <xdr:col>4</xdr:col>
      <xdr:colOff>398586</xdr:colOff>
      <xdr:row>24</xdr:row>
      <xdr:rowOff>36930</xdr:rowOff>
    </xdr:to>
    <xdr:sp macro="" textlink="Processing!T14">
      <xdr:nvSpPr>
        <xdr:cNvPr id="65" name="TextBox 64">
          <a:extLst>
            <a:ext uri="{FF2B5EF4-FFF2-40B4-BE49-F238E27FC236}">
              <a16:creationId xmlns:a16="http://schemas.microsoft.com/office/drawing/2014/main" id="{00000000-0008-0000-0400-000041000000}"/>
            </a:ext>
          </a:extLst>
        </xdr:cNvPr>
        <xdr:cNvSpPr txBox="1"/>
      </xdr:nvSpPr>
      <xdr:spPr>
        <a:xfrm>
          <a:off x="2155875" y="424199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DA230ED-D6A7-4837-80F2-215B90CA7EDC}" type="TxLink">
            <a:rPr lang="en-US" sz="1100" b="0" i="0" u="none" strike="noStrike">
              <a:solidFill>
                <a:srgbClr val="598CBF"/>
              </a:solidFill>
              <a:latin typeface="Aptos Narrow"/>
              <a:ea typeface="+mn-ea"/>
              <a:cs typeface="+mn-cs"/>
            </a:rPr>
            <a:pPr marL="0" indent="0" algn="r"/>
            <a:t>29%</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15</xdr:row>
      <xdr:rowOff>111959</xdr:rowOff>
    </xdr:from>
    <xdr:to>
      <xdr:col>2</xdr:col>
      <xdr:colOff>568571</xdr:colOff>
      <xdr:row>16</xdr:row>
      <xdr:rowOff>113131</xdr:rowOff>
    </xdr:to>
    <xdr:sp macro="" textlink="Processing!S11">
      <xdr:nvSpPr>
        <xdr:cNvPr id="66" name="TextBox 65">
          <a:extLst>
            <a:ext uri="{FF2B5EF4-FFF2-40B4-BE49-F238E27FC236}">
              <a16:creationId xmlns:a16="http://schemas.microsoft.com/office/drawing/2014/main" id="{00000000-0008-0000-0400-000042000000}"/>
            </a:ext>
          </a:extLst>
        </xdr:cNvPr>
        <xdr:cNvSpPr txBox="1"/>
      </xdr:nvSpPr>
      <xdr:spPr>
        <a:xfrm>
          <a:off x="1106660" y="28551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875681-0D7B-4FC7-8ED0-A982445B7B4B}" type="TxLink">
            <a:rPr lang="en-US" sz="1100" b="0" i="0" u="none" strike="noStrike">
              <a:solidFill>
                <a:srgbClr val="598CBF"/>
              </a:solidFill>
              <a:latin typeface="Aptos Narrow"/>
              <a:ea typeface="+mn-ea"/>
              <a:cs typeface="+mn-cs"/>
            </a:rPr>
            <a:pPr marL="0" indent="0" algn="l"/>
            <a:t> $1,058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18</xdr:row>
      <xdr:rowOff>24036</xdr:rowOff>
    </xdr:from>
    <xdr:to>
      <xdr:col>2</xdr:col>
      <xdr:colOff>568571</xdr:colOff>
      <xdr:row>19</xdr:row>
      <xdr:rowOff>25208</xdr:rowOff>
    </xdr:to>
    <xdr:sp macro="" textlink="Processing!S12">
      <xdr:nvSpPr>
        <xdr:cNvPr id="67" name="TextBox 66">
          <a:extLst>
            <a:ext uri="{FF2B5EF4-FFF2-40B4-BE49-F238E27FC236}">
              <a16:creationId xmlns:a16="http://schemas.microsoft.com/office/drawing/2014/main" id="{00000000-0008-0000-0400-000043000000}"/>
            </a:ext>
          </a:extLst>
        </xdr:cNvPr>
        <xdr:cNvSpPr txBox="1"/>
      </xdr:nvSpPr>
      <xdr:spPr>
        <a:xfrm>
          <a:off x="1106660" y="3315876"/>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C373441-A92D-4530-BA99-8504B883A57A}" type="TxLink">
            <a:rPr lang="en-US" sz="1100" b="0" i="0" u="none" strike="noStrike">
              <a:solidFill>
                <a:srgbClr val="598CBF"/>
              </a:solidFill>
              <a:latin typeface="Aptos Narrow"/>
              <a:ea typeface="+mn-ea"/>
              <a:cs typeface="+mn-cs"/>
            </a:rPr>
            <a:pPr marL="0" indent="0" algn="l"/>
            <a:t> $669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20</xdr:row>
      <xdr:rowOff>111958</xdr:rowOff>
    </xdr:from>
    <xdr:to>
      <xdr:col>2</xdr:col>
      <xdr:colOff>568571</xdr:colOff>
      <xdr:row>21</xdr:row>
      <xdr:rowOff>113130</xdr:rowOff>
    </xdr:to>
    <xdr:sp macro="" textlink="Processing!S13">
      <xdr:nvSpPr>
        <xdr:cNvPr id="68" name="TextBox 67">
          <a:extLst>
            <a:ext uri="{FF2B5EF4-FFF2-40B4-BE49-F238E27FC236}">
              <a16:creationId xmlns:a16="http://schemas.microsoft.com/office/drawing/2014/main" id="{00000000-0008-0000-0400-000044000000}"/>
            </a:ext>
          </a:extLst>
        </xdr:cNvPr>
        <xdr:cNvSpPr txBox="1"/>
      </xdr:nvSpPr>
      <xdr:spPr>
        <a:xfrm>
          <a:off x="1106660" y="376955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CF73296-6FA7-4D2B-9AE5-CD2ABDFA6D42}" type="TxLink">
            <a:rPr lang="en-US" sz="1100" b="0" i="0" u="none" strike="noStrike">
              <a:solidFill>
                <a:srgbClr val="598CBF"/>
              </a:solidFill>
              <a:latin typeface="Aptos Narrow"/>
              <a:ea typeface="+mn-ea"/>
              <a:cs typeface="+mn-cs"/>
            </a:rPr>
            <a:pPr marL="0" indent="0" algn="l"/>
            <a:t> $737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23</xdr:row>
      <xdr:rowOff>35758</xdr:rowOff>
    </xdr:from>
    <xdr:to>
      <xdr:col>2</xdr:col>
      <xdr:colOff>568571</xdr:colOff>
      <xdr:row>24</xdr:row>
      <xdr:rowOff>36930</xdr:rowOff>
    </xdr:to>
    <xdr:sp macro="" textlink="Processing!S14">
      <xdr:nvSpPr>
        <xdr:cNvPr id="69" name="TextBox 68">
          <a:extLst>
            <a:ext uri="{FF2B5EF4-FFF2-40B4-BE49-F238E27FC236}">
              <a16:creationId xmlns:a16="http://schemas.microsoft.com/office/drawing/2014/main" id="{00000000-0008-0000-0400-000045000000}"/>
            </a:ext>
          </a:extLst>
        </xdr:cNvPr>
        <xdr:cNvSpPr txBox="1"/>
      </xdr:nvSpPr>
      <xdr:spPr>
        <a:xfrm>
          <a:off x="1106660" y="424199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5F5F23-276A-474E-82C6-58AC516A6E2F}" type="TxLink">
            <a:rPr lang="en-US" sz="1100" b="0" i="0" u="none" strike="noStrike">
              <a:solidFill>
                <a:srgbClr val="598CBF"/>
              </a:solidFill>
              <a:latin typeface="Aptos Narrow"/>
              <a:ea typeface="+mn-ea"/>
              <a:cs typeface="+mn-cs"/>
            </a:rPr>
            <a:pPr marL="0" indent="0" algn="l"/>
            <a:t> $882 </a:t>
          </a:fld>
          <a:endParaRPr lang="ru-RU" sz="1100" b="0" i="0" u="none" strike="noStrike">
            <a:solidFill>
              <a:srgbClr val="598CBF"/>
            </a:solidFill>
            <a:latin typeface="Aptos Narrow"/>
            <a:ea typeface="+mn-ea"/>
            <a:cs typeface="+mn-cs"/>
          </a:endParaRPr>
        </a:p>
      </xdr:txBody>
    </xdr:sp>
    <xdr:clientData/>
  </xdr:twoCellAnchor>
  <xdr:twoCellAnchor>
    <xdr:from>
      <xdr:col>1</xdr:col>
      <xdr:colOff>121920</xdr:colOff>
      <xdr:row>27</xdr:row>
      <xdr:rowOff>114300</xdr:rowOff>
    </xdr:from>
    <xdr:to>
      <xdr:col>2</xdr:col>
      <xdr:colOff>464820</xdr:colOff>
      <xdr:row>29</xdr:row>
      <xdr:rowOff>22860</xdr:rowOff>
    </xdr:to>
    <xdr:sp macro="" textlink="Processing!Q20">
      <xdr:nvSpPr>
        <xdr:cNvPr id="70" name="TextBox 69">
          <a:extLst>
            <a:ext uri="{FF2B5EF4-FFF2-40B4-BE49-F238E27FC236}">
              <a16:creationId xmlns:a16="http://schemas.microsoft.com/office/drawing/2014/main" id="{00000000-0008-0000-0400-000046000000}"/>
            </a:ext>
          </a:extLst>
        </xdr:cNvPr>
        <xdr:cNvSpPr txBox="1"/>
      </xdr:nvSpPr>
      <xdr:spPr>
        <a:xfrm>
          <a:off x="7315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D8B2AB-A028-414A-BCA4-0E629E7387DD}" type="TxLink">
            <a:rPr lang="en-US" sz="1400" b="1" i="0" u="none" strike="noStrike">
              <a:solidFill>
                <a:srgbClr val="214247"/>
              </a:solidFill>
              <a:latin typeface="Aptos Narrow"/>
              <a:ea typeface="+mn-ea"/>
              <a:cs typeface="+mn-cs"/>
            </a:rPr>
            <a:pPr marL="0" indent="0"/>
            <a:t>Accaunts</a:t>
          </a:fld>
          <a:endParaRPr lang="ru-RU" sz="1400" b="1" i="0" u="none" strike="noStrike">
            <a:solidFill>
              <a:srgbClr val="214247"/>
            </a:solidFill>
            <a:latin typeface="Aptos Narrow"/>
            <a:ea typeface="+mn-ea"/>
            <a:cs typeface="+mn-cs"/>
          </a:endParaRPr>
        </a:p>
      </xdr:txBody>
    </xdr:sp>
    <xdr:clientData/>
  </xdr:twoCellAnchor>
  <xdr:twoCellAnchor>
    <xdr:from>
      <xdr:col>1</xdr:col>
      <xdr:colOff>91440</xdr:colOff>
      <xdr:row>29</xdr:row>
      <xdr:rowOff>68580</xdr:rowOff>
    </xdr:from>
    <xdr:to>
      <xdr:col>4</xdr:col>
      <xdr:colOff>365760</xdr:colOff>
      <xdr:row>31</xdr:row>
      <xdr:rowOff>22860</xdr:rowOff>
    </xdr:to>
    <xdr:sp macro="" textlink="">
      <xdr:nvSpPr>
        <xdr:cNvPr id="71" name="Rectangle: Rounded Corners 70">
          <a:extLst>
            <a:ext uri="{FF2B5EF4-FFF2-40B4-BE49-F238E27FC236}">
              <a16:creationId xmlns:a16="http://schemas.microsoft.com/office/drawing/2014/main" id="{00000000-0008-0000-0400-000047000000}"/>
            </a:ext>
          </a:extLst>
        </xdr:cNvPr>
        <xdr:cNvSpPr/>
      </xdr:nvSpPr>
      <xdr:spPr>
        <a:xfrm>
          <a:off x="701040" y="53721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91440</xdr:colOff>
      <xdr:row>31</xdr:row>
      <xdr:rowOff>96520</xdr:rowOff>
    </xdr:from>
    <xdr:to>
      <xdr:col>4</xdr:col>
      <xdr:colOff>365760</xdr:colOff>
      <xdr:row>33</xdr:row>
      <xdr:rowOff>50800</xdr:rowOff>
    </xdr:to>
    <xdr:sp macro="" textlink="">
      <xdr:nvSpPr>
        <xdr:cNvPr id="72" name="Rectangle: Rounded Corners 71">
          <a:extLst>
            <a:ext uri="{FF2B5EF4-FFF2-40B4-BE49-F238E27FC236}">
              <a16:creationId xmlns:a16="http://schemas.microsoft.com/office/drawing/2014/main" id="{00000000-0008-0000-0400-000048000000}"/>
            </a:ext>
          </a:extLst>
        </xdr:cNvPr>
        <xdr:cNvSpPr/>
      </xdr:nvSpPr>
      <xdr:spPr>
        <a:xfrm>
          <a:off x="701040" y="57658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91440</xdr:colOff>
      <xdr:row>33</xdr:row>
      <xdr:rowOff>124460</xdr:rowOff>
    </xdr:from>
    <xdr:to>
      <xdr:col>4</xdr:col>
      <xdr:colOff>365760</xdr:colOff>
      <xdr:row>35</xdr:row>
      <xdr:rowOff>78740</xdr:rowOff>
    </xdr:to>
    <xdr:sp macro="" textlink="">
      <xdr:nvSpPr>
        <xdr:cNvPr id="73" name="Rectangle: Rounded Corners 72">
          <a:extLst>
            <a:ext uri="{FF2B5EF4-FFF2-40B4-BE49-F238E27FC236}">
              <a16:creationId xmlns:a16="http://schemas.microsoft.com/office/drawing/2014/main" id="{00000000-0008-0000-0400-000049000000}"/>
            </a:ext>
          </a:extLst>
        </xdr:cNvPr>
        <xdr:cNvSpPr/>
      </xdr:nvSpPr>
      <xdr:spPr>
        <a:xfrm>
          <a:off x="701040" y="61595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91440</xdr:colOff>
      <xdr:row>35</xdr:row>
      <xdr:rowOff>152400</xdr:rowOff>
    </xdr:from>
    <xdr:to>
      <xdr:col>4</xdr:col>
      <xdr:colOff>365760</xdr:colOff>
      <xdr:row>37</xdr:row>
      <xdr:rowOff>106680</xdr:rowOff>
    </xdr:to>
    <xdr:sp macro="" textlink="">
      <xdr:nvSpPr>
        <xdr:cNvPr id="74" name="Rectangle: Rounded Corners 73">
          <a:extLst>
            <a:ext uri="{FF2B5EF4-FFF2-40B4-BE49-F238E27FC236}">
              <a16:creationId xmlns:a16="http://schemas.microsoft.com/office/drawing/2014/main" id="{00000000-0008-0000-0400-00004A000000}"/>
            </a:ext>
          </a:extLst>
        </xdr:cNvPr>
        <xdr:cNvSpPr/>
      </xdr:nvSpPr>
      <xdr:spPr>
        <a:xfrm>
          <a:off x="701040" y="65532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3</xdr:col>
      <xdr:colOff>258495</xdr:colOff>
      <xdr:row>29</xdr:row>
      <xdr:rowOff>104339</xdr:rowOff>
    </xdr:from>
    <xdr:to>
      <xdr:col>4</xdr:col>
      <xdr:colOff>330006</xdr:colOff>
      <xdr:row>30</xdr:row>
      <xdr:rowOff>105511</xdr:rowOff>
    </xdr:to>
    <xdr:sp macro="" textlink="Processing!R21">
      <xdr:nvSpPr>
        <xdr:cNvPr id="75" name="TextBox 74">
          <a:extLst>
            <a:ext uri="{FF2B5EF4-FFF2-40B4-BE49-F238E27FC236}">
              <a16:creationId xmlns:a16="http://schemas.microsoft.com/office/drawing/2014/main" id="{00000000-0008-0000-0400-00004B000000}"/>
            </a:ext>
          </a:extLst>
        </xdr:cNvPr>
        <xdr:cNvSpPr txBox="1"/>
      </xdr:nvSpPr>
      <xdr:spPr>
        <a:xfrm>
          <a:off x="2087295" y="54078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9308C9C-E821-4D6D-BA82-77747CD597F9}" type="TxLink">
            <a:rPr lang="en-US" sz="1100" b="0" i="0" u="none" strike="noStrike">
              <a:solidFill>
                <a:srgbClr val="598CBF"/>
              </a:solidFill>
              <a:latin typeface="Aptos Narrow"/>
              <a:ea typeface="+mn-ea"/>
              <a:cs typeface="+mn-cs"/>
            </a:rPr>
            <a:pPr marL="0" indent="0" algn="r"/>
            <a:t>$2 709</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29</xdr:row>
      <xdr:rowOff>104339</xdr:rowOff>
    </xdr:from>
    <xdr:to>
      <xdr:col>3</xdr:col>
      <xdr:colOff>189914</xdr:colOff>
      <xdr:row>30</xdr:row>
      <xdr:rowOff>105511</xdr:rowOff>
    </xdr:to>
    <xdr:sp macro="" textlink="Processing!Q21">
      <xdr:nvSpPr>
        <xdr:cNvPr id="76" name="TextBox 75">
          <a:extLst>
            <a:ext uri="{FF2B5EF4-FFF2-40B4-BE49-F238E27FC236}">
              <a16:creationId xmlns:a16="http://schemas.microsoft.com/office/drawing/2014/main" id="{00000000-0008-0000-0400-00004C000000}"/>
            </a:ext>
          </a:extLst>
        </xdr:cNvPr>
        <xdr:cNvSpPr txBox="1"/>
      </xdr:nvSpPr>
      <xdr:spPr>
        <a:xfrm>
          <a:off x="1012874" y="540785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549DB41-3313-4B8C-93C3-C28BA2C972BE}" type="TxLink">
            <a:rPr lang="en-US" sz="1100" b="0" i="0" u="none" strike="noStrike">
              <a:solidFill>
                <a:srgbClr val="598CBF"/>
              </a:solidFill>
              <a:latin typeface="Aptos Narrow"/>
              <a:ea typeface="+mn-ea"/>
              <a:cs typeface="+mn-cs"/>
            </a:rPr>
            <a:pPr marL="0" indent="0" algn="l"/>
            <a:t>Investments</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31</xdr:row>
      <xdr:rowOff>150059</xdr:rowOff>
    </xdr:from>
    <xdr:to>
      <xdr:col>4</xdr:col>
      <xdr:colOff>330006</xdr:colOff>
      <xdr:row>32</xdr:row>
      <xdr:rowOff>151231</xdr:rowOff>
    </xdr:to>
    <xdr:sp macro="" textlink="Processing!R22">
      <xdr:nvSpPr>
        <xdr:cNvPr id="77" name="TextBox 76">
          <a:extLst>
            <a:ext uri="{FF2B5EF4-FFF2-40B4-BE49-F238E27FC236}">
              <a16:creationId xmlns:a16="http://schemas.microsoft.com/office/drawing/2014/main" id="{00000000-0008-0000-0400-00004D000000}"/>
            </a:ext>
          </a:extLst>
        </xdr:cNvPr>
        <xdr:cNvSpPr txBox="1"/>
      </xdr:nvSpPr>
      <xdr:spPr>
        <a:xfrm>
          <a:off x="2087295" y="5819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B9F38D1-CC9D-4152-B49B-5AE61AE33F1F}" type="TxLink">
            <a:rPr lang="en-US" sz="1100" b="0" i="0" u="none" strike="noStrike">
              <a:solidFill>
                <a:srgbClr val="598CBF"/>
              </a:solidFill>
              <a:latin typeface="Aptos Narrow"/>
              <a:ea typeface="+mn-ea"/>
              <a:cs typeface="+mn-cs"/>
            </a:rPr>
            <a:pPr marL="0" indent="0" algn="r"/>
            <a:t>$1 977</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31</xdr:row>
      <xdr:rowOff>150059</xdr:rowOff>
    </xdr:from>
    <xdr:to>
      <xdr:col>3</xdr:col>
      <xdr:colOff>189914</xdr:colOff>
      <xdr:row>32</xdr:row>
      <xdr:rowOff>151231</xdr:rowOff>
    </xdr:to>
    <xdr:sp macro="" textlink="Processing!Q22">
      <xdr:nvSpPr>
        <xdr:cNvPr id="78" name="TextBox 77">
          <a:extLst>
            <a:ext uri="{FF2B5EF4-FFF2-40B4-BE49-F238E27FC236}">
              <a16:creationId xmlns:a16="http://schemas.microsoft.com/office/drawing/2014/main" id="{00000000-0008-0000-0400-00004E000000}"/>
            </a:ext>
          </a:extLst>
        </xdr:cNvPr>
        <xdr:cNvSpPr txBox="1"/>
      </xdr:nvSpPr>
      <xdr:spPr>
        <a:xfrm>
          <a:off x="1012874" y="5819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2D48D95-88CE-4A8D-B893-439D544E9583}" type="TxLink">
            <a:rPr lang="en-US" sz="1100" b="0" i="0" u="none" strike="noStrike">
              <a:solidFill>
                <a:srgbClr val="598CBF"/>
              </a:solidFill>
              <a:latin typeface="Aptos Narrow"/>
              <a:ea typeface="+mn-ea"/>
              <a:cs typeface="+mn-cs"/>
            </a:rPr>
            <a:pPr marL="0" indent="0" algn="l"/>
            <a:t>Checking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33</xdr:row>
      <xdr:rowOff>165299</xdr:rowOff>
    </xdr:from>
    <xdr:to>
      <xdr:col>4</xdr:col>
      <xdr:colOff>330006</xdr:colOff>
      <xdr:row>34</xdr:row>
      <xdr:rowOff>166471</xdr:rowOff>
    </xdr:to>
    <xdr:sp macro="" textlink="Processing!R23">
      <xdr:nvSpPr>
        <xdr:cNvPr id="79" name="TextBox 78">
          <a:extLst>
            <a:ext uri="{FF2B5EF4-FFF2-40B4-BE49-F238E27FC236}">
              <a16:creationId xmlns:a16="http://schemas.microsoft.com/office/drawing/2014/main" id="{00000000-0008-0000-0400-00004F000000}"/>
            </a:ext>
          </a:extLst>
        </xdr:cNvPr>
        <xdr:cNvSpPr txBox="1"/>
      </xdr:nvSpPr>
      <xdr:spPr>
        <a:xfrm>
          <a:off x="2087295" y="6200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99CA88D-AE8B-40EC-8894-724CE7969974}" type="TxLink">
            <a:rPr lang="en-US" sz="1100" b="0" i="0" u="none" strike="noStrike">
              <a:solidFill>
                <a:srgbClr val="598CBF"/>
              </a:solidFill>
              <a:latin typeface="Aptos Narrow"/>
              <a:ea typeface="+mn-ea"/>
              <a:cs typeface="+mn-cs"/>
            </a:rPr>
            <a:pPr marL="0" indent="0" algn="r"/>
            <a:t>$1 916</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33</xdr:row>
      <xdr:rowOff>165299</xdr:rowOff>
    </xdr:from>
    <xdr:to>
      <xdr:col>3</xdr:col>
      <xdr:colOff>189914</xdr:colOff>
      <xdr:row>34</xdr:row>
      <xdr:rowOff>166471</xdr:rowOff>
    </xdr:to>
    <xdr:sp macro="" textlink="Processing!Q23">
      <xdr:nvSpPr>
        <xdr:cNvPr id="80" name="TextBox 79">
          <a:extLst>
            <a:ext uri="{FF2B5EF4-FFF2-40B4-BE49-F238E27FC236}">
              <a16:creationId xmlns:a16="http://schemas.microsoft.com/office/drawing/2014/main" id="{00000000-0008-0000-0400-000050000000}"/>
            </a:ext>
          </a:extLst>
        </xdr:cNvPr>
        <xdr:cNvSpPr txBox="1"/>
      </xdr:nvSpPr>
      <xdr:spPr>
        <a:xfrm>
          <a:off x="1012874" y="6200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864B10-3E92-48C6-83B2-9E42358F19F7}" type="TxLink">
            <a:rPr lang="en-US" sz="1100" b="0" i="0" u="none" strike="noStrike">
              <a:solidFill>
                <a:srgbClr val="598CBF"/>
              </a:solidFill>
              <a:latin typeface="Aptos Narrow"/>
              <a:ea typeface="+mn-ea"/>
              <a:cs typeface="+mn-cs"/>
            </a:rPr>
            <a:pPr marL="0" indent="0" algn="l"/>
            <a:t>Saving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36</xdr:row>
      <xdr:rowOff>12899</xdr:rowOff>
    </xdr:from>
    <xdr:to>
      <xdr:col>4</xdr:col>
      <xdr:colOff>330006</xdr:colOff>
      <xdr:row>37</xdr:row>
      <xdr:rowOff>14071</xdr:rowOff>
    </xdr:to>
    <xdr:sp macro="" textlink="Processing!R24">
      <xdr:nvSpPr>
        <xdr:cNvPr id="81" name="TextBox 80">
          <a:extLst>
            <a:ext uri="{FF2B5EF4-FFF2-40B4-BE49-F238E27FC236}">
              <a16:creationId xmlns:a16="http://schemas.microsoft.com/office/drawing/2014/main" id="{00000000-0008-0000-0400-000051000000}"/>
            </a:ext>
          </a:extLst>
        </xdr:cNvPr>
        <xdr:cNvSpPr txBox="1"/>
      </xdr:nvSpPr>
      <xdr:spPr>
        <a:xfrm>
          <a:off x="2087295" y="659657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AFAFF53-E48A-46A8-B08F-F303044C6141}" type="TxLink">
            <a:rPr lang="en-US" sz="1100" b="0" i="0" u="none" strike="noStrike">
              <a:solidFill>
                <a:srgbClr val="598CBF"/>
              </a:solidFill>
              <a:latin typeface="Aptos Narrow"/>
              <a:ea typeface="+mn-ea"/>
              <a:cs typeface="+mn-cs"/>
            </a:rPr>
            <a:pPr marL="0" indent="0" algn="r"/>
            <a:t>$1 712</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36</xdr:row>
      <xdr:rowOff>12899</xdr:rowOff>
    </xdr:from>
    <xdr:to>
      <xdr:col>3</xdr:col>
      <xdr:colOff>189914</xdr:colOff>
      <xdr:row>37</xdr:row>
      <xdr:rowOff>14071</xdr:rowOff>
    </xdr:to>
    <xdr:sp macro="" textlink="Processing!Q24">
      <xdr:nvSpPr>
        <xdr:cNvPr id="82" name="TextBox 81">
          <a:extLst>
            <a:ext uri="{FF2B5EF4-FFF2-40B4-BE49-F238E27FC236}">
              <a16:creationId xmlns:a16="http://schemas.microsoft.com/office/drawing/2014/main" id="{00000000-0008-0000-0400-000052000000}"/>
            </a:ext>
          </a:extLst>
        </xdr:cNvPr>
        <xdr:cNvSpPr txBox="1"/>
      </xdr:nvSpPr>
      <xdr:spPr>
        <a:xfrm>
          <a:off x="1012874" y="659657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34A437-0D88-4F35-B567-B7F6831301AB}" type="TxLink">
            <a:rPr lang="en-US" sz="1100" b="0" i="0" u="none" strike="noStrike">
              <a:solidFill>
                <a:srgbClr val="598CBF"/>
              </a:solidFill>
              <a:latin typeface="Aptos Narrow"/>
              <a:ea typeface="+mn-ea"/>
              <a:cs typeface="+mn-cs"/>
            </a:rPr>
            <a:pPr marL="0" indent="0" algn="l"/>
            <a:t>Credit Cards</a:t>
          </a:fld>
          <a:endParaRPr lang="ru-RU" sz="1100" b="0" i="0" u="none" strike="noStrike">
            <a:solidFill>
              <a:srgbClr val="598CBF"/>
            </a:solidFill>
            <a:latin typeface="Aptos Narrow"/>
            <a:ea typeface="+mn-ea"/>
            <a:cs typeface="+mn-cs"/>
          </a:endParaRPr>
        </a:p>
      </xdr:txBody>
    </xdr:sp>
    <xdr:clientData/>
  </xdr:twoCellAnchor>
  <xdr:twoCellAnchor>
    <xdr:from>
      <xdr:col>1</xdr:col>
      <xdr:colOff>358140</xdr:colOff>
      <xdr:row>29</xdr:row>
      <xdr:rowOff>7620</xdr:rowOff>
    </xdr:from>
    <xdr:to>
      <xdr:col>5</xdr:col>
      <xdr:colOff>22860</xdr:colOff>
      <xdr:row>39</xdr:row>
      <xdr:rowOff>7620</xdr:rowOff>
    </xdr:to>
    <xdr:graphicFrame macro="">
      <xdr:nvGraphicFramePr>
        <xdr:cNvPr id="83" name="Chart 82">
          <a:extLst>
            <a:ext uri="{FF2B5EF4-FFF2-40B4-BE49-F238E27FC236}">
              <a16:creationId xmlns:a16="http://schemas.microsoft.com/office/drawing/2014/main" id="{00000000-0008-0000-0400-00005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7620</xdr:colOff>
      <xdr:row>27</xdr:row>
      <xdr:rowOff>114300</xdr:rowOff>
    </xdr:from>
    <xdr:to>
      <xdr:col>4</xdr:col>
      <xdr:colOff>350520</xdr:colOff>
      <xdr:row>29</xdr:row>
      <xdr:rowOff>22860</xdr:rowOff>
    </xdr:to>
    <xdr:sp macro="" textlink="Processing!R20">
      <xdr:nvSpPr>
        <xdr:cNvPr id="84" name="TextBox 83">
          <a:extLst>
            <a:ext uri="{FF2B5EF4-FFF2-40B4-BE49-F238E27FC236}">
              <a16:creationId xmlns:a16="http://schemas.microsoft.com/office/drawing/2014/main" id="{00000000-0008-0000-0400-000054000000}"/>
            </a:ext>
          </a:extLst>
        </xdr:cNvPr>
        <xdr:cNvSpPr txBox="1"/>
      </xdr:nvSpPr>
      <xdr:spPr>
        <a:xfrm>
          <a:off x="18364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D4FDB19F-6E7D-4041-9887-35703C74EE3F}" type="TxLink">
            <a:rPr lang="en-US" sz="1400" b="0" i="0" u="none" strike="noStrike">
              <a:solidFill>
                <a:srgbClr val="214247"/>
              </a:solidFill>
              <a:latin typeface="Aptos Narrow"/>
              <a:ea typeface="+mn-ea"/>
              <a:cs typeface="+mn-cs"/>
            </a:rPr>
            <a:pPr marL="0" indent="0" algn="r"/>
            <a:t>$8 314</a:t>
          </a:fld>
          <a:endParaRPr lang="ru-RU" sz="1400" b="0" i="0" u="none" strike="noStrike">
            <a:solidFill>
              <a:srgbClr val="214247"/>
            </a:solidFill>
            <a:latin typeface="Aptos Narrow"/>
            <a:ea typeface="+mn-ea"/>
            <a:cs typeface="+mn-cs"/>
          </a:endParaRPr>
        </a:p>
      </xdr:txBody>
    </xdr:sp>
    <xdr:clientData/>
  </xdr:twoCellAnchor>
  <xdr:twoCellAnchor editAs="oneCell">
    <xdr:from>
      <xdr:col>19</xdr:col>
      <xdr:colOff>342900</xdr:colOff>
      <xdr:row>11</xdr:row>
      <xdr:rowOff>45721</xdr:rowOff>
    </xdr:from>
    <xdr:to>
      <xdr:col>22</xdr:col>
      <xdr:colOff>342900</xdr:colOff>
      <xdr:row>13</xdr:row>
      <xdr:rowOff>137161</xdr:rowOff>
    </xdr:to>
    <mc:AlternateContent xmlns:mc="http://schemas.openxmlformats.org/markup-compatibility/2006" xmlns:a14="http://schemas.microsoft.com/office/drawing/2010/main">
      <mc:Choice Requires="a14">
        <xdr:graphicFrame macro="">
          <xdr:nvGraphicFramePr>
            <xdr:cNvPr id="85" name="Year 7">
              <a:extLst>
                <a:ext uri="{FF2B5EF4-FFF2-40B4-BE49-F238E27FC236}">
                  <a16:creationId xmlns:a16="http://schemas.microsoft.com/office/drawing/2014/main" id="{00000000-0008-0000-0400-000055000000}"/>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11925300" y="2057401"/>
              <a:ext cx="182880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539174</xdr:colOff>
      <xdr:row>14</xdr:row>
      <xdr:rowOff>78971</xdr:rowOff>
    </xdr:from>
    <xdr:to>
      <xdr:col>1</xdr:col>
      <xdr:colOff>597086</xdr:colOff>
      <xdr:row>25</xdr:row>
      <xdr:rowOff>170411</xdr:rowOff>
    </xdr:to>
    <xdr:graphicFrame macro="">
      <xdr:nvGraphicFramePr>
        <xdr:cNvPr id="90" name="Chart 89">
          <a:extLst>
            <a:ext uri="{FF2B5EF4-FFF2-40B4-BE49-F238E27FC236}">
              <a16:creationId xmlns:a16="http://schemas.microsoft.com/office/drawing/2014/main" id="{00000000-0008-0000-0400-00005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236221</xdr:colOff>
      <xdr:row>13</xdr:row>
      <xdr:rowOff>129540</xdr:rowOff>
    </xdr:from>
    <xdr:to>
      <xdr:col>3</xdr:col>
      <xdr:colOff>1</xdr:colOff>
      <xdr:row>15</xdr:row>
      <xdr:rowOff>38100</xdr:rowOff>
    </xdr:to>
    <xdr:sp macro="" textlink="">
      <xdr:nvSpPr>
        <xdr:cNvPr id="91" name="TextBox 90">
          <a:extLst>
            <a:ext uri="{FF2B5EF4-FFF2-40B4-BE49-F238E27FC236}">
              <a16:creationId xmlns:a16="http://schemas.microsoft.com/office/drawing/2014/main" id="{00000000-0008-0000-0400-00005B000000}"/>
            </a:ext>
          </a:extLst>
        </xdr:cNvPr>
        <xdr:cNvSpPr txBox="1"/>
      </xdr:nvSpPr>
      <xdr:spPr>
        <a:xfrm>
          <a:off x="1455421" y="250698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rgbClr val="214247"/>
              </a:solidFill>
              <a:latin typeface="Aptos Narrow"/>
              <a:ea typeface="+mn-ea"/>
              <a:cs typeface="+mn-cs"/>
            </a:rPr>
            <a:t>$</a:t>
          </a:r>
        </a:p>
      </xdr:txBody>
    </xdr:sp>
    <xdr:clientData/>
  </xdr:twoCellAnchor>
  <xdr:twoCellAnchor>
    <xdr:from>
      <xdr:col>3</xdr:col>
      <xdr:colOff>99061</xdr:colOff>
      <xdr:row>13</xdr:row>
      <xdr:rowOff>129540</xdr:rowOff>
    </xdr:from>
    <xdr:to>
      <xdr:col>3</xdr:col>
      <xdr:colOff>472441</xdr:colOff>
      <xdr:row>15</xdr:row>
      <xdr:rowOff>38100</xdr:rowOff>
    </xdr:to>
    <xdr:sp macro="" textlink="">
      <xdr:nvSpPr>
        <xdr:cNvPr id="92" name="TextBox 91">
          <a:extLst>
            <a:ext uri="{FF2B5EF4-FFF2-40B4-BE49-F238E27FC236}">
              <a16:creationId xmlns:a16="http://schemas.microsoft.com/office/drawing/2014/main" id="{00000000-0008-0000-0400-00005C000000}"/>
            </a:ext>
          </a:extLst>
        </xdr:cNvPr>
        <xdr:cNvSpPr txBox="1"/>
      </xdr:nvSpPr>
      <xdr:spPr>
        <a:xfrm>
          <a:off x="1927861" y="250698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rgbClr val="214247"/>
              </a:solidFill>
              <a:latin typeface="Aptos Narrow"/>
              <a:ea typeface="+mn-ea"/>
              <a:cs typeface="+mn-cs"/>
            </a:rPr>
            <a:t>%</a:t>
          </a:r>
        </a:p>
      </xdr:txBody>
    </xdr:sp>
    <xdr:clientData/>
  </xdr:twoCellAnchor>
  <mc:AlternateContent xmlns:mc="http://schemas.openxmlformats.org/markup-compatibility/2006">
    <mc:Choice xmlns:a14="http://schemas.microsoft.com/office/drawing/2010/main" Requires="a14">
      <xdr:twoCellAnchor editAs="oneCell">
        <xdr:from>
          <xdr:col>2</xdr:col>
          <xdr:colOff>161925</xdr:colOff>
          <xdr:row>13</xdr:row>
          <xdr:rowOff>171450</xdr:rowOff>
        </xdr:from>
        <xdr:to>
          <xdr:col>2</xdr:col>
          <xdr:colOff>514350</xdr:colOff>
          <xdr:row>15</xdr:row>
          <xdr:rowOff>28575</xdr:rowOff>
        </xdr:to>
        <xdr:sp macro="" textlink="">
          <xdr:nvSpPr>
            <xdr:cNvPr id="13314" name="Option Button 2" hidden="1">
              <a:extLst>
                <a:ext uri="{63B3BB69-23CF-44E3-9099-C40C66FF867C}">
                  <a14:compatExt spid="_x0000_s13314"/>
                </a:ext>
                <a:ext uri="{FF2B5EF4-FFF2-40B4-BE49-F238E27FC236}">
                  <a16:creationId xmlns:a16="http://schemas.microsoft.com/office/drawing/2014/main" id="{00000000-0008-0000-0300-00000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13</xdr:row>
          <xdr:rowOff>171450</xdr:rowOff>
        </xdr:from>
        <xdr:to>
          <xdr:col>3</xdr:col>
          <xdr:colOff>361950</xdr:colOff>
          <xdr:row>15</xdr:row>
          <xdr:rowOff>28575</xdr:rowOff>
        </xdr:to>
        <xdr:sp macro="" textlink="">
          <xdr:nvSpPr>
            <xdr:cNvPr id="13315" name="Option Button 3" hidden="1">
              <a:extLst>
                <a:ext uri="{63B3BB69-23CF-44E3-9099-C40C66FF867C}">
                  <a14:compatExt spid="_x0000_s13315"/>
                </a:ext>
                <a:ext uri="{FF2B5EF4-FFF2-40B4-BE49-F238E27FC236}">
                  <a16:creationId xmlns:a16="http://schemas.microsoft.com/office/drawing/2014/main" id="{00000000-0008-0000-0300-00000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18584</xdr:colOff>
      <xdr:row>28</xdr:row>
      <xdr:rowOff>80847</xdr:rowOff>
    </xdr:from>
    <xdr:to>
      <xdr:col>1</xdr:col>
      <xdr:colOff>521504</xdr:colOff>
      <xdr:row>38</xdr:row>
      <xdr:rowOff>88281</xdr:rowOff>
    </xdr:to>
    <xdr:graphicFrame macro="">
      <xdr:nvGraphicFramePr>
        <xdr:cNvPr id="93" name="Chart 92">
          <a:extLst>
            <a:ext uri="{FF2B5EF4-FFF2-40B4-BE49-F238E27FC236}">
              <a16:creationId xmlns:a16="http://schemas.microsoft.com/office/drawing/2014/main" id="{00000000-0008-0000-0400-00005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281940</xdr:colOff>
      <xdr:row>5</xdr:row>
      <xdr:rowOff>45720</xdr:rowOff>
    </xdr:from>
    <xdr:to>
      <xdr:col>7</xdr:col>
      <xdr:colOff>533400</xdr:colOff>
      <xdr:row>7</xdr:row>
      <xdr:rowOff>38100</xdr:rowOff>
    </xdr:to>
    <xdr:sp macro="" textlink="Processing!J7">
      <xdr:nvSpPr>
        <xdr:cNvPr id="94" name="TextBox 93">
          <a:extLst>
            <a:ext uri="{FF2B5EF4-FFF2-40B4-BE49-F238E27FC236}">
              <a16:creationId xmlns:a16="http://schemas.microsoft.com/office/drawing/2014/main" id="{00000000-0008-0000-0400-00005E000000}"/>
            </a:ext>
          </a:extLst>
        </xdr:cNvPr>
        <xdr:cNvSpPr txBox="1"/>
      </xdr:nvSpPr>
      <xdr:spPr>
        <a:xfrm>
          <a:off x="33299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970F84-CAD0-4A62-9E44-528DBEC86110}" type="TxLink">
            <a:rPr lang="en-US" sz="2000" b="0" i="0" u="none" strike="noStrike">
              <a:solidFill>
                <a:srgbClr val="FF0000"/>
              </a:solidFill>
              <a:latin typeface="Aptos Narrow"/>
              <a:ea typeface="+mn-ea"/>
              <a:cs typeface="+mn-cs"/>
            </a:rPr>
            <a:pPr marL="0" indent="0"/>
            <a:t> </a:t>
          </a:fld>
          <a:endParaRPr lang="ru-RU" sz="2000" b="0" i="0" u="none" strike="noStrike">
            <a:solidFill>
              <a:srgbClr val="FF0000"/>
            </a:solidFill>
            <a:latin typeface="Aptos Narrow"/>
            <a:ea typeface="+mn-ea"/>
            <a:cs typeface="+mn-cs"/>
          </a:endParaRPr>
        </a:p>
      </xdr:txBody>
    </xdr:sp>
    <xdr:clientData/>
  </xdr:twoCellAnchor>
  <xdr:twoCellAnchor>
    <xdr:from>
      <xdr:col>5</xdr:col>
      <xdr:colOff>281940</xdr:colOff>
      <xdr:row>5</xdr:row>
      <xdr:rowOff>45720</xdr:rowOff>
    </xdr:from>
    <xdr:to>
      <xdr:col>7</xdr:col>
      <xdr:colOff>533400</xdr:colOff>
      <xdr:row>7</xdr:row>
      <xdr:rowOff>38100</xdr:rowOff>
    </xdr:to>
    <xdr:sp macro="" textlink="Processing!I7">
      <xdr:nvSpPr>
        <xdr:cNvPr id="95" name="TextBox 94">
          <a:extLst>
            <a:ext uri="{FF2B5EF4-FFF2-40B4-BE49-F238E27FC236}">
              <a16:creationId xmlns:a16="http://schemas.microsoft.com/office/drawing/2014/main" id="{00000000-0008-0000-0400-00005F000000}"/>
            </a:ext>
          </a:extLst>
        </xdr:cNvPr>
        <xdr:cNvSpPr txBox="1"/>
      </xdr:nvSpPr>
      <xdr:spPr>
        <a:xfrm>
          <a:off x="33299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AB128E-9B81-41DA-9E24-A81793FD04BE}" type="TxLink">
            <a:rPr lang="en-US" sz="2000" b="0" i="0" u="none" strike="noStrike">
              <a:solidFill>
                <a:srgbClr val="00C6BC"/>
              </a:solidFill>
              <a:latin typeface="Aptos Narrow"/>
              <a:ea typeface="+mn-ea"/>
              <a:cs typeface="+mn-cs"/>
            </a:rPr>
            <a:pPr marL="0" indent="0"/>
            <a:t>$3 048</a:t>
          </a:fld>
          <a:endParaRPr lang="ru-RU" sz="2000" b="0" i="0" u="none" strike="noStrike">
            <a:solidFill>
              <a:srgbClr val="00C6BC"/>
            </a:solidFill>
            <a:latin typeface="Aptos Narrow"/>
            <a:ea typeface="+mn-ea"/>
            <a:cs typeface="+mn-cs"/>
          </a:endParaRPr>
        </a:p>
      </xdr:txBody>
    </xdr:sp>
    <xdr:clientData/>
  </xdr:twoCellAnchor>
  <xdr:twoCellAnchor>
    <xdr:from>
      <xdr:col>15</xdr:col>
      <xdr:colOff>152400</xdr:colOff>
      <xdr:row>28</xdr:row>
      <xdr:rowOff>91440</xdr:rowOff>
    </xdr:from>
    <xdr:to>
      <xdr:col>16</xdr:col>
      <xdr:colOff>457200</xdr:colOff>
      <xdr:row>37</xdr:row>
      <xdr:rowOff>121920</xdr:rowOff>
    </xdr:to>
    <xdr:grpSp>
      <xdr:nvGrpSpPr>
        <xdr:cNvPr id="96" name="Group 95">
          <a:extLst>
            <a:ext uri="{FF2B5EF4-FFF2-40B4-BE49-F238E27FC236}">
              <a16:creationId xmlns:a16="http://schemas.microsoft.com/office/drawing/2014/main" id="{00000000-0008-0000-0400-000060000000}"/>
            </a:ext>
          </a:extLst>
        </xdr:cNvPr>
        <xdr:cNvGrpSpPr/>
      </xdr:nvGrpSpPr>
      <xdr:grpSpPr>
        <a:xfrm>
          <a:off x="9042400" y="5425440"/>
          <a:ext cx="897467" cy="1744980"/>
          <a:chOff x="9296400" y="5212080"/>
          <a:chExt cx="914400" cy="1676400"/>
        </a:xfrm>
      </xdr:grpSpPr>
      <xdr:sp macro="" textlink="Processing!J2">
        <xdr:nvSpPr>
          <xdr:cNvPr id="97" name="Rectangle: Rounded Corners 96">
            <a:extLst>
              <a:ext uri="{FF2B5EF4-FFF2-40B4-BE49-F238E27FC236}">
                <a16:creationId xmlns:a16="http://schemas.microsoft.com/office/drawing/2014/main" id="{00000000-0008-0000-0400-000061000000}"/>
              </a:ext>
            </a:extLst>
          </xdr:cNvPr>
          <xdr:cNvSpPr/>
        </xdr:nvSpPr>
        <xdr:spPr>
          <a:xfrm>
            <a:off x="9296400" y="5212080"/>
            <a:ext cx="914400" cy="274320"/>
          </a:xfrm>
          <a:prstGeom prst="roundRect">
            <a:avLst/>
          </a:prstGeom>
          <a:gradFill>
            <a:gsLst>
              <a:gs pos="100000">
                <a:srgbClr val="0054B4"/>
              </a:gs>
              <a:gs pos="0">
                <a:srgbClr val="34D399"/>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760DDD-0791-4269-B40F-0B3A1B881499}" type="TxLink">
              <a:rPr lang="en-US" sz="1100" b="0" i="0" u="none" strike="noStrike">
                <a:solidFill>
                  <a:schemeClr val="bg1"/>
                </a:solidFill>
                <a:latin typeface="Aptos Narrow"/>
              </a:rPr>
              <a:pPr algn="ctr"/>
              <a:t>Checking</a:t>
            </a:fld>
            <a:endParaRPr lang="ru-RU" sz="1100">
              <a:solidFill>
                <a:schemeClr val="bg1"/>
              </a:solidFill>
            </a:endParaRPr>
          </a:p>
        </xdr:txBody>
      </xdr:sp>
      <xdr:sp macro="" textlink="Processing!J3">
        <xdr:nvSpPr>
          <xdr:cNvPr id="98" name="Rectangle: Rounded Corners 97">
            <a:extLst>
              <a:ext uri="{FF2B5EF4-FFF2-40B4-BE49-F238E27FC236}">
                <a16:creationId xmlns:a16="http://schemas.microsoft.com/office/drawing/2014/main" id="{00000000-0008-0000-0400-000062000000}"/>
              </a:ext>
            </a:extLst>
          </xdr:cNvPr>
          <xdr:cNvSpPr/>
        </xdr:nvSpPr>
        <xdr:spPr>
          <a:xfrm>
            <a:off x="9296400" y="5562600"/>
            <a:ext cx="914400" cy="274320"/>
          </a:xfrm>
          <a:prstGeom prst="roundRect">
            <a:avLst/>
          </a:prstGeom>
          <a:gradFill>
            <a:gsLst>
              <a:gs pos="100000">
                <a:srgbClr val="1E63E8"/>
              </a:gs>
              <a:gs pos="0">
                <a:srgbClr val="6CB7FF"/>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3E7859-60EB-44D0-A4E1-97BDEF9835DA}" type="TxLink">
              <a:rPr lang="en-US" sz="1100" b="0" i="0" u="none" strike="noStrike">
                <a:solidFill>
                  <a:schemeClr val="bg1"/>
                </a:solidFill>
                <a:latin typeface="Aptos Narrow"/>
              </a:rPr>
              <a:pPr algn="ctr"/>
              <a:t>Saving</a:t>
            </a:fld>
            <a:endParaRPr lang="ru-RU" sz="1100">
              <a:solidFill>
                <a:schemeClr val="bg1"/>
              </a:solidFill>
            </a:endParaRPr>
          </a:p>
        </xdr:txBody>
      </xdr:sp>
      <xdr:sp macro="" textlink="Processing!J4">
        <xdr:nvSpPr>
          <xdr:cNvPr id="99" name="Rectangle: Rounded Corners 98">
            <a:extLst>
              <a:ext uri="{FF2B5EF4-FFF2-40B4-BE49-F238E27FC236}">
                <a16:creationId xmlns:a16="http://schemas.microsoft.com/office/drawing/2014/main" id="{00000000-0008-0000-0400-000063000000}"/>
              </a:ext>
            </a:extLst>
          </xdr:cNvPr>
          <xdr:cNvSpPr/>
        </xdr:nvSpPr>
        <xdr:spPr>
          <a:xfrm>
            <a:off x="9296400" y="5913120"/>
            <a:ext cx="914400" cy="274320"/>
          </a:xfrm>
          <a:prstGeom prst="roundRect">
            <a:avLst/>
          </a:prstGeom>
          <a:gradFill>
            <a:gsLst>
              <a:gs pos="100000">
                <a:srgbClr val="1CE16C"/>
              </a:gs>
              <a:gs pos="0">
                <a:srgbClr val="F9EAB7"/>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92A42B-82E4-4657-AA3E-77D138B4C2C2}" type="TxLink">
              <a:rPr lang="en-US" sz="1100" b="0" i="0" u="none" strike="noStrike">
                <a:solidFill>
                  <a:schemeClr val="bg1"/>
                </a:solidFill>
                <a:latin typeface="Aptos Narrow"/>
              </a:rPr>
              <a:pPr algn="ctr"/>
              <a:t>Investments</a:t>
            </a:fld>
            <a:endParaRPr lang="ru-RU" sz="1100">
              <a:solidFill>
                <a:schemeClr val="bg1"/>
              </a:solidFill>
            </a:endParaRPr>
          </a:p>
        </xdr:txBody>
      </xdr:sp>
      <xdr:sp macro="" textlink="Processing!J5">
        <xdr:nvSpPr>
          <xdr:cNvPr id="100" name="Rectangle: Rounded Corners 99">
            <a:extLst>
              <a:ext uri="{FF2B5EF4-FFF2-40B4-BE49-F238E27FC236}">
                <a16:creationId xmlns:a16="http://schemas.microsoft.com/office/drawing/2014/main" id="{00000000-0008-0000-0400-000064000000}"/>
              </a:ext>
            </a:extLst>
          </xdr:cNvPr>
          <xdr:cNvSpPr/>
        </xdr:nvSpPr>
        <xdr:spPr>
          <a:xfrm>
            <a:off x="9296400" y="6263640"/>
            <a:ext cx="914400" cy="274320"/>
          </a:xfrm>
          <a:prstGeom prst="roundRect">
            <a:avLst/>
          </a:prstGeom>
          <a:gradFill>
            <a:gsLst>
              <a:gs pos="0">
                <a:srgbClr val="FFFF00"/>
              </a:gs>
              <a:gs pos="94000">
                <a:srgbClr val="F2207B"/>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B2A1CF-C769-492E-ADE4-147DC16D645D}" type="TxLink">
              <a:rPr lang="en-US" sz="1100" b="0" i="0" u="none" strike="noStrike">
                <a:solidFill>
                  <a:schemeClr val="bg1"/>
                </a:solidFill>
                <a:latin typeface="Aptos Narrow"/>
              </a:rPr>
              <a:pPr algn="ctr"/>
              <a:t>Digital Craft</a:t>
            </a:fld>
            <a:endParaRPr lang="ru-RU" sz="1100">
              <a:solidFill>
                <a:schemeClr val="bg1"/>
              </a:solidFill>
            </a:endParaRPr>
          </a:p>
        </xdr:txBody>
      </xdr:sp>
      <xdr:sp macro="" textlink="Processing!J6">
        <xdr:nvSpPr>
          <xdr:cNvPr id="101" name="Rectangle: Rounded Corners 100">
            <a:extLst>
              <a:ext uri="{FF2B5EF4-FFF2-40B4-BE49-F238E27FC236}">
                <a16:creationId xmlns:a16="http://schemas.microsoft.com/office/drawing/2014/main" id="{00000000-0008-0000-0400-000065000000}"/>
              </a:ext>
            </a:extLst>
          </xdr:cNvPr>
          <xdr:cNvSpPr/>
        </xdr:nvSpPr>
        <xdr:spPr>
          <a:xfrm>
            <a:off x="9296400" y="6614160"/>
            <a:ext cx="914400" cy="274320"/>
          </a:xfrm>
          <a:prstGeom prst="roundRect">
            <a:avLst/>
          </a:prstGeom>
          <a:gradFill>
            <a:gsLst>
              <a:gs pos="100000">
                <a:srgbClr val="70AD18"/>
              </a:gs>
              <a:gs pos="0">
                <a:srgbClr val="ADE35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665468-6D95-4B70-AA85-914A8AC47F5B}" type="TxLink">
              <a:rPr lang="en-US" sz="1100" b="0" i="0" u="none" strike="noStrike">
                <a:solidFill>
                  <a:schemeClr val="bg1"/>
                </a:solidFill>
                <a:latin typeface="Aptos Narrow"/>
              </a:rPr>
              <a:pPr algn="ctr"/>
              <a:t>Rewards</a:t>
            </a:fld>
            <a:endParaRPr lang="ru-RU" sz="1100">
              <a:solidFill>
                <a:schemeClr val="bg1"/>
              </a:solidFill>
            </a:endParaRPr>
          </a:p>
        </xdr:txBody>
      </xdr:sp>
    </xdr:grpSp>
    <xdr:clientData/>
  </xdr:twoCellAnchor>
  <xdr:twoCellAnchor>
    <xdr:from>
      <xdr:col>15</xdr:col>
      <xdr:colOff>7620</xdr:colOff>
      <xdr:row>27</xdr:row>
      <xdr:rowOff>76200</xdr:rowOff>
    </xdr:from>
    <xdr:to>
      <xdr:col>16</xdr:col>
      <xdr:colOff>605028</xdr:colOff>
      <xdr:row>38</xdr:row>
      <xdr:rowOff>131064</xdr:rowOff>
    </xdr:to>
    <xdr:graphicFrame macro="">
      <xdr:nvGraphicFramePr>
        <xdr:cNvPr id="102" name="Chart 101">
          <a:extLst>
            <a:ext uri="{FF2B5EF4-FFF2-40B4-BE49-F238E27FC236}">
              <a16:creationId xmlns:a16="http://schemas.microsoft.com/office/drawing/2014/main" id="{00000000-0008-0000-0400-00006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561975</xdr:colOff>
          <xdr:row>28</xdr:row>
          <xdr:rowOff>85725</xdr:rowOff>
        </xdr:from>
        <xdr:to>
          <xdr:col>16</xdr:col>
          <xdr:colOff>438150</xdr:colOff>
          <xdr:row>29</xdr:row>
          <xdr:rowOff>161925</xdr:rowOff>
        </xdr:to>
        <xdr:sp macro="" textlink="">
          <xdr:nvSpPr>
            <xdr:cNvPr id="13316" name="Check Box 4" hidden="1">
              <a:extLst>
                <a:ext uri="{63B3BB69-23CF-44E3-9099-C40C66FF867C}">
                  <a14:compatExt spid="_x0000_s13316"/>
                </a:ext>
                <a:ext uri="{FF2B5EF4-FFF2-40B4-BE49-F238E27FC236}">
                  <a16:creationId xmlns:a16="http://schemas.microsoft.com/office/drawing/2014/main" id="{00000000-0008-0000-0300-00000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30</xdr:row>
          <xdr:rowOff>76200</xdr:rowOff>
        </xdr:from>
        <xdr:to>
          <xdr:col>16</xdr:col>
          <xdr:colOff>438150</xdr:colOff>
          <xdr:row>31</xdr:row>
          <xdr:rowOff>152400</xdr:rowOff>
        </xdr:to>
        <xdr:sp macro="" textlink="">
          <xdr:nvSpPr>
            <xdr:cNvPr id="13317" name="Check Box 5" hidden="1">
              <a:extLst>
                <a:ext uri="{63B3BB69-23CF-44E3-9099-C40C66FF867C}">
                  <a14:compatExt spid="_x0000_s13317"/>
                </a:ext>
                <a:ext uri="{FF2B5EF4-FFF2-40B4-BE49-F238E27FC236}">
                  <a16:creationId xmlns:a16="http://schemas.microsoft.com/office/drawing/2014/main" id="{00000000-0008-0000-0300-00000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32</xdr:row>
          <xdr:rowOff>66675</xdr:rowOff>
        </xdr:from>
        <xdr:to>
          <xdr:col>16</xdr:col>
          <xdr:colOff>438150</xdr:colOff>
          <xdr:row>33</xdr:row>
          <xdr:rowOff>142875</xdr:rowOff>
        </xdr:to>
        <xdr:sp macro="" textlink="">
          <xdr:nvSpPr>
            <xdr:cNvPr id="13318" name="Check Box 6" hidden="1">
              <a:extLst>
                <a:ext uri="{63B3BB69-23CF-44E3-9099-C40C66FF867C}">
                  <a14:compatExt spid="_x0000_s13318"/>
                </a:ext>
                <a:ext uri="{FF2B5EF4-FFF2-40B4-BE49-F238E27FC236}">
                  <a16:creationId xmlns:a16="http://schemas.microsoft.com/office/drawing/2014/main" id="{00000000-0008-0000-0300-00000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34</xdr:row>
          <xdr:rowOff>57150</xdr:rowOff>
        </xdr:from>
        <xdr:to>
          <xdr:col>16</xdr:col>
          <xdr:colOff>438150</xdr:colOff>
          <xdr:row>35</xdr:row>
          <xdr:rowOff>133350</xdr:rowOff>
        </xdr:to>
        <xdr:sp macro="" textlink="">
          <xdr:nvSpPr>
            <xdr:cNvPr id="13319" name="Check Box 7" hidden="1">
              <a:extLst>
                <a:ext uri="{63B3BB69-23CF-44E3-9099-C40C66FF867C}">
                  <a14:compatExt spid="_x0000_s13319"/>
                </a:ext>
                <a:ext uri="{FF2B5EF4-FFF2-40B4-BE49-F238E27FC236}">
                  <a16:creationId xmlns:a16="http://schemas.microsoft.com/office/drawing/2014/main" id="{00000000-0008-0000-0300-00000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36</xdr:row>
          <xdr:rowOff>57150</xdr:rowOff>
        </xdr:from>
        <xdr:to>
          <xdr:col>16</xdr:col>
          <xdr:colOff>438150</xdr:colOff>
          <xdr:row>37</xdr:row>
          <xdr:rowOff>133350</xdr:rowOff>
        </xdr:to>
        <xdr:sp macro="" textlink="">
          <xdr:nvSpPr>
            <xdr:cNvPr id="13320" name="Check Box 8" hidden="1">
              <a:extLst>
                <a:ext uri="{63B3BB69-23CF-44E3-9099-C40C66FF867C}">
                  <a14:compatExt spid="_x0000_s13320"/>
                </a:ext>
                <a:ext uri="{FF2B5EF4-FFF2-40B4-BE49-F238E27FC236}">
                  <a16:creationId xmlns:a16="http://schemas.microsoft.com/office/drawing/2014/main" id="{00000000-0008-0000-0300-00000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525780</xdr:colOff>
      <xdr:row>28</xdr:row>
      <xdr:rowOff>83820</xdr:rowOff>
    </xdr:from>
    <xdr:to>
      <xdr:col>15</xdr:col>
      <xdr:colOff>121920</xdr:colOff>
      <xdr:row>39</xdr:row>
      <xdr:rowOff>106680</xdr:rowOff>
    </xdr:to>
    <xdr:sp macro="" textlink="">
      <xdr:nvSpPr>
        <xdr:cNvPr id="103" name="Rectangle 102">
          <a:extLst>
            <a:ext uri="{FF2B5EF4-FFF2-40B4-BE49-F238E27FC236}">
              <a16:creationId xmlns:a16="http://schemas.microsoft.com/office/drawing/2014/main" id="{00000000-0008-0000-0400-000067000000}"/>
            </a:ext>
          </a:extLst>
        </xdr:cNvPr>
        <xdr:cNvSpPr/>
      </xdr:nvSpPr>
      <xdr:spPr>
        <a:xfrm>
          <a:off x="9060180" y="5204460"/>
          <a:ext cx="205740" cy="2034540"/>
        </a:xfrm>
        <a:prstGeom prst="rect">
          <a:avLst/>
        </a:prstGeom>
        <a:solidFill>
          <a:srgbClr val="EF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327660</xdr:colOff>
      <xdr:row>28</xdr:row>
      <xdr:rowOff>91440</xdr:rowOff>
    </xdr:from>
    <xdr:to>
      <xdr:col>15</xdr:col>
      <xdr:colOff>22860</xdr:colOff>
      <xdr:row>39</xdr:row>
      <xdr:rowOff>106680</xdr:rowOff>
    </xdr:to>
    <xdr:grpSp>
      <xdr:nvGrpSpPr>
        <xdr:cNvPr id="104" name="Group 103">
          <a:extLst>
            <a:ext uri="{FF2B5EF4-FFF2-40B4-BE49-F238E27FC236}">
              <a16:creationId xmlns:a16="http://schemas.microsoft.com/office/drawing/2014/main" id="{00000000-0008-0000-0400-000068000000}"/>
            </a:ext>
          </a:extLst>
        </xdr:cNvPr>
        <xdr:cNvGrpSpPr/>
      </xdr:nvGrpSpPr>
      <xdr:grpSpPr>
        <a:xfrm>
          <a:off x="8032327" y="5425440"/>
          <a:ext cx="880533" cy="2110740"/>
          <a:chOff x="8252460" y="5212080"/>
          <a:chExt cx="914400" cy="2026920"/>
        </a:xfrm>
      </xdr:grpSpPr>
      <xdr:sp macro="" textlink="Processing!A2">
        <xdr:nvSpPr>
          <xdr:cNvPr id="105" name="Rectangle: Rounded Corners 104">
            <a:extLst>
              <a:ext uri="{FF2B5EF4-FFF2-40B4-BE49-F238E27FC236}">
                <a16:creationId xmlns:a16="http://schemas.microsoft.com/office/drawing/2014/main" id="{00000000-0008-0000-0400-000069000000}"/>
              </a:ext>
            </a:extLst>
          </xdr:cNvPr>
          <xdr:cNvSpPr/>
        </xdr:nvSpPr>
        <xdr:spPr>
          <a:xfrm>
            <a:off x="8252460" y="5212080"/>
            <a:ext cx="914400" cy="274320"/>
          </a:xfrm>
          <a:prstGeom prst="roundRect">
            <a:avLst/>
          </a:prstGeom>
          <a:gradFill>
            <a:gsLst>
              <a:gs pos="32000">
                <a:srgbClr val="14A1F9"/>
              </a:gs>
              <a:gs pos="95000">
                <a:srgbClr val="0273FC"/>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6D08CB-F3F6-467C-9EC0-6E305F9B2C9E}" type="TxLink">
              <a:rPr lang="en-US" sz="1100" b="0" i="0" u="none" strike="noStrike">
                <a:solidFill>
                  <a:schemeClr val="bg1"/>
                </a:solidFill>
                <a:latin typeface="Aptos Narrow"/>
              </a:rPr>
              <a:pPr algn="ctr"/>
              <a:t>Housing</a:t>
            </a:fld>
            <a:endParaRPr lang="ru-RU" sz="1100">
              <a:solidFill>
                <a:schemeClr val="bg1"/>
              </a:solidFill>
            </a:endParaRPr>
          </a:p>
        </xdr:txBody>
      </xdr:sp>
      <xdr:sp macro="" textlink="Processing!A3">
        <xdr:nvSpPr>
          <xdr:cNvPr id="106" name="Rectangle: Rounded Corners 105">
            <a:extLst>
              <a:ext uri="{FF2B5EF4-FFF2-40B4-BE49-F238E27FC236}">
                <a16:creationId xmlns:a16="http://schemas.microsoft.com/office/drawing/2014/main" id="{00000000-0008-0000-0400-00006A000000}"/>
              </a:ext>
            </a:extLst>
          </xdr:cNvPr>
          <xdr:cNvSpPr/>
        </xdr:nvSpPr>
        <xdr:spPr>
          <a:xfrm>
            <a:off x="8252460" y="5562600"/>
            <a:ext cx="914400" cy="274320"/>
          </a:xfrm>
          <a:prstGeom prst="roundRect">
            <a:avLst/>
          </a:prstGeom>
          <a:gradFill>
            <a:gsLst>
              <a:gs pos="0">
                <a:srgbClr val="985DF9"/>
              </a:gs>
              <a:gs pos="100000">
                <a:srgbClr val="621EF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3205A3-F5BC-4221-A7BA-AFE403AEF4B0}" type="TxLink">
              <a:rPr lang="en-US" sz="1100" b="0" i="0" u="none" strike="noStrike">
                <a:solidFill>
                  <a:schemeClr val="bg1"/>
                </a:solidFill>
                <a:latin typeface="Aptos Narrow"/>
              </a:rPr>
              <a:pPr algn="ctr"/>
              <a:t>Food</a:t>
            </a:fld>
            <a:endParaRPr lang="ru-RU" sz="1100">
              <a:solidFill>
                <a:schemeClr val="bg1"/>
              </a:solidFill>
            </a:endParaRPr>
          </a:p>
        </xdr:txBody>
      </xdr:sp>
      <xdr:sp macro="" textlink="Processing!A4">
        <xdr:nvSpPr>
          <xdr:cNvPr id="107" name="Rectangle: Rounded Corners 106">
            <a:extLst>
              <a:ext uri="{FF2B5EF4-FFF2-40B4-BE49-F238E27FC236}">
                <a16:creationId xmlns:a16="http://schemas.microsoft.com/office/drawing/2014/main" id="{00000000-0008-0000-0400-00006B000000}"/>
              </a:ext>
            </a:extLst>
          </xdr:cNvPr>
          <xdr:cNvSpPr/>
        </xdr:nvSpPr>
        <xdr:spPr>
          <a:xfrm>
            <a:off x="8252460" y="5913120"/>
            <a:ext cx="914400" cy="274320"/>
          </a:xfrm>
          <a:prstGeom prst="roundRect">
            <a:avLst/>
          </a:prstGeom>
          <a:gradFill>
            <a:gsLst>
              <a:gs pos="100000">
                <a:srgbClr val="006699"/>
              </a:gs>
              <a:gs pos="0">
                <a:srgbClr val="1B64F5"/>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15291D-AB2D-47FA-8F9E-4F9313B63FDD}" type="TxLink">
              <a:rPr lang="en-US" sz="1100" b="0" i="0" u="none" strike="noStrike">
                <a:solidFill>
                  <a:schemeClr val="bg1"/>
                </a:solidFill>
                <a:latin typeface="Aptos Narrow"/>
              </a:rPr>
              <a:pPr algn="ctr"/>
              <a:t>Transport</a:t>
            </a:fld>
            <a:endParaRPr lang="ru-RU" sz="1100">
              <a:solidFill>
                <a:schemeClr val="bg1"/>
              </a:solidFill>
            </a:endParaRPr>
          </a:p>
        </xdr:txBody>
      </xdr:sp>
      <xdr:sp macro="" textlink="Processing!A5">
        <xdr:nvSpPr>
          <xdr:cNvPr id="108" name="Rectangle: Rounded Corners 107">
            <a:extLst>
              <a:ext uri="{FF2B5EF4-FFF2-40B4-BE49-F238E27FC236}">
                <a16:creationId xmlns:a16="http://schemas.microsoft.com/office/drawing/2014/main" id="{00000000-0008-0000-0400-00006C000000}"/>
              </a:ext>
            </a:extLst>
          </xdr:cNvPr>
          <xdr:cNvSpPr/>
        </xdr:nvSpPr>
        <xdr:spPr>
          <a:xfrm>
            <a:off x="8252460" y="6263640"/>
            <a:ext cx="914400" cy="274320"/>
          </a:xfrm>
          <a:prstGeom prst="roundRect">
            <a:avLst/>
          </a:prstGeom>
          <a:gradFill>
            <a:gsLst>
              <a:gs pos="0">
                <a:srgbClr val="F9A810"/>
              </a:gs>
              <a:gs pos="99000">
                <a:srgbClr val="FF0000"/>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75527C-F002-471C-ACA9-2E8D8249EC99}" type="TxLink">
              <a:rPr lang="en-US" sz="1100" b="0" i="0" u="none" strike="noStrike">
                <a:solidFill>
                  <a:schemeClr val="bg1"/>
                </a:solidFill>
                <a:latin typeface="Aptos Narrow"/>
              </a:rPr>
              <a:pPr algn="ctr"/>
              <a:t>Shopping</a:t>
            </a:fld>
            <a:endParaRPr lang="ru-RU" sz="1100">
              <a:solidFill>
                <a:schemeClr val="bg1"/>
              </a:solidFill>
            </a:endParaRPr>
          </a:p>
        </xdr:txBody>
      </xdr:sp>
      <xdr:sp macro="" textlink="Processing!A6">
        <xdr:nvSpPr>
          <xdr:cNvPr id="109" name="Rectangle: Rounded Corners 108">
            <a:extLst>
              <a:ext uri="{FF2B5EF4-FFF2-40B4-BE49-F238E27FC236}">
                <a16:creationId xmlns:a16="http://schemas.microsoft.com/office/drawing/2014/main" id="{00000000-0008-0000-0400-00006D000000}"/>
              </a:ext>
            </a:extLst>
          </xdr:cNvPr>
          <xdr:cNvSpPr/>
        </xdr:nvSpPr>
        <xdr:spPr>
          <a:xfrm>
            <a:off x="8252460" y="6614160"/>
            <a:ext cx="914400" cy="274320"/>
          </a:xfrm>
          <a:prstGeom prst="roundRect">
            <a:avLst/>
          </a:prstGeom>
          <a:gradFill>
            <a:gsLst>
              <a:gs pos="11000">
                <a:srgbClr val="33CCCC"/>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F0ACA0-A262-42D6-B875-8B3495B61946}" type="TxLink">
              <a:rPr lang="en-US" sz="1100" b="0" i="0" u="none" strike="noStrike">
                <a:solidFill>
                  <a:schemeClr val="bg1"/>
                </a:solidFill>
                <a:latin typeface="Aptos Narrow"/>
              </a:rPr>
              <a:pPr algn="ctr"/>
              <a:t>Gym</a:t>
            </a:fld>
            <a:endParaRPr lang="ru-RU" sz="1100">
              <a:solidFill>
                <a:schemeClr val="bg1"/>
              </a:solidFill>
            </a:endParaRPr>
          </a:p>
        </xdr:txBody>
      </xdr:sp>
      <xdr:sp macro="" textlink="Processing!A7">
        <xdr:nvSpPr>
          <xdr:cNvPr id="110" name="Rectangle: Rounded Corners 109">
            <a:extLst>
              <a:ext uri="{FF2B5EF4-FFF2-40B4-BE49-F238E27FC236}">
                <a16:creationId xmlns:a16="http://schemas.microsoft.com/office/drawing/2014/main" id="{00000000-0008-0000-0400-00006E000000}"/>
              </a:ext>
            </a:extLst>
          </xdr:cNvPr>
          <xdr:cNvSpPr/>
        </xdr:nvSpPr>
        <xdr:spPr>
          <a:xfrm>
            <a:off x="8252460" y="6964680"/>
            <a:ext cx="914400" cy="274320"/>
          </a:xfrm>
          <a:prstGeom prst="roundRect">
            <a:avLst/>
          </a:prstGeom>
          <a:gradFill>
            <a:gsLst>
              <a:gs pos="100000">
                <a:srgbClr val="40527A"/>
              </a:gs>
              <a:gs pos="0">
                <a:srgbClr val="00669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519106-8D63-4E2D-974A-AAEB4D3ECC58}" type="TxLink">
              <a:rPr lang="en-US" sz="1100" b="0" i="0" u="none" strike="noStrike">
                <a:solidFill>
                  <a:schemeClr val="bg1"/>
                </a:solidFill>
                <a:latin typeface="Aptos Narrow"/>
              </a:rPr>
              <a:pPr algn="ctr"/>
              <a:t>Other</a:t>
            </a:fld>
            <a:endParaRPr lang="ru-RU" sz="1100">
              <a:solidFill>
                <a:schemeClr val="bg1"/>
              </a:solidFill>
            </a:endParaRPr>
          </a:p>
        </xdr:txBody>
      </xdr:sp>
    </xdr:grpSp>
    <xdr:clientData/>
  </xdr:twoCellAnchor>
  <xdr:twoCellAnchor>
    <xdr:from>
      <xdr:col>13</xdr:col>
      <xdr:colOff>182880</xdr:colOff>
      <xdr:row>27</xdr:row>
      <xdr:rowOff>76200</xdr:rowOff>
    </xdr:from>
    <xdr:to>
      <xdr:col>15</xdr:col>
      <xdr:colOff>170688</xdr:colOff>
      <xdr:row>40</xdr:row>
      <xdr:rowOff>121920</xdr:rowOff>
    </xdr:to>
    <xdr:graphicFrame macro="">
      <xdr:nvGraphicFramePr>
        <xdr:cNvPr id="111" name="Chart 110">
          <a:extLst>
            <a:ext uri="{FF2B5EF4-FFF2-40B4-BE49-F238E27FC236}">
              <a16:creationId xmlns:a16="http://schemas.microsoft.com/office/drawing/2014/main" id="{00000000-0008-0000-0400-00006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66675</xdr:colOff>
          <xdr:row>28</xdr:row>
          <xdr:rowOff>57150</xdr:rowOff>
        </xdr:from>
        <xdr:to>
          <xdr:col>15</xdr:col>
          <xdr:colOff>19050</xdr:colOff>
          <xdr:row>29</xdr:row>
          <xdr:rowOff>171450</xdr:rowOff>
        </xdr:to>
        <xdr:sp macro="" textlink="">
          <xdr:nvSpPr>
            <xdr:cNvPr id="13321" name="Check Box 9" hidden="1">
              <a:extLst>
                <a:ext uri="{63B3BB69-23CF-44E3-9099-C40C66FF867C}">
                  <a14:compatExt spid="_x0000_s13321"/>
                </a:ext>
                <a:ext uri="{FF2B5EF4-FFF2-40B4-BE49-F238E27FC236}">
                  <a16:creationId xmlns:a16="http://schemas.microsoft.com/office/drawing/2014/main" id="{00000000-0008-0000-0300-00000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30</xdr:row>
          <xdr:rowOff>57150</xdr:rowOff>
        </xdr:from>
        <xdr:to>
          <xdr:col>15</xdr:col>
          <xdr:colOff>19050</xdr:colOff>
          <xdr:row>31</xdr:row>
          <xdr:rowOff>161925</xdr:rowOff>
        </xdr:to>
        <xdr:sp macro="" textlink="">
          <xdr:nvSpPr>
            <xdr:cNvPr id="13322" name="Check Box 10" hidden="1">
              <a:extLst>
                <a:ext uri="{63B3BB69-23CF-44E3-9099-C40C66FF867C}">
                  <a14:compatExt spid="_x0000_s13322"/>
                </a:ext>
                <a:ext uri="{FF2B5EF4-FFF2-40B4-BE49-F238E27FC236}">
                  <a16:creationId xmlns:a16="http://schemas.microsoft.com/office/drawing/2014/main" id="{00000000-0008-0000-0300-00000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32</xdr:row>
          <xdr:rowOff>47625</xdr:rowOff>
        </xdr:from>
        <xdr:to>
          <xdr:col>15</xdr:col>
          <xdr:colOff>19050</xdr:colOff>
          <xdr:row>33</xdr:row>
          <xdr:rowOff>152400</xdr:rowOff>
        </xdr:to>
        <xdr:sp macro="" textlink="">
          <xdr:nvSpPr>
            <xdr:cNvPr id="13323" name="Check Box 11" hidden="1">
              <a:extLst>
                <a:ext uri="{63B3BB69-23CF-44E3-9099-C40C66FF867C}">
                  <a14:compatExt spid="_x0000_s13323"/>
                </a:ext>
                <a:ext uri="{FF2B5EF4-FFF2-40B4-BE49-F238E27FC236}">
                  <a16:creationId xmlns:a16="http://schemas.microsoft.com/office/drawing/2014/main" id="{00000000-0008-0000-0300-00000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34</xdr:row>
          <xdr:rowOff>38100</xdr:rowOff>
        </xdr:from>
        <xdr:to>
          <xdr:col>15</xdr:col>
          <xdr:colOff>19050</xdr:colOff>
          <xdr:row>35</xdr:row>
          <xdr:rowOff>142875</xdr:rowOff>
        </xdr:to>
        <xdr:sp macro="" textlink="">
          <xdr:nvSpPr>
            <xdr:cNvPr id="13324" name="Check Box 12" hidden="1">
              <a:extLst>
                <a:ext uri="{63B3BB69-23CF-44E3-9099-C40C66FF867C}">
                  <a14:compatExt spid="_x0000_s13324"/>
                </a:ext>
                <a:ext uri="{FF2B5EF4-FFF2-40B4-BE49-F238E27FC236}">
                  <a16:creationId xmlns:a16="http://schemas.microsoft.com/office/drawing/2014/main" id="{00000000-0008-0000-0300-00000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36</xdr:row>
          <xdr:rowOff>28575</xdr:rowOff>
        </xdr:from>
        <xdr:to>
          <xdr:col>15</xdr:col>
          <xdr:colOff>19050</xdr:colOff>
          <xdr:row>37</xdr:row>
          <xdr:rowOff>133350</xdr:rowOff>
        </xdr:to>
        <xdr:sp macro="" textlink="">
          <xdr:nvSpPr>
            <xdr:cNvPr id="13325" name="Check Box 13" hidden="1">
              <a:extLst>
                <a:ext uri="{63B3BB69-23CF-44E3-9099-C40C66FF867C}">
                  <a14:compatExt spid="_x0000_s13325"/>
                </a:ext>
                <a:ext uri="{FF2B5EF4-FFF2-40B4-BE49-F238E27FC236}">
                  <a16:creationId xmlns:a16="http://schemas.microsoft.com/office/drawing/2014/main" id="{00000000-0008-0000-0300-00000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38</xdr:row>
          <xdr:rowOff>47625</xdr:rowOff>
        </xdr:from>
        <xdr:to>
          <xdr:col>15</xdr:col>
          <xdr:colOff>19050</xdr:colOff>
          <xdr:row>39</xdr:row>
          <xdr:rowOff>152400</xdr:rowOff>
        </xdr:to>
        <xdr:sp macro="" textlink="">
          <xdr:nvSpPr>
            <xdr:cNvPr id="13326" name="Check Box 14" hidden="1">
              <a:extLst>
                <a:ext uri="{63B3BB69-23CF-44E3-9099-C40C66FF867C}">
                  <a14:compatExt spid="_x0000_s13326"/>
                </a:ext>
                <a:ext uri="{FF2B5EF4-FFF2-40B4-BE49-F238E27FC236}">
                  <a16:creationId xmlns:a16="http://schemas.microsoft.com/office/drawing/2014/main" id="{00000000-0008-0000-0300-00000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76200</xdr:colOff>
      <xdr:row>28</xdr:row>
      <xdr:rowOff>83820</xdr:rowOff>
    </xdr:from>
    <xdr:to>
      <xdr:col>13</xdr:col>
      <xdr:colOff>281940</xdr:colOff>
      <xdr:row>39</xdr:row>
      <xdr:rowOff>106680</xdr:rowOff>
    </xdr:to>
    <xdr:sp macro="" textlink="">
      <xdr:nvSpPr>
        <xdr:cNvPr id="112" name="Rectangle 111">
          <a:extLst>
            <a:ext uri="{FF2B5EF4-FFF2-40B4-BE49-F238E27FC236}">
              <a16:creationId xmlns:a16="http://schemas.microsoft.com/office/drawing/2014/main" id="{00000000-0008-0000-0400-000070000000}"/>
            </a:ext>
          </a:extLst>
        </xdr:cNvPr>
        <xdr:cNvSpPr/>
      </xdr:nvSpPr>
      <xdr:spPr>
        <a:xfrm>
          <a:off x="8001000" y="5204460"/>
          <a:ext cx="205740" cy="2034540"/>
        </a:xfrm>
        <a:prstGeom prst="rect">
          <a:avLst/>
        </a:prstGeom>
        <a:solidFill>
          <a:srgbClr val="EF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6">
      <xdr:nvSpPr>
        <xdr:cNvPr id="113" name="TextBox 112">
          <a:extLst>
            <a:ext uri="{FF2B5EF4-FFF2-40B4-BE49-F238E27FC236}">
              <a16:creationId xmlns:a16="http://schemas.microsoft.com/office/drawing/2014/main" id="{00000000-0008-0000-0400-00007100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0E024C-4B0A-4166-8179-F8D44C335F52}" type="TxLink">
            <a:rPr lang="en-US" sz="1100" b="0" i="0" u="none" strike="noStrike">
              <a:solidFill>
                <a:srgbClr val="FF5050"/>
              </a:solidFill>
              <a:latin typeface="Aptos Narrow"/>
              <a:ea typeface="+mn-ea"/>
              <a:cs typeface="+mn-cs"/>
            </a:rPr>
            <a:pPr marL="0" indent="0"/>
            <a:t> </a:t>
          </a:fld>
          <a:endParaRPr lang="ru-RU" sz="1100" b="0" i="0" u="none" strike="noStrike">
            <a:solidFill>
              <a:srgbClr val="FF5050"/>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6">
      <xdr:nvSpPr>
        <xdr:cNvPr id="114" name="TextBox 113">
          <a:extLst>
            <a:ext uri="{FF2B5EF4-FFF2-40B4-BE49-F238E27FC236}">
              <a16:creationId xmlns:a16="http://schemas.microsoft.com/office/drawing/2014/main" id="{00000000-0008-0000-0400-00007200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4C8F3F-67A4-4B2E-9CFD-5DD75FF1B220}" type="TxLink">
            <a:rPr lang="en-US" sz="1100" b="0" i="0" u="none" strike="noStrike">
              <a:solidFill>
                <a:srgbClr val="FF5050"/>
              </a:solidFill>
              <a:latin typeface="Aptos Narrow"/>
              <a:ea typeface="+mn-ea"/>
              <a:cs typeface="+mn-cs"/>
            </a:rPr>
            <a:pPr marL="0" indent="0"/>
            <a:t>↑ -3%</a:t>
          </a:fld>
          <a:endParaRPr lang="ru-RU" sz="1100" b="0" i="0" u="none" strike="noStrike">
            <a:solidFill>
              <a:srgbClr val="FF5050"/>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6">
      <xdr:nvSpPr>
        <xdr:cNvPr id="115" name="TextBox 114">
          <a:extLst>
            <a:ext uri="{FF2B5EF4-FFF2-40B4-BE49-F238E27FC236}">
              <a16:creationId xmlns:a16="http://schemas.microsoft.com/office/drawing/2014/main" id="{00000000-0008-0000-0400-00007300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4DB4F9-D579-4C8D-80BA-297A478A977C}" type="TxLink">
            <a:rPr lang="en-US" sz="1100" b="0" i="0" u="none" strike="noStrike">
              <a:solidFill>
                <a:schemeClr val="bg1"/>
              </a:solidFill>
              <a:latin typeface="Aptos Narrow"/>
              <a:ea typeface="+mn-ea"/>
              <a:cs typeface="+mn-cs"/>
            </a:rPr>
            <a:pPr marL="0" indent="0"/>
            <a:t> </a:t>
          </a:fld>
          <a:endParaRPr lang="ru-RU" sz="2000" b="1" i="0" u="none" strike="noStrike">
            <a:solidFill>
              <a:schemeClr val="bg1"/>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6">
      <xdr:nvSpPr>
        <xdr:cNvPr id="116" name="TextBox 115">
          <a:extLst>
            <a:ext uri="{FF2B5EF4-FFF2-40B4-BE49-F238E27FC236}">
              <a16:creationId xmlns:a16="http://schemas.microsoft.com/office/drawing/2014/main" id="{00000000-0008-0000-0400-00007400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A25DFC-789B-4E7B-9B0A-6D3713A4817C}" type="TxLink">
            <a:rPr lang="en-US" sz="1100" b="0" i="0" u="none" strike="noStrike">
              <a:solidFill>
                <a:srgbClr val="FF5050"/>
              </a:solidFill>
              <a:latin typeface="Aptos Narrow"/>
              <a:ea typeface="+mn-ea"/>
              <a:cs typeface="+mn-cs"/>
            </a:rPr>
            <a:pPr marL="0" indent="0"/>
            <a:t> </a:t>
          </a:fld>
          <a:endParaRPr lang="ru-RU" sz="2000" b="1" i="0" u="none" strike="noStrike">
            <a:solidFill>
              <a:srgbClr val="FF5050"/>
            </a:solidFill>
            <a:latin typeface="Aptos Narrow"/>
            <a:ea typeface="+mn-ea"/>
            <a:cs typeface="+mn-cs"/>
          </a:endParaRPr>
        </a:p>
      </xdr:txBody>
    </xdr:sp>
    <xdr:clientData/>
  </xdr:twoCellAnchor>
  <xdr:twoCellAnchor>
    <xdr:from>
      <xdr:col>5</xdr:col>
      <xdr:colOff>152400</xdr:colOff>
      <xdr:row>3</xdr:row>
      <xdr:rowOff>30480</xdr:rowOff>
    </xdr:from>
    <xdr:to>
      <xdr:col>9</xdr:col>
      <xdr:colOff>205740</xdr:colOff>
      <xdr:row>9</xdr:row>
      <xdr:rowOff>114300</xdr:rowOff>
    </xdr:to>
    <xdr:sp macro="" textlink="">
      <xdr:nvSpPr>
        <xdr:cNvPr id="117" name="Rectangle: Rounded Corners 116">
          <a:hlinkClick xmlns:r="http://schemas.openxmlformats.org/officeDocument/2006/relationships" r:id="rId16"/>
          <a:extLst>
            <a:ext uri="{FF2B5EF4-FFF2-40B4-BE49-F238E27FC236}">
              <a16:creationId xmlns:a16="http://schemas.microsoft.com/office/drawing/2014/main" id="{00000000-0008-0000-0400-000075000000}"/>
            </a:ext>
          </a:extLst>
        </xdr:cNvPr>
        <xdr:cNvSpPr/>
      </xdr:nvSpPr>
      <xdr:spPr>
        <a:xfrm>
          <a:off x="320040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152400</xdr:colOff>
      <xdr:row>3</xdr:row>
      <xdr:rowOff>30480</xdr:rowOff>
    </xdr:from>
    <xdr:to>
      <xdr:col>18</xdr:col>
      <xdr:colOff>205740</xdr:colOff>
      <xdr:row>9</xdr:row>
      <xdr:rowOff>114300</xdr:rowOff>
    </xdr:to>
    <xdr:sp macro="" textlink="">
      <xdr:nvSpPr>
        <xdr:cNvPr id="119" name="Rectangle: Rounded Corners 118">
          <a:hlinkClick xmlns:r="http://schemas.openxmlformats.org/officeDocument/2006/relationships" r:id="rId17"/>
          <a:extLst>
            <a:ext uri="{FF2B5EF4-FFF2-40B4-BE49-F238E27FC236}">
              <a16:creationId xmlns:a16="http://schemas.microsoft.com/office/drawing/2014/main" id="{00000000-0008-0000-0400-000077000000}"/>
            </a:ext>
          </a:extLst>
        </xdr:cNvPr>
        <xdr:cNvSpPr/>
      </xdr:nvSpPr>
      <xdr:spPr>
        <a:xfrm>
          <a:off x="868680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457200</xdr:colOff>
      <xdr:row>3</xdr:row>
      <xdr:rowOff>30480</xdr:rowOff>
    </xdr:from>
    <xdr:to>
      <xdr:col>22</xdr:col>
      <xdr:colOff>510540</xdr:colOff>
      <xdr:row>9</xdr:row>
      <xdr:rowOff>114300</xdr:rowOff>
    </xdr:to>
    <xdr:sp macro="" textlink="">
      <xdr:nvSpPr>
        <xdr:cNvPr id="120" name="Rectangle: Rounded Corners 119">
          <a:hlinkClick xmlns:r="http://schemas.openxmlformats.org/officeDocument/2006/relationships" r:id="rId18"/>
          <a:extLst>
            <a:ext uri="{FF2B5EF4-FFF2-40B4-BE49-F238E27FC236}">
              <a16:creationId xmlns:a16="http://schemas.microsoft.com/office/drawing/2014/main" id="{00000000-0008-0000-0400-000078000000}"/>
            </a:ext>
          </a:extLst>
        </xdr:cNvPr>
        <xdr:cNvSpPr/>
      </xdr:nvSpPr>
      <xdr:spPr>
        <a:xfrm>
          <a:off x="1143000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487680</xdr:colOff>
      <xdr:row>12</xdr:row>
      <xdr:rowOff>53340</xdr:rowOff>
    </xdr:from>
    <xdr:to>
      <xdr:col>12</xdr:col>
      <xdr:colOff>60960</xdr:colOff>
      <xdr:row>37</xdr:row>
      <xdr:rowOff>53340</xdr:rowOff>
    </xdr:to>
    <xdr:graphicFrame macro="">
      <xdr:nvGraphicFramePr>
        <xdr:cNvPr id="126" name="Chart 125">
          <a:extLst>
            <a:ext uri="{FF2B5EF4-FFF2-40B4-BE49-F238E27FC236}">
              <a16:creationId xmlns:a16="http://schemas.microsoft.com/office/drawing/2014/main" id="{00000000-0008-0000-0400-00007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251579</xdr:colOff>
      <xdr:row>22</xdr:row>
      <xdr:rowOff>99143</xdr:rowOff>
    </xdr:from>
    <xdr:to>
      <xdr:col>10</xdr:col>
      <xdr:colOff>297061</xdr:colOff>
      <xdr:row>24</xdr:row>
      <xdr:rowOff>175178</xdr:rowOff>
    </xdr:to>
    <xdr:sp macro="" textlink="Processing!C8">
      <xdr:nvSpPr>
        <xdr:cNvPr id="127" name="TextBox 126">
          <a:extLst>
            <a:ext uri="{FF2B5EF4-FFF2-40B4-BE49-F238E27FC236}">
              <a16:creationId xmlns:a16="http://schemas.microsoft.com/office/drawing/2014/main" id="{00000000-0008-0000-0400-00007F000000}"/>
            </a:ext>
          </a:extLst>
        </xdr:cNvPr>
        <xdr:cNvSpPr txBox="1"/>
      </xdr:nvSpPr>
      <xdr:spPr>
        <a:xfrm>
          <a:off x="4518779" y="4122503"/>
          <a:ext cx="1874282" cy="441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C5F43C-B320-46E3-B6E9-A9079A90A4FA}" type="TxLink">
            <a:rPr lang="en-US" sz="2800" b="0" i="0" u="none" strike="noStrike">
              <a:solidFill>
                <a:srgbClr val="598CBF"/>
              </a:solidFill>
              <a:latin typeface="Aptos Narrow"/>
              <a:ea typeface="+mn-ea"/>
              <a:cs typeface="+mn-cs"/>
            </a:rPr>
            <a:pPr marL="0" indent="0" algn="ctr"/>
            <a:t> $7,784 </a:t>
          </a:fld>
          <a:endParaRPr lang="ru-RU" sz="2800" b="0" i="0" u="none" strike="noStrike">
            <a:solidFill>
              <a:srgbClr val="598CBF"/>
            </a:solidFill>
            <a:latin typeface="Aptos Narrow"/>
            <a:ea typeface="+mn-ea"/>
            <a:cs typeface="+mn-cs"/>
          </a:endParaRPr>
        </a:p>
      </xdr:txBody>
    </xdr:sp>
    <xdr:clientData/>
  </xdr:twoCellAnchor>
  <xdr:twoCellAnchor>
    <xdr:from>
      <xdr:col>5</xdr:col>
      <xdr:colOff>342900</xdr:colOff>
      <xdr:row>11</xdr:row>
      <xdr:rowOff>114300</xdr:rowOff>
    </xdr:from>
    <xdr:to>
      <xdr:col>7</xdr:col>
      <xdr:colOff>403860</xdr:colOff>
      <xdr:row>13</xdr:row>
      <xdr:rowOff>22860</xdr:rowOff>
    </xdr:to>
    <xdr:sp macro="" textlink="Processing!B1">
      <xdr:nvSpPr>
        <xdr:cNvPr id="13312" name="TextBox 13311">
          <a:extLst>
            <a:ext uri="{FF2B5EF4-FFF2-40B4-BE49-F238E27FC236}">
              <a16:creationId xmlns:a16="http://schemas.microsoft.com/office/drawing/2014/main" id="{00000000-0008-0000-0400-000000340000}"/>
            </a:ext>
          </a:extLst>
        </xdr:cNvPr>
        <xdr:cNvSpPr txBox="1"/>
      </xdr:nvSpPr>
      <xdr:spPr>
        <a:xfrm>
          <a:off x="3390900" y="2125980"/>
          <a:ext cx="12801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9EFDB46-27C9-411A-B490-F6119422796F}" type="TxLink">
            <a:rPr lang="en-US" sz="1400" b="1" i="0" u="none" strike="noStrike">
              <a:solidFill>
                <a:srgbClr val="3D506B"/>
              </a:solidFill>
              <a:latin typeface="Aptos Narrow"/>
              <a:ea typeface="+mn-ea"/>
              <a:cs typeface="+mn-cs"/>
            </a:rPr>
            <a:pPr marL="0" indent="0"/>
            <a:t>Expenses</a:t>
          </a:fld>
          <a:endParaRPr lang="ru-RU" sz="1400" b="1" i="0" u="none" strike="noStrike">
            <a:solidFill>
              <a:srgbClr val="3D506B"/>
            </a:solidFill>
            <a:latin typeface="Aptos Narrow"/>
            <a:ea typeface="+mn-ea"/>
            <a:cs typeface="+mn-cs"/>
          </a:endParaRPr>
        </a:p>
      </xdr:txBody>
    </xdr:sp>
    <xdr:clientData/>
  </xdr:twoCellAnchor>
  <xdr:twoCellAnchor>
    <xdr:from>
      <xdr:col>11</xdr:col>
      <xdr:colOff>0</xdr:colOff>
      <xdr:row>35</xdr:row>
      <xdr:rowOff>151638</xdr:rowOff>
    </xdr:from>
    <xdr:to>
      <xdr:col>11</xdr:col>
      <xdr:colOff>118872</xdr:colOff>
      <xdr:row>36</xdr:row>
      <xdr:rowOff>87630</xdr:rowOff>
    </xdr:to>
    <xdr:sp macro="" textlink="">
      <xdr:nvSpPr>
        <xdr:cNvPr id="13327" name="Oval 13326">
          <a:extLst>
            <a:ext uri="{FF2B5EF4-FFF2-40B4-BE49-F238E27FC236}">
              <a16:creationId xmlns:a16="http://schemas.microsoft.com/office/drawing/2014/main" id="{00000000-0008-0000-0400-00000F340000}"/>
            </a:ext>
          </a:extLst>
        </xdr:cNvPr>
        <xdr:cNvSpPr/>
      </xdr:nvSpPr>
      <xdr:spPr>
        <a:xfrm>
          <a:off x="6705600" y="6552438"/>
          <a:ext cx="118872" cy="118872"/>
        </a:xfrm>
        <a:prstGeom prst="ellipse">
          <a:avLst/>
        </a:prstGeom>
        <a:gradFill>
          <a:gsLst>
            <a:gs pos="11000">
              <a:srgbClr val="40527A"/>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99060</xdr:colOff>
      <xdr:row>35</xdr:row>
      <xdr:rowOff>151638</xdr:rowOff>
    </xdr:from>
    <xdr:to>
      <xdr:col>6</xdr:col>
      <xdr:colOff>217932</xdr:colOff>
      <xdr:row>36</xdr:row>
      <xdr:rowOff>87630</xdr:rowOff>
    </xdr:to>
    <xdr:sp macro="" textlink="">
      <xdr:nvSpPr>
        <xdr:cNvPr id="13328" name="Oval 13327">
          <a:extLst>
            <a:ext uri="{FF2B5EF4-FFF2-40B4-BE49-F238E27FC236}">
              <a16:creationId xmlns:a16="http://schemas.microsoft.com/office/drawing/2014/main" id="{00000000-0008-0000-0400-000010340000}"/>
            </a:ext>
          </a:extLst>
        </xdr:cNvPr>
        <xdr:cNvSpPr/>
      </xdr:nvSpPr>
      <xdr:spPr>
        <a:xfrm>
          <a:off x="3756660" y="6552438"/>
          <a:ext cx="118872" cy="118872"/>
        </a:xfrm>
        <a:prstGeom prst="ellipse">
          <a:avLst/>
        </a:prstGeom>
        <a:gradFill>
          <a:gsLst>
            <a:gs pos="32000">
              <a:srgbClr val="14A1F9"/>
            </a:gs>
            <a:gs pos="95000">
              <a:srgbClr val="0273FC"/>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137160</xdr:colOff>
      <xdr:row>35</xdr:row>
      <xdr:rowOff>151638</xdr:rowOff>
    </xdr:from>
    <xdr:to>
      <xdr:col>7</xdr:col>
      <xdr:colOff>256032</xdr:colOff>
      <xdr:row>36</xdr:row>
      <xdr:rowOff>87630</xdr:rowOff>
    </xdr:to>
    <xdr:sp macro="" textlink="">
      <xdr:nvSpPr>
        <xdr:cNvPr id="13329" name="Oval 13328">
          <a:extLst>
            <a:ext uri="{FF2B5EF4-FFF2-40B4-BE49-F238E27FC236}">
              <a16:creationId xmlns:a16="http://schemas.microsoft.com/office/drawing/2014/main" id="{00000000-0008-0000-0400-000011340000}"/>
            </a:ext>
          </a:extLst>
        </xdr:cNvPr>
        <xdr:cNvSpPr/>
      </xdr:nvSpPr>
      <xdr:spPr>
        <a:xfrm>
          <a:off x="4404360" y="6552438"/>
          <a:ext cx="118872" cy="118872"/>
        </a:xfrm>
        <a:prstGeom prst="ellipse">
          <a:avLst/>
        </a:prstGeom>
        <a:gradFill>
          <a:gsLst>
            <a:gs pos="95000">
              <a:srgbClr val="985DF9"/>
            </a:gs>
            <a:gs pos="0">
              <a:srgbClr val="621EF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594360</xdr:colOff>
      <xdr:row>35</xdr:row>
      <xdr:rowOff>151638</xdr:rowOff>
    </xdr:from>
    <xdr:to>
      <xdr:col>8</xdr:col>
      <xdr:colOff>103632</xdr:colOff>
      <xdr:row>36</xdr:row>
      <xdr:rowOff>87630</xdr:rowOff>
    </xdr:to>
    <xdr:sp macro="" textlink="">
      <xdr:nvSpPr>
        <xdr:cNvPr id="13330" name="Oval 13329">
          <a:extLst>
            <a:ext uri="{FF2B5EF4-FFF2-40B4-BE49-F238E27FC236}">
              <a16:creationId xmlns:a16="http://schemas.microsoft.com/office/drawing/2014/main" id="{00000000-0008-0000-0400-000012340000}"/>
            </a:ext>
          </a:extLst>
        </xdr:cNvPr>
        <xdr:cNvSpPr/>
      </xdr:nvSpPr>
      <xdr:spPr>
        <a:xfrm>
          <a:off x="4861560" y="6552438"/>
          <a:ext cx="118872" cy="118872"/>
        </a:xfrm>
        <a:prstGeom prst="ellipse">
          <a:avLst/>
        </a:prstGeom>
        <a:gradFill>
          <a:gsLst>
            <a:gs pos="0">
              <a:srgbClr val="006699"/>
            </a:gs>
            <a:gs pos="99000">
              <a:srgbClr val="0A55EC"/>
            </a:gs>
          </a:gsLst>
          <a:lin ang="2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83820</xdr:colOff>
      <xdr:row>35</xdr:row>
      <xdr:rowOff>151638</xdr:rowOff>
    </xdr:from>
    <xdr:to>
      <xdr:col>9</xdr:col>
      <xdr:colOff>202692</xdr:colOff>
      <xdr:row>36</xdr:row>
      <xdr:rowOff>87630</xdr:rowOff>
    </xdr:to>
    <xdr:sp macro="" textlink="">
      <xdr:nvSpPr>
        <xdr:cNvPr id="13331" name="Oval 13330">
          <a:extLst>
            <a:ext uri="{FF2B5EF4-FFF2-40B4-BE49-F238E27FC236}">
              <a16:creationId xmlns:a16="http://schemas.microsoft.com/office/drawing/2014/main" id="{00000000-0008-0000-0400-000013340000}"/>
            </a:ext>
          </a:extLst>
        </xdr:cNvPr>
        <xdr:cNvSpPr/>
      </xdr:nvSpPr>
      <xdr:spPr>
        <a:xfrm>
          <a:off x="5570220" y="6552438"/>
          <a:ext cx="118872" cy="118872"/>
        </a:xfrm>
        <a:prstGeom prst="ellipse">
          <a:avLst/>
        </a:prstGeom>
        <a:gradFill>
          <a:gsLst>
            <a:gs pos="0">
              <a:srgbClr val="F9A810"/>
            </a:gs>
            <a:gs pos="99000">
              <a:srgbClr val="FF0000"/>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175260</xdr:colOff>
      <xdr:row>35</xdr:row>
      <xdr:rowOff>151638</xdr:rowOff>
    </xdr:from>
    <xdr:to>
      <xdr:col>10</xdr:col>
      <xdr:colOff>294132</xdr:colOff>
      <xdr:row>36</xdr:row>
      <xdr:rowOff>87630</xdr:rowOff>
    </xdr:to>
    <xdr:sp macro="" textlink="">
      <xdr:nvSpPr>
        <xdr:cNvPr id="13332" name="Oval 13331">
          <a:extLst>
            <a:ext uri="{FF2B5EF4-FFF2-40B4-BE49-F238E27FC236}">
              <a16:creationId xmlns:a16="http://schemas.microsoft.com/office/drawing/2014/main" id="{00000000-0008-0000-0400-000014340000}"/>
            </a:ext>
          </a:extLst>
        </xdr:cNvPr>
        <xdr:cNvSpPr/>
      </xdr:nvSpPr>
      <xdr:spPr>
        <a:xfrm>
          <a:off x="6271260" y="6552438"/>
          <a:ext cx="118872" cy="118872"/>
        </a:xfrm>
        <a:prstGeom prst="ellipse">
          <a:avLst/>
        </a:prstGeom>
        <a:gradFill>
          <a:gsLst>
            <a:gs pos="11000">
              <a:srgbClr val="33CCCC"/>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114300</xdr:colOff>
      <xdr:row>13</xdr:row>
      <xdr:rowOff>99060</xdr:rowOff>
    </xdr:from>
    <xdr:to>
      <xdr:col>22</xdr:col>
      <xdr:colOff>480060</xdr:colOff>
      <xdr:row>24</xdr:row>
      <xdr:rowOff>53340</xdr:rowOff>
    </xdr:to>
    <xdr:graphicFrame macro="">
      <xdr:nvGraphicFramePr>
        <xdr:cNvPr id="13333" name="Chart 13332">
          <a:extLst>
            <a:ext uri="{FF2B5EF4-FFF2-40B4-BE49-F238E27FC236}">
              <a16:creationId xmlns:a16="http://schemas.microsoft.com/office/drawing/2014/main" id="{00000000-0008-0000-0400-0000153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373380</xdr:colOff>
      <xdr:row>11</xdr:row>
      <xdr:rowOff>121920</xdr:rowOff>
    </xdr:from>
    <xdr:to>
      <xdr:col>17</xdr:col>
      <xdr:colOff>68580</xdr:colOff>
      <xdr:row>13</xdr:row>
      <xdr:rowOff>30480</xdr:rowOff>
    </xdr:to>
    <xdr:sp macro="" textlink="Processing!A9">
      <xdr:nvSpPr>
        <xdr:cNvPr id="13334" name="TextBox 13333">
          <a:extLst>
            <a:ext uri="{FF2B5EF4-FFF2-40B4-BE49-F238E27FC236}">
              <a16:creationId xmlns:a16="http://schemas.microsoft.com/office/drawing/2014/main" id="{00000000-0008-0000-0400-000016340000}"/>
            </a:ext>
          </a:extLst>
        </xdr:cNvPr>
        <xdr:cNvSpPr txBox="1"/>
      </xdr:nvSpPr>
      <xdr:spPr>
        <a:xfrm>
          <a:off x="8298180" y="2133600"/>
          <a:ext cx="21336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EEA8545-DE5D-43AF-85BF-69857A7EE364}" type="TxLink">
            <a:rPr lang="en-US" sz="1400" b="1" i="0" u="none" strike="noStrike">
              <a:solidFill>
                <a:srgbClr val="214247"/>
              </a:solidFill>
              <a:latin typeface="Aptos Narrow"/>
              <a:ea typeface="+mn-ea"/>
              <a:cs typeface="+mn-cs"/>
            </a:rPr>
            <a:pPr marL="0" indent="0"/>
            <a:t>Expenses Dynamics</a:t>
          </a:fld>
          <a:endParaRPr lang="ru-RU" sz="1400" b="1" i="0" u="none" strike="noStrike">
            <a:solidFill>
              <a:srgbClr val="214247"/>
            </a:solidFill>
            <a:latin typeface="Aptos Narrow"/>
            <a:ea typeface="+mn-ea"/>
            <a:cs typeface="+mn-cs"/>
          </a:endParaRPr>
        </a:p>
      </xdr:txBody>
    </xdr:sp>
    <xdr:clientData/>
  </xdr:twoCellAnchor>
  <xdr:twoCellAnchor>
    <xdr:from>
      <xdr:col>15</xdr:col>
      <xdr:colOff>403860</xdr:colOff>
      <xdr:row>11</xdr:row>
      <xdr:rowOff>121920</xdr:rowOff>
    </xdr:from>
    <xdr:to>
      <xdr:col>17</xdr:col>
      <xdr:colOff>396240</xdr:colOff>
      <xdr:row>13</xdr:row>
      <xdr:rowOff>30480</xdr:rowOff>
    </xdr:to>
    <xdr:sp macro="" textlink="Processing!C23">
      <xdr:nvSpPr>
        <xdr:cNvPr id="13335" name="TextBox 13334">
          <a:extLst>
            <a:ext uri="{FF2B5EF4-FFF2-40B4-BE49-F238E27FC236}">
              <a16:creationId xmlns:a16="http://schemas.microsoft.com/office/drawing/2014/main" id="{00000000-0008-0000-0400-000017340000}"/>
            </a:ext>
          </a:extLst>
        </xdr:cNvPr>
        <xdr:cNvSpPr txBox="1"/>
      </xdr:nvSpPr>
      <xdr:spPr>
        <a:xfrm>
          <a:off x="9547860" y="213360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C62A4424-CC2A-4661-9418-F8CDAB8E6FA2}" type="TxLink">
            <a:rPr lang="en-US" sz="1400" b="0" i="0" u="none" strike="noStrike">
              <a:solidFill>
                <a:srgbClr val="214247"/>
              </a:solidFill>
              <a:latin typeface="Aptos Narrow"/>
              <a:ea typeface="+mn-ea"/>
              <a:cs typeface="+mn-cs"/>
            </a:rPr>
            <a:pPr marL="0" indent="0" algn="r"/>
            <a:t> $7,784 </a:t>
          </a:fld>
          <a:endParaRPr lang="ru-RU" sz="1400" b="0" i="0" u="none" strike="noStrike">
            <a:solidFill>
              <a:srgbClr val="214247"/>
            </a:solidFill>
            <a:latin typeface="Aptos Narrow"/>
            <a:ea typeface="+mn-ea"/>
            <a:cs typeface="+mn-cs"/>
          </a:endParaRPr>
        </a:p>
      </xdr:txBody>
    </xdr:sp>
    <xdr:clientData/>
  </xdr:twoCellAnchor>
  <xdr:twoCellAnchor>
    <xdr:from>
      <xdr:col>18</xdr:col>
      <xdr:colOff>160020</xdr:colOff>
      <xdr:row>11</xdr:row>
      <xdr:rowOff>30480</xdr:rowOff>
    </xdr:from>
    <xdr:to>
      <xdr:col>19</xdr:col>
      <xdr:colOff>190500</xdr:colOff>
      <xdr:row>13</xdr:row>
      <xdr:rowOff>140208</xdr:rowOff>
    </xdr:to>
    <xdr:graphicFrame macro="">
      <xdr:nvGraphicFramePr>
        <xdr:cNvPr id="13336" name="Chart 13335">
          <a:extLst>
            <a:ext uri="{FF2B5EF4-FFF2-40B4-BE49-F238E27FC236}">
              <a16:creationId xmlns:a16="http://schemas.microsoft.com/office/drawing/2014/main" id="{00000000-0008-0000-0400-0000183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mc:AlternateContent xmlns:mc="http://schemas.openxmlformats.org/markup-compatibility/2006">
    <mc:Choice xmlns:a14="http://schemas.microsoft.com/office/drawing/2010/main" Requires="a14">
      <xdr:twoCellAnchor editAs="oneCell">
        <xdr:from>
          <xdr:col>18</xdr:col>
          <xdr:colOff>95250</xdr:colOff>
          <xdr:row>11</xdr:row>
          <xdr:rowOff>152400</xdr:rowOff>
        </xdr:from>
        <xdr:to>
          <xdr:col>19</xdr:col>
          <xdr:colOff>47625</xdr:colOff>
          <xdr:row>13</xdr:row>
          <xdr:rowOff>9525</xdr:rowOff>
        </xdr:to>
        <xdr:sp macro="" textlink="">
          <xdr:nvSpPr>
            <xdr:cNvPr id="21" name="Check Box 15" hidden="1">
              <a:extLst>
                <a:ext uri="{63B3BB69-23CF-44E3-9099-C40C66FF867C}">
                  <a14:compatExt spid="_x0000_s13327"/>
                </a:ext>
                <a:ext uri="{FF2B5EF4-FFF2-40B4-BE49-F238E27FC236}">
                  <a16:creationId xmlns:a16="http://schemas.microsoft.com/office/drawing/2014/main" id="{00000000-0008-0000-0300-00001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106680</xdr:colOff>
      <xdr:row>12</xdr:row>
      <xdr:rowOff>0</xdr:rowOff>
    </xdr:from>
    <xdr:to>
      <xdr:col>18</xdr:col>
      <xdr:colOff>289560</xdr:colOff>
      <xdr:row>13</xdr:row>
      <xdr:rowOff>0</xdr:rowOff>
    </xdr:to>
    <xdr:sp macro="" textlink="">
      <xdr:nvSpPr>
        <xdr:cNvPr id="13338" name="Rectangle 13337">
          <a:extLst>
            <a:ext uri="{FF2B5EF4-FFF2-40B4-BE49-F238E27FC236}">
              <a16:creationId xmlns:a16="http://schemas.microsoft.com/office/drawing/2014/main" id="{00000000-0008-0000-0400-00001A340000}"/>
            </a:ext>
          </a:extLst>
        </xdr:cNvPr>
        <xdr:cNvSpPr/>
      </xdr:nvSpPr>
      <xdr:spPr>
        <a:xfrm>
          <a:off x="11079480" y="2194560"/>
          <a:ext cx="182880" cy="182880"/>
        </a:xfrm>
        <a:prstGeom prst="rect">
          <a:avLst/>
        </a:prstGeom>
        <a:solidFill>
          <a:srgbClr val="EF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403860</xdr:colOff>
      <xdr:row>12</xdr:row>
      <xdr:rowOff>175260</xdr:rowOff>
    </xdr:from>
    <xdr:to>
      <xdr:col>17</xdr:col>
      <xdr:colOff>396240</xdr:colOff>
      <xdr:row>14</xdr:row>
      <xdr:rowOff>83820</xdr:rowOff>
    </xdr:to>
    <xdr:sp macro="" textlink="Processing!E23">
      <xdr:nvSpPr>
        <xdr:cNvPr id="13339" name="TextBox 13338">
          <a:extLst>
            <a:ext uri="{FF2B5EF4-FFF2-40B4-BE49-F238E27FC236}">
              <a16:creationId xmlns:a16="http://schemas.microsoft.com/office/drawing/2014/main" id="{00000000-0008-0000-0400-00001B340000}"/>
            </a:ext>
          </a:extLst>
        </xdr:cNvPr>
        <xdr:cNvSpPr txBox="1"/>
      </xdr:nvSpPr>
      <xdr:spPr>
        <a:xfrm>
          <a:off x="9547860" y="236982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27712C9-C166-4832-97FB-4DA42AB11115}" type="TxLink">
            <a:rPr lang="en-US" sz="1400" b="0" i="0" u="none" strike="noStrike">
              <a:solidFill>
                <a:srgbClr val="33CCCC"/>
              </a:solidFill>
              <a:latin typeface="Aptos Narrow"/>
              <a:ea typeface="+mn-ea"/>
              <a:cs typeface="+mn-cs"/>
            </a:rPr>
            <a:pPr marL="0" indent="0" algn="r"/>
            <a:t> $17,320 </a:t>
          </a:fld>
          <a:endParaRPr lang="ru-RU" sz="1400" b="0" i="0" u="none" strike="noStrike">
            <a:solidFill>
              <a:srgbClr val="33CCCC"/>
            </a:solidFill>
            <a:latin typeface="Aptos Narrow"/>
            <a:ea typeface="+mn-ea"/>
            <a:cs typeface="+mn-cs"/>
          </a:endParaRPr>
        </a:p>
      </xdr:txBody>
    </xdr:sp>
    <xdr:clientData/>
  </xdr:twoCellAnchor>
  <xdr:twoCellAnchor>
    <xdr:from>
      <xdr:col>13</xdr:col>
      <xdr:colOff>373380</xdr:colOff>
      <xdr:row>13</xdr:row>
      <xdr:rowOff>0</xdr:rowOff>
    </xdr:from>
    <xdr:to>
      <xdr:col>17</xdr:col>
      <xdr:colOff>68580</xdr:colOff>
      <xdr:row>14</xdr:row>
      <xdr:rowOff>91440</xdr:rowOff>
    </xdr:to>
    <xdr:sp macro="" textlink="Processing!E24">
      <xdr:nvSpPr>
        <xdr:cNvPr id="13340" name="TextBox 13339">
          <a:extLst>
            <a:ext uri="{FF2B5EF4-FFF2-40B4-BE49-F238E27FC236}">
              <a16:creationId xmlns:a16="http://schemas.microsoft.com/office/drawing/2014/main" id="{00000000-0008-0000-0400-00001C340000}"/>
            </a:ext>
          </a:extLst>
        </xdr:cNvPr>
        <xdr:cNvSpPr txBox="1"/>
      </xdr:nvSpPr>
      <xdr:spPr>
        <a:xfrm>
          <a:off x="8298180" y="2377440"/>
          <a:ext cx="21336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4BDE82A-D234-49F6-82AC-0CC958B76F42}" type="TxLink">
            <a:rPr lang="en-US" sz="1400" b="0" i="0" u="none" strike="noStrike">
              <a:solidFill>
                <a:srgbClr val="33CCCC"/>
              </a:solidFill>
              <a:latin typeface="Aptos Narrow"/>
              <a:ea typeface="+mn-ea"/>
              <a:cs typeface="+mn-cs"/>
            </a:rPr>
            <a:pPr marL="0" indent="0"/>
            <a:t>Income Dynamics</a:t>
          </a:fld>
          <a:endParaRPr lang="ru-RU" sz="1400" b="0" i="0" u="none" strike="noStrike">
            <a:solidFill>
              <a:srgbClr val="33CCCC"/>
            </a:solidFill>
            <a:latin typeface="Aptos Narrow"/>
            <a:ea typeface="+mn-ea"/>
            <a:cs typeface="+mn-cs"/>
          </a:endParaRPr>
        </a:p>
      </xdr:txBody>
    </xdr:sp>
    <xdr:clientData/>
  </xdr:twoCellAnchor>
  <xdr:twoCellAnchor editAs="oneCell">
    <xdr:from>
      <xdr:col>13</xdr:col>
      <xdr:colOff>426720</xdr:colOff>
      <xdr:row>22</xdr:row>
      <xdr:rowOff>129541</xdr:rowOff>
    </xdr:from>
    <xdr:to>
      <xdr:col>22</xdr:col>
      <xdr:colOff>426720</xdr:colOff>
      <xdr:row>24</xdr:row>
      <xdr:rowOff>166117</xdr:rowOff>
    </xdr:to>
    <mc:AlternateContent xmlns:mc="http://schemas.openxmlformats.org/markup-compatibility/2006" xmlns:a14="http://schemas.microsoft.com/office/drawing/2010/main">
      <mc:Choice Requires="a14">
        <xdr:graphicFrame macro="">
          <xdr:nvGraphicFramePr>
            <xdr:cNvPr id="86" name="Month 8">
              <a:extLst>
                <a:ext uri="{FF2B5EF4-FFF2-40B4-BE49-F238E27FC236}">
                  <a16:creationId xmlns:a16="http://schemas.microsoft.com/office/drawing/2014/main" id="{00000000-0008-0000-0400-000056000000}"/>
                </a:ext>
              </a:extLst>
            </xdr:cNvPr>
            <xdr:cNvGraphicFramePr/>
          </xdr:nvGraphicFramePr>
          <xdr:xfrm>
            <a:off x="0" y="0"/>
            <a:ext cx="0" cy="0"/>
          </xdr:xfrm>
          <a:graphic>
            <a:graphicData uri="http://schemas.microsoft.com/office/drawing/2010/slicer">
              <sle:slicer xmlns:sle="http://schemas.microsoft.com/office/drawing/2010/slicer" name="Month 8"/>
            </a:graphicData>
          </a:graphic>
        </xdr:graphicFrame>
      </mc:Choice>
      <mc:Fallback xmlns="">
        <xdr:sp macro="" textlink="">
          <xdr:nvSpPr>
            <xdr:cNvPr id="0" name=""/>
            <xdr:cNvSpPr>
              <a:spLocks noTextEdit="1"/>
            </xdr:cNvSpPr>
          </xdr:nvSpPr>
          <xdr:spPr>
            <a:xfrm>
              <a:off x="8351520" y="4152901"/>
              <a:ext cx="548640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518160</xdr:colOff>
      <xdr:row>3</xdr:row>
      <xdr:rowOff>38100</xdr:rowOff>
    </xdr:from>
    <xdr:to>
      <xdr:col>4</xdr:col>
      <xdr:colOff>548640</xdr:colOff>
      <xdr:row>11</xdr:row>
      <xdr:rowOff>175260</xdr:rowOff>
    </xdr:to>
    <xdr:sp macro="" textlink="">
      <xdr:nvSpPr>
        <xdr:cNvPr id="22" name="Rectangle: Rounded Corners 21">
          <a:hlinkClick xmlns:r="http://schemas.openxmlformats.org/officeDocument/2006/relationships" r:id="rId22"/>
          <a:extLst>
            <a:ext uri="{FF2B5EF4-FFF2-40B4-BE49-F238E27FC236}">
              <a16:creationId xmlns:a16="http://schemas.microsoft.com/office/drawing/2014/main" id="{00000000-0008-0000-0400-000016000000}"/>
            </a:ext>
          </a:extLst>
        </xdr:cNvPr>
        <xdr:cNvSpPr/>
      </xdr:nvSpPr>
      <xdr:spPr>
        <a:xfrm>
          <a:off x="518160" y="586740"/>
          <a:ext cx="2468880" cy="16002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25260</xdr:colOff>
      <xdr:row>0</xdr:row>
      <xdr:rowOff>0</xdr:rowOff>
    </xdr:from>
    <xdr:to>
      <xdr:col>0</xdr:col>
      <xdr:colOff>299580</xdr:colOff>
      <xdr:row>1</xdr:row>
      <xdr:rowOff>91440</xdr:rowOff>
    </xdr:to>
    <xdr:pic>
      <xdr:nvPicPr>
        <xdr:cNvPr id="27" name="Graphic 26" descr="Moon with solid fill">
          <a:hlinkClick xmlns:r="http://schemas.openxmlformats.org/officeDocument/2006/relationships" r:id="rId23"/>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5260" y="0"/>
          <a:ext cx="274320" cy="274320"/>
        </a:xfrm>
        <a:prstGeom prst="rect">
          <a:avLst/>
        </a:prstGeom>
      </xdr:spPr>
    </xdr:pic>
    <xdr:clientData/>
  </xdr:twoCellAnchor>
  <xdr:twoCellAnchor>
    <xdr:from>
      <xdr:col>0</xdr:col>
      <xdr:colOff>419100</xdr:colOff>
      <xdr:row>0</xdr:row>
      <xdr:rowOff>0</xdr:rowOff>
    </xdr:from>
    <xdr:to>
      <xdr:col>1</xdr:col>
      <xdr:colOff>83820</xdr:colOff>
      <xdr:row>1</xdr:row>
      <xdr:rowOff>91440</xdr:rowOff>
    </xdr:to>
    <xdr:pic>
      <xdr:nvPicPr>
        <xdr:cNvPr id="28" name="Graphic 27" descr="Sun with solid fill">
          <a:extLst>
            <a:ext uri="{FF2B5EF4-FFF2-40B4-BE49-F238E27FC236}">
              <a16:creationId xmlns:a16="http://schemas.microsoft.com/office/drawing/2014/main" id="{00000000-0008-0000-0400-00001C000000}"/>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419100" y="0"/>
          <a:ext cx="274320" cy="2743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251460</xdr:colOff>
      <xdr:row>1</xdr:row>
      <xdr:rowOff>91440</xdr:rowOff>
    </xdr:from>
    <xdr:to>
      <xdr:col>23</xdr:col>
      <xdr:colOff>182880</xdr:colOff>
      <xdr:row>40</xdr:row>
      <xdr:rowOff>0</xdr:rowOff>
    </xdr:to>
    <xdr:sp macro="" textlink="">
      <xdr:nvSpPr>
        <xdr:cNvPr id="2" name="Rectangle: Rounded Corners 1">
          <a:extLst>
            <a:ext uri="{FF2B5EF4-FFF2-40B4-BE49-F238E27FC236}">
              <a16:creationId xmlns:a16="http://schemas.microsoft.com/office/drawing/2014/main" id="{00000000-0008-0000-0500-000002000000}"/>
            </a:ext>
          </a:extLst>
        </xdr:cNvPr>
        <xdr:cNvSpPr/>
      </xdr:nvSpPr>
      <xdr:spPr>
        <a:xfrm>
          <a:off x="251460" y="274320"/>
          <a:ext cx="13952220" cy="7040880"/>
        </a:xfrm>
        <a:prstGeom prst="roundRect">
          <a:avLst>
            <a:gd name="adj" fmla="val 4654"/>
          </a:avLst>
        </a:prstGeom>
        <a:solidFill>
          <a:srgbClr val="D9EAED"/>
        </a:solidFill>
        <a:ln w="9525">
          <a:solidFill>
            <a:schemeClr val="bg1"/>
          </a:solidFill>
        </a:ln>
        <a:effectLst>
          <a:outerShdw blurRad="152400" dist="215900" dir="7800000" algn="br" rotWithShape="0">
            <a:srgbClr val="019BD1">
              <a:alpha val="2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175260</xdr:colOff>
      <xdr:row>26</xdr:row>
      <xdr:rowOff>53340</xdr:rowOff>
    </xdr:from>
    <xdr:to>
      <xdr:col>12</xdr:col>
      <xdr:colOff>388620</xdr:colOff>
      <xdr:row>38</xdr:row>
      <xdr:rowOff>53340</xdr:rowOff>
    </xdr:to>
    <xdr:sp macro="" textlink="">
      <xdr:nvSpPr>
        <xdr:cNvPr id="3" name="Rectangle: Rounded Corners 2">
          <a:extLst>
            <a:ext uri="{FF2B5EF4-FFF2-40B4-BE49-F238E27FC236}">
              <a16:creationId xmlns:a16="http://schemas.microsoft.com/office/drawing/2014/main" id="{00000000-0008-0000-0500-000003000000}"/>
            </a:ext>
          </a:extLst>
        </xdr:cNvPr>
        <xdr:cNvSpPr/>
      </xdr:nvSpPr>
      <xdr:spPr>
        <a:xfrm>
          <a:off x="3223260" y="4808220"/>
          <a:ext cx="4480560" cy="2194560"/>
        </a:xfrm>
        <a:prstGeom prst="roundRect">
          <a:avLst>
            <a:gd name="adj" fmla="val 11917"/>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175260</xdr:colOff>
      <xdr:row>11</xdr:row>
      <xdr:rowOff>0</xdr:rowOff>
    </xdr:from>
    <xdr:to>
      <xdr:col>11</xdr:col>
      <xdr:colOff>38100</xdr:colOff>
      <xdr:row>25</xdr:row>
      <xdr:rowOff>0</xdr:rowOff>
    </xdr:to>
    <xdr:sp macro="" textlink="">
      <xdr:nvSpPr>
        <xdr:cNvPr id="4" name="Rectangle: Rounded Corners 3">
          <a:extLst>
            <a:ext uri="{FF2B5EF4-FFF2-40B4-BE49-F238E27FC236}">
              <a16:creationId xmlns:a16="http://schemas.microsoft.com/office/drawing/2014/main" id="{00000000-0008-0000-0500-000004000000}"/>
            </a:ext>
          </a:extLst>
        </xdr:cNvPr>
        <xdr:cNvSpPr/>
      </xdr:nvSpPr>
      <xdr:spPr>
        <a:xfrm>
          <a:off x="3223260" y="2011680"/>
          <a:ext cx="3520440" cy="2560320"/>
        </a:xfrm>
        <a:prstGeom prst="roundRect">
          <a:avLst>
            <a:gd name="adj" fmla="val 10925"/>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373380</xdr:colOff>
      <xdr:row>26</xdr:row>
      <xdr:rowOff>53340</xdr:rowOff>
    </xdr:from>
    <xdr:to>
      <xdr:col>22</xdr:col>
      <xdr:colOff>525780</xdr:colOff>
      <xdr:row>38</xdr:row>
      <xdr:rowOff>53340</xdr:rowOff>
    </xdr:to>
    <xdr:sp macro="" textlink="">
      <xdr:nvSpPr>
        <xdr:cNvPr id="5" name="Rectangle: Rounded Corners 4">
          <a:extLst>
            <a:ext uri="{FF2B5EF4-FFF2-40B4-BE49-F238E27FC236}">
              <a16:creationId xmlns:a16="http://schemas.microsoft.com/office/drawing/2014/main" id="{00000000-0008-0000-0500-000005000000}"/>
            </a:ext>
          </a:extLst>
        </xdr:cNvPr>
        <xdr:cNvSpPr/>
      </xdr:nvSpPr>
      <xdr:spPr>
        <a:xfrm>
          <a:off x="10736580" y="4808220"/>
          <a:ext cx="3200400" cy="2194560"/>
        </a:xfrm>
        <a:prstGeom prst="roundRect">
          <a:avLst>
            <a:gd name="adj" fmla="val 105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11</xdr:col>
      <xdr:colOff>272796</xdr:colOff>
      <xdr:row>11</xdr:row>
      <xdr:rowOff>0</xdr:rowOff>
    </xdr:from>
    <xdr:to>
      <xdr:col>22</xdr:col>
      <xdr:colOff>525780</xdr:colOff>
      <xdr:row>25</xdr:row>
      <xdr:rowOff>0</xdr:rowOff>
    </xdr:to>
    <xdr:sp macro="" textlink="">
      <xdr:nvSpPr>
        <xdr:cNvPr id="6" name="Rectangle: Rounded Corners 5">
          <a:extLst>
            <a:ext uri="{FF2B5EF4-FFF2-40B4-BE49-F238E27FC236}">
              <a16:creationId xmlns:a16="http://schemas.microsoft.com/office/drawing/2014/main" id="{00000000-0008-0000-0500-000006000000}"/>
            </a:ext>
          </a:extLst>
        </xdr:cNvPr>
        <xdr:cNvSpPr/>
      </xdr:nvSpPr>
      <xdr:spPr>
        <a:xfrm>
          <a:off x="6978396" y="2011680"/>
          <a:ext cx="6958584" cy="2560320"/>
        </a:xfrm>
        <a:prstGeom prst="roundRect">
          <a:avLst>
            <a:gd name="adj" fmla="val 10032"/>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15240</xdr:colOff>
      <xdr:row>26</xdr:row>
      <xdr:rowOff>53340</xdr:rowOff>
    </xdr:from>
    <xdr:to>
      <xdr:col>17</xdr:col>
      <xdr:colOff>137160</xdr:colOff>
      <xdr:row>40</xdr:row>
      <xdr:rowOff>144780</xdr:rowOff>
    </xdr:to>
    <xdr:sp macro="" textlink="">
      <xdr:nvSpPr>
        <xdr:cNvPr id="8" name="Rectangle: Rounded Corners 7">
          <a:extLst>
            <a:ext uri="{FF2B5EF4-FFF2-40B4-BE49-F238E27FC236}">
              <a16:creationId xmlns:a16="http://schemas.microsoft.com/office/drawing/2014/main" id="{00000000-0008-0000-0500-000008000000}"/>
            </a:ext>
          </a:extLst>
        </xdr:cNvPr>
        <xdr:cNvSpPr/>
      </xdr:nvSpPr>
      <xdr:spPr>
        <a:xfrm>
          <a:off x="7940040" y="4808220"/>
          <a:ext cx="2560320" cy="2651760"/>
        </a:xfrm>
        <a:prstGeom prst="roundRect">
          <a:avLst>
            <a:gd name="adj" fmla="val 11570"/>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518160</xdr:colOff>
      <xdr:row>13</xdr:row>
      <xdr:rowOff>60960</xdr:rowOff>
    </xdr:from>
    <xdr:to>
      <xdr:col>4</xdr:col>
      <xdr:colOff>548640</xdr:colOff>
      <xdr:row>25</xdr:row>
      <xdr:rowOff>152400</xdr:rowOff>
    </xdr:to>
    <xdr:sp macro="" textlink="">
      <xdr:nvSpPr>
        <xdr:cNvPr id="9" name="Rectangle: Rounded Corners 8">
          <a:extLst>
            <a:ext uri="{FF2B5EF4-FFF2-40B4-BE49-F238E27FC236}">
              <a16:creationId xmlns:a16="http://schemas.microsoft.com/office/drawing/2014/main" id="{00000000-0008-0000-0500-000009000000}"/>
            </a:ext>
          </a:extLst>
        </xdr:cNvPr>
        <xdr:cNvSpPr/>
      </xdr:nvSpPr>
      <xdr:spPr>
        <a:xfrm>
          <a:off x="518160" y="2438400"/>
          <a:ext cx="2468880" cy="2286000"/>
        </a:xfrm>
        <a:prstGeom prst="roundRect">
          <a:avLst>
            <a:gd name="adj" fmla="val 1330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518160</xdr:colOff>
      <xdr:row>3</xdr:row>
      <xdr:rowOff>38100</xdr:rowOff>
    </xdr:from>
    <xdr:to>
      <xdr:col>4</xdr:col>
      <xdr:colOff>548640</xdr:colOff>
      <xdr:row>11</xdr:row>
      <xdr:rowOff>160020</xdr:rowOff>
    </xdr:to>
    <xdr:sp macro="" textlink="">
      <xdr:nvSpPr>
        <xdr:cNvPr id="10" name="Rectangle: Rounded Corners 9">
          <a:extLst>
            <a:ext uri="{FF2B5EF4-FFF2-40B4-BE49-F238E27FC236}">
              <a16:creationId xmlns:a16="http://schemas.microsoft.com/office/drawing/2014/main" id="{00000000-0008-0000-0500-00000A000000}"/>
            </a:ext>
          </a:extLst>
        </xdr:cNvPr>
        <xdr:cNvSpPr/>
      </xdr:nvSpPr>
      <xdr:spPr>
        <a:xfrm>
          <a:off x="518160" y="586740"/>
          <a:ext cx="2468880" cy="1584960"/>
        </a:xfrm>
        <a:prstGeom prst="roundRect">
          <a:avLst>
            <a:gd name="adj" fmla="val 1474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161925</xdr:colOff>
      <xdr:row>3</xdr:row>
      <xdr:rowOff>38100</xdr:rowOff>
    </xdr:from>
    <xdr:to>
      <xdr:col>9</xdr:col>
      <xdr:colOff>238125</xdr:colOff>
      <xdr:row>9</xdr:row>
      <xdr:rowOff>129540</xdr:rowOff>
    </xdr:to>
    <xdr:sp macro="" textlink="">
      <xdr:nvSpPr>
        <xdr:cNvPr id="11" name="Rectangle: Rounded Corners 10">
          <a:extLst>
            <a:ext uri="{FF2B5EF4-FFF2-40B4-BE49-F238E27FC236}">
              <a16:creationId xmlns:a16="http://schemas.microsoft.com/office/drawing/2014/main" id="{00000000-0008-0000-0500-00000B000000}"/>
            </a:ext>
          </a:extLst>
        </xdr:cNvPr>
        <xdr:cNvSpPr/>
      </xdr:nvSpPr>
      <xdr:spPr>
        <a:xfrm>
          <a:off x="3209925" y="586740"/>
          <a:ext cx="2514600" cy="1188720"/>
        </a:xfrm>
        <a:prstGeom prst="roundRect">
          <a:avLst>
            <a:gd name="adj" fmla="val 17128"/>
          </a:avLst>
        </a:prstGeom>
        <a:gradFill>
          <a:gsLst>
            <a:gs pos="0">
              <a:srgbClr val="14A1F9"/>
            </a:gs>
            <a:gs pos="30000">
              <a:srgbClr val="0273FC"/>
            </a:gs>
          </a:gsLst>
          <a:lin ang="2700000" scaled="0"/>
        </a:gra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518160</xdr:colOff>
      <xdr:row>27</xdr:row>
      <xdr:rowOff>53340</xdr:rowOff>
    </xdr:from>
    <xdr:to>
      <xdr:col>4</xdr:col>
      <xdr:colOff>548640</xdr:colOff>
      <xdr:row>38</xdr:row>
      <xdr:rowOff>53340</xdr:rowOff>
    </xdr:to>
    <xdr:sp macro="" textlink="">
      <xdr:nvSpPr>
        <xdr:cNvPr id="12" name="Rectangle: Rounded Corners 11">
          <a:extLst>
            <a:ext uri="{FF2B5EF4-FFF2-40B4-BE49-F238E27FC236}">
              <a16:creationId xmlns:a16="http://schemas.microsoft.com/office/drawing/2014/main" id="{00000000-0008-0000-0500-00000C000000}"/>
            </a:ext>
          </a:extLst>
        </xdr:cNvPr>
        <xdr:cNvSpPr/>
      </xdr:nvSpPr>
      <xdr:spPr>
        <a:xfrm>
          <a:off x="518160" y="4991100"/>
          <a:ext cx="2468880" cy="2011680"/>
        </a:xfrm>
        <a:prstGeom prst="roundRect">
          <a:avLst>
            <a:gd name="adj" fmla="val 12959"/>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18</xdr:col>
      <xdr:colOff>449580</xdr:colOff>
      <xdr:row>3</xdr:row>
      <xdr:rowOff>38100</xdr:rowOff>
    </xdr:from>
    <xdr:to>
      <xdr:col>22</xdr:col>
      <xdr:colOff>525780</xdr:colOff>
      <xdr:row>9</xdr:row>
      <xdr:rowOff>129540</xdr:rowOff>
    </xdr:to>
    <xdr:sp macro="" textlink="">
      <xdr:nvSpPr>
        <xdr:cNvPr id="13" name="Rectangle: Rounded Corners 12">
          <a:extLst>
            <a:ext uri="{FF2B5EF4-FFF2-40B4-BE49-F238E27FC236}">
              <a16:creationId xmlns:a16="http://schemas.microsoft.com/office/drawing/2014/main" id="{00000000-0008-0000-0500-00000D000000}"/>
            </a:ext>
          </a:extLst>
        </xdr:cNvPr>
        <xdr:cNvSpPr/>
      </xdr:nvSpPr>
      <xdr:spPr>
        <a:xfrm>
          <a:off x="11422380" y="586740"/>
          <a:ext cx="2514600" cy="1188720"/>
        </a:xfrm>
        <a:prstGeom prst="roundRect">
          <a:avLst>
            <a:gd name="adj" fmla="val 171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9</xdr:col>
      <xdr:colOff>461010</xdr:colOff>
      <xdr:row>3</xdr:row>
      <xdr:rowOff>38100</xdr:rowOff>
    </xdr:from>
    <xdr:to>
      <xdr:col>13</xdr:col>
      <xdr:colOff>537210</xdr:colOff>
      <xdr:row>9</xdr:row>
      <xdr:rowOff>129540</xdr:rowOff>
    </xdr:to>
    <xdr:sp macro="" textlink="">
      <xdr:nvSpPr>
        <xdr:cNvPr id="14" name="Rectangle: Rounded Corners 13">
          <a:extLst>
            <a:ext uri="{FF2B5EF4-FFF2-40B4-BE49-F238E27FC236}">
              <a16:creationId xmlns:a16="http://schemas.microsoft.com/office/drawing/2014/main" id="{00000000-0008-0000-0500-00000E000000}"/>
            </a:ext>
          </a:extLst>
        </xdr:cNvPr>
        <xdr:cNvSpPr/>
      </xdr:nvSpPr>
      <xdr:spPr>
        <a:xfrm>
          <a:off x="5947410" y="586740"/>
          <a:ext cx="2514600" cy="1188720"/>
        </a:xfrm>
        <a:prstGeom prst="roundRect">
          <a:avLst>
            <a:gd name="adj" fmla="val 171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150495</xdr:colOff>
      <xdr:row>3</xdr:row>
      <xdr:rowOff>38100</xdr:rowOff>
    </xdr:from>
    <xdr:to>
      <xdr:col>18</xdr:col>
      <xdr:colOff>226695</xdr:colOff>
      <xdr:row>9</xdr:row>
      <xdr:rowOff>129540</xdr:rowOff>
    </xdr:to>
    <xdr:sp macro="" textlink="">
      <xdr:nvSpPr>
        <xdr:cNvPr id="15" name="Rectangle: Rounded Corners 14">
          <a:extLst>
            <a:ext uri="{FF2B5EF4-FFF2-40B4-BE49-F238E27FC236}">
              <a16:creationId xmlns:a16="http://schemas.microsoft.com/office/drawing/2014/main" id="{00000000-0008-0000-0500-00000F000000}"/>
            </a:ext>
          </a:extLst>
        </xdr:cNvPr>
        <xdr:cNvSpPr/>
      </xdr:nvSpPr>
      <xdr:spPr>
        <a:xfrm>
          <a:off x="8684895" y="586740"/>
          <a:ext cx="2514600" cy="1188720"/>
        </a:xfrm>
        <a:prstGeom prst="roundRect">
          <a:avLst>
            <a:gd name="adj" fmla="val 171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8</xdr:col>
      <xdr:colOff>276225</xdr:colOff>
      <xdr:row>4</xdr:row>
      <xdr:rowOff>68580</xdr:rowOff>
    </xdr:from>
    <xdr:to>
      <xdr:col>8</xdr:col>
      <xdr:colOff>603885</xdr:colOff>
      <xdr:row>6</xdr:row>
      <xdr:rowOff>15240</xdr:rowOff>
    </xdr:to>
    <xdr:sp macro="" textlink="">
      <xdr:nvSpPr>
        <xdr:cNvPr id="16" name="Rectangle: Rounded Corners 15">
          <a:extLst>
            <a:ext uri="{FF2B5EF4-FFF2-40B4-BE49-F238E27FC236}">
              <a16:creationId xmlns:a16="http://schemas.microsoft.com/office/drawing/2014/main" id="{00000000-0008-0000-0500-000010000000}"/>
            </a:ext>
          </a:extLst>
        </xdr:cNvPr>
        <xdr:cNvSpPr/>
      </xdr:nvSpPr>
      <xdr:spPr>
        <a:xfrm>
          <a:off x="5153025" y="800100"/>
          <a:ext cx="327660" cy="312420"/>
        </a:xfrm>
        <a:prstGeom prst="roundRect">
          <a:avLst/>
        </a:prstGeom>
        <a:gradFill>
          <a:gsLst>
            <a:gs pos="17000">
              <a:srgbClr val="14A1F9">
                <a:lumMod val="99000"/>
              </a:srgbClr>
            </a:gs>
            <a:gs pos="81000">
              <a:srgbClr val="0273FC"/>
            </a:gs>
          </a:gsLst>
          <a:lin ang="2700000" scaled="0"/>
        </a:gradFill>
        <a:ln w="12700">
          <a:noFill/>
        </a:ln>
        <a:effectLst>
          <a:outerShdw blurRad="508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editAs="oneCell">
    <xdr:from>
      <xdr:col>8</xdr:col>
      <xdr:colOff>327660</xdr:colOff>
      <xdr:row>4</xdr:row>
      <xdr:rowOff>106680</xdr:rowOff>
    </xdr:from>
    <xdr:to>
      <xdr:col>8</xdr:col>
      <xdr:colOff>556260</xdr:colOff>
      <xdr:row>5</xdr:row>
      <xdr:rowOff>152400</xdr:rowOff>
    </xdr:to>
    <xdr:pic>
      <xdr:nvPicPr>
        <xdr:cNvPr id="17" name="Graphic 16" descr="Wallet with solid fill">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04460" y="838200"/>
          <a:ext cx="228600" cy="228600"/>
        </a:xfrm>
        <a:prstGeom prst="rect">
          <a:avLst/>
        </a:prstGeom>
      </xdr:spPr>
    </xdr:pic>
    <xdr:clientData/>
  </xdr:twoCellAnchor>
  <xdr:twoCellAnchor>
    <xdr:from>
      <xdr:col>17</xdr:col>
      <xdr:colOff>293370</xdr:colOff>
      <xdr:row>4</xdr:row>
      <xdr:rowOff>45720</xdr:rowOff>
    </xdr:from>
    <xdr:to>
      <xdr:col>18</xdr:col>
      <xdr:colOff>11430</xdr:colOff>
      <xdr:row>5</xdr:row>
      <xdr:rowOff>175260</xdr:rowOff>
    </xdr:to>
    <xdr:sp macro="" textlink="">
      <xdr:nvSpPr>
        <xdr:cNvPr id="18" name="Rectangle: Rounded Corners 17">
          <a:extLst>
            <a:ext uri="{FF2B5EF4-FFF2-40B4-BE49-F238E27FC236}">
              <a16:creationId xmlns:a16="http://schemas.microsoft.com/office/drawing/2014/main" id="{00000000-0008-0000-0500-000012000000}"/>
            </a:ext>
          </a:extLst>
        </xdr:cNvPr>
        <xdr:cNvSpPr/>
      </xdr:nvSpPr>
      <xdr:spPr>
        <a:xfrm>
          <a:off x="10656570" y="777240"/>
          <a:ext cx="327660" cy="312420"/>
        </a:xfrm>
        <a:prstGeom prst="roundRect">
          <a:avLst/>
        </a:prstGeom>
        <a:gradFill>
          <a:gsLst>
            <a:gs pos="100000">
              <a:srgbClr val="0054B4"/>
            </a:gs>
            <a:gs pos="0">
              <a:srgbClr val="34D399"/>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a:t>
          </a:r>
          <a:endParaRPr lang="ru-RU" sz="2000" b="1">
            <a:solidFill>
              <a:schemeClr val="bg1"/>
            </a:solidFill>
          </a:endParaRPr>
        </a:p>
      </xdr:txBody>
    </xdr:sp>
    <xdr:clientData/>
  </xdr:twoCellAnchor>
  <xdr:twoCellAnchor>
    <xdr:from>
      <xdr:col>12</xdr:col>
      <xdr:colOff>590550</xdr:colOff>
      <xdr:row>4</xdr:row>
      <xdr:rowOff>45720</xdr:rowOff>
    </xdr:from>
    <xdr:to>
      <xdr:col>13</xdr:col>
      <xdr:colOff>308610</xdr:colOff>
      <xdr:row>5</xdr:row>
      <xdr:rowOff>175260</xdr:rowOff>
    </xdr:to>
    <xdr:sp macro="" textlink="">
      <xdr:nvSpPr>
        <xdr:cNvPr id="19" name="Rectangle: Rounded Corners 18">
          <a:extLst>
            <a:ext uri="{FF2B5EF4-FFF2-40B4-BE49-F238E27FC236}">
              <a16:creationId xmlns:a16="http://schemas.microsoft.com/office/drawing/2014/main" id="{00000000-0008-0000-0500-000013000000}"/>
            </a:ext>
          </a:extLst>
        </xdr:cNvPr>
        <xdr:cNvSpPr/>
      </xdr:nvSpPr>
      <xdr:spPr>
        <a:xfrm>
          <a:off x="7905750" y="777240"/>
          <a:ext cx="327660" cy="312420"/>
        </a:xfrm>
        <a:prstGeom prst="roundRect">
          <a:avLst/>
        </a:prstGeom>
        <a:gradFill>
          <a:gsLst>
            <a:gs pos="0">
              <a:srgbClr val="F9A810"/>
            </a:gs>
            <a:gs pos="99000">
              <a:srgbClr val="FF000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a:t>
          </a:r>
          <a:endParaRPr lang="ru-RU" sz="2000" b="1">
            <a:solidFill>
              <a:schemeClr val="bg1"/>
            </a:solidFill>
          </a:endParaRPr>
        </a:p>
      </xdr:txBody>
    </xdr:sp>
    <xdr:clientData/>
  </xdr:twoCellAnchor>
  <xdr:twoCellAnchor>
    <xdr:from>
      <xdr:col>21</xdr:col>
      <xdr:colOff>582930</xdr:colOff>
      <xdr:row>4</xdr:row>
      <xdr:rowOff>45720</xdr:rowOff>
    </xdr:from>
    <xdr:to>
      <xdr:col>22</xdr:col>
      <xdr:colOff>300990</xdr:colOff>
      <xdr:row>5</xdr:row>
      <xdr:rowOff>175260</xdr:rowOff>
    </xdr:to>
    <xdr:grpSp>
      <xdr:nvGrpSpPr>
        <xdr:cNvPr id="20" name="Group 19">
          <a:extLst>
            <a:ext uri="{FF2B5EF4-FFF2-40B4-BE49-F238E27FC236}">
              <a16:creationId xmlns:a16="http://schemas.microsoft.com/office/drawing/2014/main" id="{00000000-0008-0000-0500-000014000000}"/>
            </a:ext>
          </a:extLst>
        </xdr:cNvPr>
        <xdr:cNvGrpSpPr/>
      </xdr:nvGrpSpPr>
      <xdr:grpSpPr>
        <a:xfrm>
          <a:off x="13028930" y="807720"/>
          <a:ext cx="310727" cy="320040"/>
          <a:chOff x="13384530" y="861060"/>
          <a:chExt cx="327660" cy="312420"/>
        </a:xfrm>
      </xdr:grpSpPr>
      <xdr:sp macro="" textlink="">
        <xdr:nvSpPr>
          <xdr:cNvPr id="21" name="Rectangle: Rounded Corners 20">
            <a:extLst>
              <a:ext uri="{FF2B5EF4-FFF2-40B4-BE49-F238E27FC236}">
                <a16:creationId xmlns:a16="http://schemas.microsoft.com/office/drawing/2014/main" id="{00000000-0008-0000-0500-000015000000}"/>
              </a:ext>
            </a:extLst>
          </xdr:cNvPr>
          <xdr:cNvSpPr/>
        </xdr:nvSpPr>
        <xdr:spPr>
          <a:xfrm>
            <a:off x="13384530" y="861060"/>
            <a:ext cx="327660" cy="312420"/>
          </a:xfrm>
          <a:prstGeom prst="roundRect">
            <a:avLst/>
          </a:prstGeom>
          <a:gradFill>
            <a:gsLst>
              <a:gs pos="0">
                <a:srgbClr val="985DF9"/>
              </a:gs>
              <a:gs pos="95000">
                <a:srgbClr val="621EF4"/>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000" b="1">
              <a:solidFill>
                <a:schemeClr val="bg1"/>
              </a:solidFill>
            </a:endParaRPr>
          </a:p>
        </xdr:txBody>
      </xdr:sp>
      <xdr:pic>
        <xdr:nvPicPr>
          <xdr:cNvPr id="22" name="Graphic 21" descr="Download with solid fill">
            <a:extLst>
              <a:ext uri="{FF2B5EF4-FFF2-40B4-BE49-F238E27FC236}">
                <a16:creationId xmlns:a16="http://schemas.microsoft.com/office/drawing/2014/main" id="{00000000-0008-0000-0500-000016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34060" y="906780"/>
            <a:ext cx="228600" cy="228600"/>
          </a:xfrm>
          <a:prstGeom prst="rect">
            <a:avLst/>
          </a:prstGeom>
        </xdr:spPr>
      </xdr:pic>
    </xdr:grpSp>
    <xdr:clientData/>
  </xdr:twoCellAnchor>
  <xdr:twoCellAnchor>
    <xdr:from>
      <xdr:col>5</xdr:col>
      <xdr:colOff>205740</xdr:colOff>
      <xdr:row>27</xdr:row>
      <xdr:rowOff>152400</xdr:rowOff>
    </xdr:from>
    <xdr:to>
      <xdr:col>12</xdr:col>
      <xdr:colOff>327660</xdr:colOff>
      <xdr:row>37</xdr:row>
      <xdr:rowOff>60960</xdr:rowOff>
    </xdr:to>
    <xdr:graphicFrame macro="">
      <xdr:nvGraphicFramePr>
        <xdr:cNvPr id="38" name="Chart 37">
          <a:extLst>
            <a:ext uri="{FF2B5EF4-FFF2-40B4-BE49-F238E27FC236}">
              <a16:creationId xmlns:a16="http://schemas.microsoft.com/office/drawing/2014/main" id="{00000000-0008-0000-05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563880</xdr:colOff>
      <xdr:row>26</xdr:row>
      <xdr:rowOff>152400</xdr:rowOff>
    </xdr:from>
    <xdr:to>
      <xdr:col>9</xdr:col>
      <xdr:colOff>259080</xdr:colOff>
      <xdr:row>28</xdr:row>
      <xdr:rowOff>60960</xdr:rowOff>
    </xdr:to>
    <xdr:sp macro="" textlink="Processing!A9">
      <xdr:nvSpPr>
        <xdr:cNvPr id="39" name="TextBox 38">
          <a:extLst>
            <a:ext uri="{FF2B5EF4-FFF2-40B4-BE49-F238E27FC236}">
              <a16:creationId xmlns:a16="http://schemas.microsoft.com/office/drawing/2014/main" id="{00000000-0008-0000-0500-000027000000}"/>
            </a:ext>
          </a:extLst>
        </xdr:cNvPr>
        <xdr:cNvSpPr txBox="1"/>
      </xdr:nvSpPr>
      <xdr:spPr>
        <a:xfrm>
          <a:off x="3611880" y="4907280"/>
          <a:ext cx="21336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EEA8545-DE5D-43AF-85BF-69857A7EE364}" type="TxLink">
            <a:rPr lang="en-US" sz="1400" b="1" i="0" u="none" strike="noStrike">
              <a:solidFill>
                <a:srgbClr val="214247"/>
              </a:solidFill>
              <a:latin typeface="Aptos Narrow"/>
              <a:ea typeface="+mn-ea"/>
              <a:cs typeface="+mn-cs"/>
            </a:rPr>
            <a:pPr marL="0" indent="0"/>
            <a:t>Expenses Dynamics</a:t>
          </a:fld>
          <a:endParaRPr lang="ru-RU" sz="1400" b="1" i="0" u="none" strike="noStrike">
            <a:solidFill>
              <a:srgbClr val="214247"/>
            </a:solidFill>
            <a:latin typeface="Aptos Narrow"/>
            <a:ea typeface="+mn-ea"/>
            <a:cs typeface="+mn-cs"/>
          </a:endParaRPr>
        </a:p>
      </xdr:txBody>
    </xdr:sp>
    <xdr:clientData/>
  </xdr:twoCellAnchor>
  <xdr:twoCellAnchor>
    <xdr:from>
      <xdr:col>7</xdr:col>
      <xdr:colOff>594360</xdr:colOff>
      <xdr:row>26</xdr:row>
      <xdr:rowOff>152400</xdr:rowOff>
    </xdr:from>
    <xdr:to>
      <xdr:col>9</xdr:col>
      <xdr:colOff>586740</xdr:colOff>
      <xdr:row>28</xdr:row>
      <xdr:rowOff>60960</xdr:rowOff>
    </xdr:to>
    <xdr:sp macro="" textlink="Processing!C23">
      <xdr:nvSpPr>
        <xdr:cNvPr id="40" name="TextBox 39">
          <a:extLst>
            <a:ext uri="{FF2B5EF4-FFF2-40B4-BE49-F238E27FC236}">
              <a16:creationId xmlns:a16="http://schemas.microsoft.com/office/drawing/2014/main" id="{00000000-0008-0000-0500-000028000000}"/>
            </a:ext>
          </a:extLst>
        </xdr:cNvPr>
        <xdr:cNvSpPr txBox="1"/>
      </xdr:nvSpPr>
      <xdr:spPr>
        <a:xfrm>
          <a:off x="4861560" y="490728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C62A4424-CC2A-4661-9418-F8CDAB8E6FA2}" type="TxLink">
            <a:rPr lang="en-US" sz="1400" b="0" i="0" u="none" strike="noStrike">
              <a:solidFill>
                <a:srgbClr val="214247"/>
              </a:solidFill>
              <a:latin typeface="Aptos Narrow"/>
              <a:ea typeface="+mn-ea"/>
              <a:cs typeface="+mn-cs"/>
            </a:rPr>
            <a:pPr marL="0" indent="0" algn="r"/>
            <a:t> $7,784 </a:t>
          </a:fld>
          <a:endParaRPr lang="ru-RU" sz="1400" b="0" i="0" u="none" strike="noStrike">
            <a:solidFill>
              <a:srgbClr val="214247"/>
            </a:solidFill>
            <a:latin typeface="Aptos Narrow"/>
            <a:ea typeface="+mn-ea"/>
            <a:cs typeface="+mn-cs"/>
          </a:endParaRPr>
        </a:p>
      </xdr:txBody>
    </xdr:sp>
    <xdr:clientData/>
  </xdr:twoCellAnchor>
  <xdr:twoCellAnchor>
    <xdr:from>
      <xdr:col>17</xdr:col>
      <xdr:colOff>426720</xdr:colOff>
      <xdr:row>29</xdr:row>
      <xdr:rowOff>22860</xdr:rowOff>
    </xdr:from>
    <xdr:to>
      <xdr:col>22</xdr:col>
      <xdr:colOff>487680</xdr:colOff>
      <xdr:row>38</xdr:row>
      <xdr:rowOff>22860</xdr:rowOff>
    </xdr:to>
    <xdr:graphicFrame macro="">
      <xdr:nvGraphicFramePr>
        <xdr:cNvPr id="41" name="Chart 40">
          <a:extLst>
            <a:ext uri="{FF2B5EF4-FFF2-40B4-BE49-F238E27FC236}">
              <a16:creationId xmlns:a16="http://schemas.microsoft.com/office/drawing/2014/main" id="{00000000-0008-0000-05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60960</xdr:colOff>
      <xdr:row>26</xdr:row>
      <xdr:rowOff>152400</xdr:rowOff>
    </xdr:from>
    <xdr:to>
      <xdr:col>20</xdr:col>
      <xdr:colOff>601980</xdr:colOff>
      <xdr:row>28</xdr:row>
      <xdr:rowOff>60960</xdr:rowOff>
    </xdr:to>
    <xdr:sp macro="" textlink="Processing!H10">
      <xdr:nvSpPr>
        <xdr:cNvPr id="42" name="TextBox 41">
          <a:extLst>
            <a:ext uri="{FF2B5EF4-FFF2-40B4-BE49-F238E27FC236}">
              <a16:creationId xmlns:a16="http://schemas.microsoft.com/office/drawing/2014/main" id="{00000000-0008-0000-0500-00002A000000}"/>
            </a:ext>
          </a:extLst>
        </xdr:cNvPr>
        <xdr:cNvSpPr txBox="1"/>
      </xdr:nvSpPr>
      <xdr:spPr>
        <a:xfrm>
          <a:off x="11033760" y="4907280"/>
          <a:ext cx="17602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0C4C28E-7F88-42CE-81E2-29B30C01DEAE}" type="TxLink">
            <a:rPr lang="en-US" sz="1400" b="1" i="0" u="none" strike="noStrike">
              <a:solidFill>
                <a:srgbClr val="214247"/>
              </a:solidFill>
              <a:latin typeface="Aptos Narrow"/>
              <a:ea typeface="+mn-ea"/>
              <a:cs typeface="+mn-cs"/>
            </a:rPr>
            <a:pPr marL="0" indent="0"/>
            <a:t>Income Dynamics</a:t>
          </a:fld>
          <a:endParaRPr lang="ru-RU" sz="1400" b="1" i="0" u="none" strike="noStrike">
            <a:solidFill>
              <a:srgbClr val="214247"/>
            </a:solidFill>
            <a:latin typeface="Aptos Narrow"/>
            <a:ea typeface="+mn-ea"/>
            <a:cs typeface="+mn-cs"/>
          </a:endParaRPr>
        </a:p>
      </xdr:txBody>
    </xdr:sp>
    <xdr:clientData/>
  </xdr:twoCellAnchor>
  <xdr:twoCellAnchor>
    <xdr:from>
      <xdr:col>20</xdr:col>
      <xdr:colOff>198120</xdr:colOff>
      <xdr:row>28</xdr:row>
      <xdr:rowOff>38100</xdr:rowOff>
    </xdr:from>
    <xdr:to>
      <xdr:col>22</xdr:col>
      <xdr:colOff>190500</xdr:colOff>
      <xdr:row>29</xdr:row>
      <xdr:rowOff>129540</xdr:rowOff>
    </xdr:to>
    <xdr:sp macro="" textlink="Processing!K23">
      <xdr:nvSpPr>
        <xdr:cNvPr id="43" name="TextBox 42">
          <a:extLst>
            <a:ext uri="{FF2B5EF4-FFF2-40B4-BE49-F238E27FC236}">
              <a16:creationId xmlns:a16="http://schemas.microsoft.com/office/drawing/2014/main" id="{00000000-0008-0000-0500-00002B000000}"/>
            </a:ext>
          </a:extLst>
        </xdr:cNvPr>
        <xdr:cNvSpPr txBox="1"/>
      </xdr:nvSpPr>
      <xdr:spPr>
        <a:xfrm>
          <a:off x="12390120" y="515874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0725353-C26B-4C2A-9E4D-41343927F0E7}" type="TxLink">
            <a:rPr lang="en-US" sz="1100" b="0" i="0" u="none" strike="noStrike">
              <a:solidFill>
                <a:srgbClr val="197CFB"/>
              </a:solidFill>
              <a:latin typeface="Aptos Narrow"/>
              <a:ea typeface="+mn-ea"/>
              <a:cs typeface="+mn-cs"/>
            </a:rPr>
            <a:pPr marL="0" indent="0" algn="l"/>
            <a:t> $3,345 </a:t>
          </a:fld>
          <a:endParaRPr lang="ru-RU" sz="1800" b="0" i="0" u="none" strike="noStrike">
            <a:solidFill>
              <a:srgbClr val="197CFB"/>
            </a:solidFill>
            <a:latin typeface="Aptos Narrow"/>
            <a:ea typeface="+mn-ea"/>
            <a:cs typeface="+mn-cs"/>
          </a:endParaRPr>
        </a:p>
      </xdr:txBody>
    </xdr:sp>
    <xdr:clientData/>
  </xdr:twoCellAnchor>
  <xdr:twoCellAnchor>
    <xdr:from>
      <xdr:col>18</xdr:col>
      <xdr:colOff>60960</xdr:colOff>
      <xdr:row>28</xdr:row>
      <xdr:rowOff>38100</xdr:rowOff>
    </xdr:from>
    <xdr:to>
      <xdr:col>20</xdr:col>
      <xdr:colOff>220980</xdr:colOff>
      <xdr:row>29</xdr:row>
      <xdr:rowOff>129540</xdr:rowOff>
    </xdr:to>
    <xdr:sp macro="" textlink="Processing!K24">
      <xdr:nvSpPr>
        <xdr:cNvPr id="44" name="TextBox 43">
          <a:extLst>
            <a:ext uri="{FF2B5EF4-FFF2-40B4-BE49-F238E27FC236}">
              <a16:creationId xmlns:a16="http://schemas.microsoft.com/office/drawing/2014/main" id="{00000000-0008-0000-0500-00002C000000}"/>
            </a:ext>
          </a:extLst>
        </xdr:cNvPr>
        <xdr:cNvSpPr txBox="1"/>
      </xdr:nvSpPr>
      <xdr:spPr>
        <a:xfrm>
          <a:off x="11033760" y="5158740"/>
          <a:ext cx="13792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B4C8821-8011-4340-AA4C-14E94A1E33D6}" type="TxLink">
            <a:rPr lang="en-US" sz="1100" b="0" i="0" u="none" strike="noStrike">
              <a:solidFill>
                <a:srgbClr val="197CFB"/>
              </a:solidFill>
              <a:latin typeface="Aptos Narrow"/>
              <a:ea typeface="+mn-ea"/>
              <a:cs typeface="+mn-cs"/>
            </a:rPr>
            <a:pPr marL="0" indent="0" algn="l"/>
            <a:t>Goals Accumulation</a:t>
          </a:fld>
          <a:endParaRPr lang="ru-RU" sz="1100" b="0" i="0" u="none" strike="noStrike">
            <a:solidFill>
              <a:srgbClr val="197CFB"/>
            </a:solidFill>
            <a:latin typeface="Aptos Narrow"/>
            <a:ea typeface="+mn-ea"/>
            <a:cs typeface="+mn-cs"/>
          </a:endParaRPr>
        </a:p>
      </xdr:txBody>
    </xdr:sp>
    <xdr:clientData/>
  </xdr:twoCellAnchor>
  <xdr:twoCellAnchor>
    <xdr:from>
      <xdr:col>5</xdr:col>
      <xdr:colOff>563880</xdr:colOff>
      <xdr:row>12</xdr:row>
      <xdr:rowOff>129540</xdr:rowOff>
    </xdr:from>
    <xdr:to>
      <xdr:col>10</xdr:col>
      <xdr:colOff>259080</xdr:colOff>
      <xdr:row>25</xdr:row>
      <xdr:rowOff>38100</xdr:rowOff>
    </xdr:to>
    <xdr:graphicFrame macro="">
      <xdr:nvGraphicFramePr>
        <xdr:cNvPr id="45" name="Chart 44">
          <a:extLst>
            <a:ext uri="{FF2B5EF4-FFF2-40B4-BE49-F238E27FC236}">
              <a16:creationId xmlns:a16="http://schemas.microsoft.com/office/drawing/2014/main" id="{00000000-0008-0000-05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160020</xdr:colOff>
      <xdr:row>11</xdr:row>
      <xdr:rowOff>7620</xdr:rowOff>
    </xdr:from>
    <xdr:to>
      <xdr:col>10</xdr:col>
      <xdr:colOff>53340</xdr:colOff>
      <xdr:row>13</xdr:row>
      <xdr:rowOff>44196</xdr:rowOff>
    </xdr:to>
    <mc:AlternateContent xmlns:mc="http://schemas.openxmlformats.org/markup-compatibility/2006" xmlns:a14="http://schemas.microsoft.com/office/drawing/2010/main">
      <mc:Choice Requires="a14">
        <xdr:graphicFrame macro="">
          <xdr:nvGraphicFramePr>
            <xdr:cNvPr id="46" name="Indicator 8">
              <a:extLst>
                <a:ext uri="{FF2B5EF4-FFF2-40B4-BE49-F238E27FC236}">
                  <a16:creationId xmlns:a16="http://schemas.microsoft.com/office/drawing/2014/main" id="{00000000-0008-0000-0500-00002E000000}"/>
                </a:ext>
              </a:extLst>
            </xdr:cNvPr>
            <xdr:cNvGraphicFramePr/>
          </xdr:nvGraphicFramePr>
          <xdr:xfrm>
            <a:off x="0" y="0"/>
            <a:ext cx="0" cy="0"/>
          </xdr:xfrm>
          <a:graphic>
            <a:graphicData uri="http://schemas.microsoft.com/office/drawing/2010/slicer">
              <sle:slicer xmlns:sle="http://schemas.microsoft.com/office/drawing/2010/slicer" name="Indicator 8"/>
            </a:graphicData>
          </a:graphic>
        </xdr:graphicFrame>
      </mc:Choice>
      <mc:Fallback xmlns="">
        <xdr:sp macro="" textlink="">
          <xdr:nvSpPr>
            <xdr:cNvPr id="0" name=""/>
            <xdr:cNvSpPr>
              <a:spLocks noTextEdit="1"/>
            </xdr:cNvSpPr>
          </xdr:nvSpPr>
          <xdr:spPr>
            <a:xfrm>
              <a:off x="3817620" y="2019300"/>
              <a:ext cx="233172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327660</xdr:colOff>
      <xdr:row>26</xdr:row>
      <xdr:rowOff>129540</xdr:rowOff>
    </xdr:from>
    <xdr:to>
      <xdr:col>15</xdr:col>
      <xdr:colOff>22860</xdr:colOff>
      <xdr:row>28</xdr:row>
      <xdr:rowOff>38100</xdr:rowOff>
    </xdr:to>
    <xdr:sp macro="" textlink="Processing!B1">
      <xdr:nvSpPr>
        <xdr:cNvPr id="62" name="TextBox 61">
          <a:extLst>
            <a:ext uri="{FF2B5EF4-FFF2-40B4-BE49-F238E27FC236}">
              <a16:creationId xmlns:a16="http://schemas.microsoft.com/office/drawing/2014/main" id="{00000000-0008-0000-0500-00003E000000}"/>
            </a:ext>
          </a:extLst>
        </xdr:cNvPr>
        <xdr:cNvSpPr txBox="1"/>
      </xdr:nvSpPr>
      <xdr:spPr>
        <a:xfrm>
          <a:off x="825246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7F039DF-497B-4CB1-AB4F-5E34F33168FF}" type="TxLink">
            <a:rPr lang="en-US" sz="1400" b="1" i="0" u="none" strike="noStrike">
              <a:solidFill>
                <a:srgbClr val="214247"/>
              </a:solidFill>
              <a:latin typeface="Aptos Narrow"/>
              <a:ea typeface="+mn-ea"/>
              <a:cs typeface="+mn-cs"/>
            </a:rPr>
            <a:pPr marL="0" indent="0" algn="ctr"/>
            <a:t>Expenses</a:t>
          </a:fld>
          <a:endParaRPr lang="ru-RU" sz="1400" b="1" i="0" u="none" strike="noStrike">
            <a:solidFill>
              <a:srgbClr val="214247"/>
            </a:solidFill>
            <a:latin typeface="Aptos Narrow"/>
            <a:ea typeface="+mn-ea"/>
            <a:cs typeface="+mn-cs"/>
          </a:endParaRPr>
        </a:p>
      </xdr:txBody>
    </xdr:sp>
    <xdr:clientData/>
  </xdr:twoCellAnchor>
  <xdr:twoCellAnchor>
    <xdr:from>
      <xdr:col>15</xdr:col>
      <xdr:colOff>144780</xdr:colOff>
      <xdr:row>26</xdr:row>
      <xdr:rowOff>129540</xdr:rowOff>
    </xdr:from>
    <xdr:to>
      <xdr:col>16</xdr:col>
      <xdr:colOff>449580</xdr:colOff>
      <xdr:row>28</xdr:row>
      <xdr:rowOff>38100</xdr:rowOff>
    </xdr:to>
    <xdr:sp macro="" textlink="Processing!K1">
      <xdr:nvSpPr>
        <xdr:cNvPr id="63" name="TextBox 62">
          <a:extLst>
            <a:ext uri="{FF2B5EF4-FFF2-40B4-BE49-F238E27FC236}">
              <a16:creationId xmlns:a16="http://schemas.microsoft.com/office/drawing/2014/main" id="{00000000-0008-0000-0500-00003F000000}"/>
            </a:ext>
          </a:extLst>
        </xdr:cNvPr>
        <xdr:cNvSpPr txBox="1"/>
      </xdr:nvSpPr>
      <xdr:spPr>
        <a:xfrm>
          <a:off x="928878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72677F6-8208-4568-BA49-1E40A80A1735}" type="TxLink">
            <a:rPr lang="en-US" sz="1400" b="1" i="0" u="none" strike="noStrike">
              <a:solidFill>
                <a:srgbClr val="214247"/>
              </a:solidFill>
              <a:latin typeface="Aptos Narrow"/>
              <a:ea typeface="+mn-ea"/>
              <a:cs typeface="+mn-cs"/>
            </a:rPr>
            <a:pPr marL="0" indent="0" algn="ctr"/>
            <a:t>Income</a:t>
          </a:fld>
          <a:endParaRPr lang="ru-RU" sz="1400" b="1" i="0" u="none" strike="noStrike">
            <a:solidFill>
              <a:srgbClr val="214247"/>
            </a:solidFill>
            <a:latin typeface="Aptos Narrow"/>
            <a:ea typeface="+mn-ea"/>
            <a:cs typeface="+mn-cs"/>
          </a:endParaRPr>
        </a:p>
      </xdr:txBody>
    </xdr:sp>
    <xdr:clientData/>
  </xdr:twoCellAnchor>
  <xdr:twoCellAnchor>
    <xdr:from>
      <xdr:col>0</xdr:col>
      <xdr:colOff>266700</xdr:colOff>
      <xdr:row>5</xdr:row>
      <xdr:rowOff>30480</xdr:rowOff>
    </xdr:from>
    <xdr:to>
      <xdr:col>5</xdr:col>
      <xdr:colOff>190500</xdr:colOff>
      <xdr:row>12</xdr:row>
      <xdr:rowOff>106680</xdr:rowOff>
    </xdr:to>
    <xdr:graphicFrame macro="">
      <xdr:nvGraphicFramePr>
        <xdr:cNvPr id="64" name="Chart 63">
          <a:extLst>
            <a:ext uri="{FF2B5EF4-FFF2-40B4-BE49-F238E27FC236}">
              <a16:creationId xmlns:a16="http://schemas.microsoft.com/office/drawing/2014/main" id="{00000000-0008-0000-0500-00004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596265</xdr:colOff>
      <xdr:row>4</xdr:row>
      <xdr:rowOff>68580</xdr:rowOff>
    </xdr:from>
    <xdr:to>
      <xdr:col>4</xdr:col>
      <xdr:colOff>314325</xdr:colOff>
      <xdr:row>6</xdr:row>
      <xdr:rowOff>15240</xdr:rowOff>
    </xdr:to>
    <xdr:sp macro="" textlink="">
      <xdr:nvSpPr>
        <xdr:cNvPr id="65" name="Rectangle: Rounded Corners 64">
          <a:extLst>
            <a:ext uri="{FF2B5EF4-FFF2-40B4-BE49-F238E27FC236}">
              <a16:creationId xmlns:a16="http://schemas.microsoft.com/office/drawing/2014/main" id="{00000000-0008-0000-0500-000041000000}"/>
            </a:ext>
          </a:extLst>
        </xdr:cNvPr>
        <xdr:cNvSpPr/>
      </xdr:nvSpPr>
      <xdr:spPr>
        <a:xfrm>
          <a:off x="2425065" y="800100"/>
          <a:ext cx="327660" cy="312420"/>
        </a:xfrm>
        <a:prstGeom prst="roundRect">
          <a:avLst/>
        </a:prstGeom>
        <a:solidFill>
          <a:srgbClr val="01152D"/>
        </a:solidFill>
        <a:ln w="12700">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4</xdr:col>
      <xdr:colOff>30480</xdr:colOff>
      <xdr:row>4</xdr:row>
      <xdr:rowOff>99060</xdr:rowOff>
    </xdr:from>
    <xdr:to>
      <xdr:col>4</xdr:col>
      <xdr:colOff>259080</xdr:colOff>
      <xdr:row>5</xdr:row>
      <xdr:rowOff>144780</xdr:rowOff>
    </xdr:to>
    <xdr:pic>
      <xdr:nvPicPr>
        <xdr:cNvPr id="66" name="Graphic 65" descr="Home with solid fill">
          <a:extLst>
            <a:ext uri="{FF2B5EF4-FFF2-40B4-BE49-F238E27FC236}">
              <a16:creationId xmlns:a16="http://schemas.microsoft.com/office/drawing/2014/main" id="{00000000-0008-0000-0500-000042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68880" y="830580"/>
          <a:ext cx="228600" cy="228600"/>
        </a:xfrm>
        <a:prstGeom prst="rect">
          <a:avLst/>
        </a:prstGeom>
      </xdr:spPr>
    </xdr:pic>
    <xdr:clientData/>
  </xdr:twoCellAnchor>
  <xdr:twoCellAnchor>
    <xdr:from>
      <xdr:col>1</xdr:col>
      <xdr:colOff>76200</xdr:colOff>
      <xdr:row>3</xdr:row>
      <xdr:rowOff>160020</xdr:rowOff>
    </xdr:from>
    <xdr:to>
      <xdr:col>3</xdr:col>
      <xdr:colOff>327660</xdr:colOff>
      <xdr:row>5</xdr:row>
      <xdr:rowOff>152400</xdr:rowOff>
    </xdr:to>
    <xdr:sp macro="" textlink="Processing!M9">
      <xdr:nvSpPr>
        <xdr:cNvPr id="67" name="TextBox 66">
          <a:extLst>
            <a:ext uri="{FF2B5EF4-FFF2-40B4-BE49-F238E27FC236}">
              <a16:creationId xmlns:a16="http://schemas.microsoft.com/office/drawing/2014/main" id="{00000000-0008-0000-0500-000043000000}"/>
            </a:ext>
          </a:extLst>
        </xdr:cNvPr>
        <xdr:cNvSpPr txBox="1"/>
      </xdr:nvSpPr>
      <xdr:spPr>
        <a:xfrm>
          <a:off x="68580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EC5868-FB58-4D2C-B42A-F1F27E0D08C9}" type="TxLink">
            <a:rPr lang="en-US" sz="1400" b="1" i="0" u="none" strike="noStrike">
              <a:solidFill>
                <a:srgbClr val="214247"/>
              </a:solidFill>
              <a:latin typeface="Aptos Narrow"/>
            </a:rPr>
            <a:pPr/>
            <a:t>Total Cash Flow</a:t>
          </a:fld>
          <a:endParaRPr lang="ru-RU" sz="1400" b="1">
            <a:solidFill>
              <a:srgbClr val="214247"/>
            </a:solidFill>
          </a:endParaRPr>
        </a:p>
      </xdr:txBody>
    </xdr:sp>
    <xdr:clientData/>
  </xdr:twoCellAnchor>
  <xdr:twoCellAnchor>
    <xdr:from>
      <xdr:col>1</xdr:col>
      <xdr:colOff>15240</xdr:colOff>
      <xdr:row>5</xdr:row>
      <xdr:rowOff>45720</xdr:rowOff>
    </xdr:from>
    <xdr:to>
      <xdr:col>3</xdr:col>
      <xdr:colOff>266700</xdr:colOff>
      <xdr:row>7</xdr:row>
      <xdr:rowOff>38100</xdr:rowOff>
    </xdr:to>
    <xdr:sp macro="" textlink="Processing!O23">
      <xdr:nvSpPr>
        <xdr:cNvPr id="68" name="TextBox 67">
          <a:extLst>
            <a:ext uri="{FF2B5EF4-FFF2-40B4-BE49-F238E27FC236}">
              <a16:creationId xmlns:a16="http://schemas.microsoft.com/office/drawing/2014/main" id="{00000000-0008-0000-0500-000044000000}"/>
            </a:ext>
          </a:extLst>
        </xdr:cNvPr>
        <xdr:cNvSpPr txBox="1"/>
      </xdr:nvSpPr>
      <xdr:spPr>
        <a:xfrm>
          <a:off x="6248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D23083-EB3B-4E54-9706-1DE6C050C0B5}" type="TxLink">
            <a:rPr lang="en-US" sz="2000" b="0" i="0" u="none" strike="noStrike">
              <a:solidFill>
                <a:srgbClr val="214247"/>
              </a:solidFill>
              <a:latin typeface="Aptos Narrow"/>
              <a:ea typeface="+mn-ea"/>
              <a:cs typeface="+mn-cs"/>
            </a:rPr>
            <a:pPr marL="0" indent="0"/>
            <a:t> $18,616 </a:t>
          </a:fld>
          <a:endParaRPr lang="ru-RU" sz="2000" b="0" i="0" u="none" strike="noStrike">
            <a:solidFill>
              <a:srgbClr val="214247"/>
            </a:solidFill>
            <a:latin typeface="Aptos Narrow"/>
            <a:ea typeface="+mn-ea"/>
            <a:cs typeface="+mn-cs"/>
          </a:endParaRPr>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5">
      <xdr:nvSpPr>
        <xdr:cNvPr id="69" name="TextBox 68">
          <a:extLst>
            <a:ext uri="{FF2B5EF4-FFF2-40B4-BE49-F238E27FC236}">
              <a16:creationId xmlns:a16="http://schemas.microsoft.com/office/drawing/2014/main" id="{00000000-0008-0000-0500-00004500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75A47E-8A88-4F75-BF14-C8ACEBE9AD24}" type="TxLink">
            <a:rPr lang="en-US" sz="1100" b="1" i="0" u="none" strike="noStrike">
              <a:solidFill>
                <a:srgbClr val="33CCCC"/>
              </a:solidFill>
              <a:latin typeface="Aptos Narrow"/>
              <a:ea typeface="+mn-ea"/>
              <a:cs typeface="+mn-cs"/>
            </a:rPr>
            <a:pPr marL="0" indent="0"/>
            <a:t>↑ +5%</a:t>
          </a:fld>
          <a:endParaRPr lang="ru-RU" sz="1100" b="1" i="0" u="none" strike="noStrike">
            <a:solidFill>
              <a:srgbClr val="33CCCC"/>
            </a:solidFill>
            <a:latin typeface="Aptos Narrow"/>
            <a:ea typeface="+mn-ea"/>
            <a:cs typeface="+mn-cs"/>
          </a:endParaRPr>
        </a:p>
      </xdr:txBody>
    </xdr:sp>
    <xdr:clientData/>
  </xdr:twoCellAnchor>
  <xdr:twoCellAnchor>
    <xdr:from>
      <xdr:col>5</xdr:col>
      <xdr:colOff>297180</xdr:colOff>
      <xdr:row>3</xdr:row>
      <xdr:rowOff>160020</xdr:rowOff>
    </xdr:from>
    <xdr:to>
      <xdr:col>7</xdr:col>
      <xdr:colOff>548640</xdr:colOff>
      <xdr:row>5</xdr:row>
      <xdr:rowOff>152400</xdr:rowOff>
    </xdr:to>
    <xdr:sp macro="" textlink="Processing!H7">
      <xdr:nvSpPr>
        <xdr:cNvPr id="70" name="TextBox 69">
          <a:extLst>
            <a:ext uri="{FF2B5EF4-FFF2-40B4-BE49-F238E27FC236}">
              <a16:creationId xmlns:a16="http://schemas.microsoft.com/office/drawing/2014/main" id="{00000000-0008-0000-0500-000046000000}"/>
            </a:ext>
          </a:extLst>
        </xdr:cNvPr>
        <xdr:cNvSpPr txBox="1"/>
      </xdr:nvSpPr>
      <xdr:spPr>
        <a:xfrm>
          <a:off x="334518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243D7D-868F-4631-B378-D7F7FE73D5B2}" type="TxLink">
            <a:rPr lang="en-US" sz="1400" b="1" i="0" u="none" strike="noStrike">
              <a:solidFill>
                <a:schemeClr val="bg1"/>
              </a:solidFill>
              <a:latin typeface="Aptos Narrow"/>
              <a:ea typeface="+mn-ea"/>
              <a:cs typeface="+mn-cs"/>
            </a:rPr>
            <a:pPr marL="0" indent="0"/>
            <a:t>Total Balance</a:t>
          </a:fld>
          <a:endParaRPr lang="ru-RU" sz="1400" b="1" i="0" u="none" strike="noStrike">
            <a:solidFill>
              <a:schemeClr val="bg1"/>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5">
      <xdr:nvSpPr>
        <xdr:cNvPr id="71" name="TextBox 70">
          <a:extLst>
            <a:ext uri="{FF2B5EF4-FFF2-40B4-BE49-F238E27FC236}">
              <a16:creationId xmlns:a16="http://schemas.microsoft.com/office/drawing/2014/main" id="{00000000-0008-0000-0500-00004700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B4BE2B-2E5D-44B4-93BD-47F6B9A691E1}" type="TxLink">
            <a:rPr lang="en-US" sz="1100" b="1" i="0" u="none" strike="noStrike">
              <a:solidFill>
                <a:schemeClr val="bg1"/>
              </a:solidFill>
              <a:latin typeface="Aptos Narrow"/>
              <a:ea typeface="+mn-ea"/>
              <a:cs typeface="+mn-cs"/>
            </a:rPr>
            <a:pPr marL="0" indent="0"/>
            <a:t> </a:t>
          </a:fld>
          <a:endParaRPr lang="ru-RU" sz="1100" b="1" i="0" u="none" strike="noStrike">
            <a:solidFill>
              <a:schemeClr val="bg1"/>
            </a:solidFill>
            <a:latin typeface="Aptos Narrow"/>
            <a:ea typeface="+mn-ea"/>
            <a:cs typeface="+mn-cs"/>
          </a:endParaRPr>
        </a:p>
      </xdr:txBody>
    </xdr:sp>
    <xdr:clientData/>
  </xdr:twoCellAnchor>
  <xdr:twoCellAnchor>
    <xdr:from>
      <xdr:col>9</xdr:col>
      <xdr:colOff>594360</xdr:colOff>
      <xdr:row>3</xdr:row>
      <xdr:rowOff>160020</xdr:rowOff>
    </xdr:from>
    <xdr:to>
      <xdr:col>12</xdr:col>
      <xdr:colOff>236220</xdr:colOff>
      <xdr:row>5</xdr:row>
      <xdr:rowOff>152400</xdr:rowOff>
    </xdr:to>
    <xdr:sp macro="" textlink="Processing!B1">
      <xdr:nvSpPr>
        <xdr:cNvPr id="72" name="TextBox 71">
          <a:extLst>
            <a:ext uri="{FF2B5EF4-FFF2-40B4-BE49-F238E27FC236}">
              <a16:creationId xmlns:a16="http://schemas.microsoft.com/office/drawing/2014/main" id="{00000000-0008-0000-0500-000048000000}"/>
            </a:ext>
          </a:extLst>
        </xdr:cNvPr>
        <xdr:cNvSpPr txBox="1"/>
      </xdr:nvSpPr>
      <xdr:spPr>
        <a:xfrm>
          <a:off x="608076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4DF427-9F0A-4950-902F-E3078663E287}" type="TxLink">
            <a:rPr lang="en-US" sz="1400" b="1" i="0" u="none" strike="noStrike">
              <a:solidFill>
                <a:srgbClr val="3D506B"/>
              </a:solidFill>
              <a:latin typeface="Aptos Narrow"/>
              <a:ea typeface="+mn-ea"/>
              <a:cs typeface="+mn-cs"/>
            </a:rPr>
            <a:pPr marL="0" indent="0"/>
            <a:t>Expenses</a:t>
          </a:fld>
          <a:endParaRPr lang="ru-RU" sz="1400" b="1" i="0" u="none" strike="noStrike">
            <a:solidFill>
              <a:srgbClr val="3D506B"/>
            </a:solidFill>
            <a:latin typeface="Aptos Narrow"/>
            <a:ea typeface="+mn-ea"/>
            <a:cs typeface="+mn-cs"/>
          </a:endParaRPr>
        </a:p>
      </xdr:txBody>
    </xdr:sp>
    <xdr:clientData/>
  </xdr:twoCellAnchor>
  <xdr:twoCellAnchor>
    <xdr:from>
      <xdr:col>9</xdr:col>
      <xdr:colOff>533400</xdr:colOff>
      <xdr:row>5</xdr:row>
      <xdr:rowOff>45720</xdr:rowOff>
    </xdr:from>
    <xdr:to>
      <xdr:col>12</xdr:col>
      <xdr:colOff>175260</xdr:colOff>
      <xdr:row>7</xdr:row>
      <xdr:rowOff>38100</xdr:rowOff>
    </xdr:to>
    <xdr:sp macro="" textlink="Processing!C23">
      <xdr:nvSpPr>
        <xdr:cNvPr id="73" name="TextBox 72">
          <a:extLst>
            <a:ext uri="{FF2B5EF4-FFF2-40B4-BE49-F238E27FC236}">
              <a16:creationId xmlns:a16="http://schemas.microsoft.com/office/drawing/2014/main" id="{00000000-0008-0000-0500-000049000000}"/>
            </a:ext>
          </a:extLst>
        </xdr:cNvPr>
        <xdr:cNvSpPr txBox="1"/>
      </xdr:nvSpPr>
      <xdr:spPr>
        <a:xfrm>
          <a:off x="601980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FF3C80-1C38-42E6-A3C8-657AF35A88B5}" type="TxLink">
            <a:rPr lang="en-US" sz="2000" b="0" i="0" u="none" strike="noStrike">
              <a:solidFill>
                <a:srgbClr val="214247"/>
              </a:solidFill>
              <a:latin typeface="Aptos Narrow"/>
              <a:ea typeface="+mn-ea"/>
              <a:cs typeface="+mn-cs"/>
            </a:rPr>
            <a:pPr marL="0" indent="0"/>
            <a:t> $7,784 </a:t>
          </a:fld>
          <a:endParaRPr lang="ru-RU" sz="2000" b="0" i="0" u="none" strike="noStrike">
            <a:solidFill>
              <a:srgbClr val="214247"/>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5">
      <xdr:nvSpPr>
        <xdr:cNvPr id="74" name="TextBox 73">
          <a:extLst>
            <a:ext uri="{FF2B5EF4-FFF2-40B4-BE49-F238E27FC236}">
              <a16:creationId xmlns:a16="http://schemas.microsoft.com/office/drawing/2014/main" id="{00000000-0008-0000-0500-00004A00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8852F5-8CEA-4FB9-BF94-745118D87657}" type="TxLink">
            <a:rPr lang="en-US" sz="1100" b="1" i="0" u="none" strike="noStrike">
              <a:solidFill>
                <a:srgbClr val="33CCCC"/>
              </a:solidFill>
              <a:latin typeface="Aptos Narrow"/>
              <a:ea typeface="+mn-ea"/>
              <a:cs typeface="+mn-cs"/>
            </a:rPr>
            <a:pPr marL="0" indent="0"/>
            <a:t>↑ +6%</a:t>
          </a:fld>
          <a:endParaRPr lang="ru-RU" sz="1100" b="1" i="0" u="none" strike="noStrike">
            <a:solidFill>
              <a:srgbClr val="33CCCC"/>
            </a:solidFill>
            <a:latin typeface="Aptos Narrow"/>
            <a:ea typeface="+mn-ea"/>
            <a:cs typeface="+mn-cs"/>
          </a:endParaRPr>
        </a:p>
      </xdr:txBody>
    </xdr:sp>
    <xdr:clientData/>
  </xdr:twoCellAnchor>
  <xdr:twoCellAnchor>
    <xdr:from>
      <xdr:col>14</xdr:col>
      <xdr:colOff>274320</xdr:colOff>
      <xdr:row>3</xdr:row>
      <xdr:rowOff>160020</xdr:rowOff>
    </xdr:from>
    <xdr:to>
      <xdr:col>16</xdr:col>
      <xdr:colOff>525780</xdr:colOff>
      <xdr:row>5</xdr:row>
      <xdr:rowOff>152400</xdr:rowOff>
    </xdr:to>
    <xdr:sp macro="" textlink="Processing!K1">
      <xdr:nvSpPr>
        <xdr:cNvPr id="75" name="TextBox 74">
          <a:extLst>
            <a:ext uri="{FF2B5EF4-FFF2-40B4-BE49-F238E27FC236}">
              <a16:creationId xmlns:a16="http://schemas.microsoft.com/office/drawing/2014/main" id="{00000000-0008-0000-0500-00004B000000}"/>
            </a:ext>
          </a:extLst>
        </xdr:cNvPr>
        <xdr:cNvSpPr txBox="1"/>
      </xdr:nvSpPr>
      <xdr:spPr>
        <a:xfrm>
          <a:off x="880872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B12C84-2CE0-4770-8131-FC640C63713A}" type="TxLink">
            <a:rPr lang="en-US" sz="1400" b="1" i="0" u="none" strike="noStrike">
              <a:solidFill>
                <a:srgbClr val="3D506B"/>
              </a:solidFill>
              <a:latin typeface="Aptos Narrow"/>
              <a:ea typeface="+mn-ea"/>
              <a:cs typeface="+mn-cs"/>
            </a:rPr>
            <a:pPr marL="0" indent="0"/>
            <a:t>Income</a:t>
          </a:fld>
          <a:endParaRPr lang="ru-RU" sz="1400" b="1" i="0" u="none" strike="noStrike">
            <a:solidFill>
              <a:srgbClr val="3D506B"/>
            </a:solidFill>
            <a:latin typeface="Aptos Narrow"/>
            <a:ea typeface="+mn-ea"/>
            <a:cs typeface="+mn-cs"/>
          </a:endParaRPr>
        </a:p>
      </xdr:txBody>
    </xdr:sp>
    <xdr:clientData/>
  </xdr:twoCellAnchor>
  <xdr:twoCellAnchor>
    <xdr:from>
      <xdr:col>14</xdr:col>
      <xdr:colOff>213360</xdr:colOff>
      <xdr:row>5</xdr:row>
      <xdr:rowOff>45720</xdr:rowOff>
    </xdr:from>
    <xdr:to>
      <xdr:col>16</xdr:col>
      <xdr:colOff>464820</xdr:colOff>
      <xdr:row>7</xdr:row>
      <xdr:rowOff>38100</xdr:rowOff>
    </xdr:to>
    <xdr:sp macro="" textlink="Processing!I23">
      <xdr:nvSpPr>
        <xdr:cNvPr id="76" name="TextBox 75">
          <a:extLst>
            <a:ext uri="{FF2B5EF4-FFF2-40B4-BE49-F238E27FC236}">
              <a16:creationId xmlns:a16="http://schemas.microsoft.com/office/drawing/2014/main" id="{00000000-0008-0000-0500-00004C000000}"/>
            </a:ext>
          </a:extLst>
        </xdr:cNvPr>
        <xdr:cNvSpPr txBox="1"/>
      </xdr:nvSpPr>
      <xdr:spPr>
        <a:xfrm>
          <a:off x="874776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4E8EB6-44A1-4803-BE14-9A8362A319F8}" type="TxLink">
            <a:rPr lang="en-US" sz="2000" b="0" i="0" u="none" strike="noStrike">
              <a:solidFill>
                <a:srgbClr val="214247"/>
              </a:solidFill>
              <a:latin typeface="Aptos Narrow"/>
              <a:ea typeface="+mn-ea"/>
              <a:cs typeface="+mn-cs"/>
            </a:rPr>
            <a:pPr marL="0" indent="0"/>
            <a:t> $10,832 </a:t>
          </a:fld>
          <a:endParaRPr lang="ru-RU" sz="2000" b="0" i="0" u="none" strike="noStrike">
            <a:solidFill>
              <a:srgbClr val="214247"/>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5">
      <xdr:nvSpPr>
        <xdr:cNvPr id="77" name="TextBox 76">
          <a:extLst>
            <a:ext uri="{FF2B5EF4-FFF2-40B4-BE49-F238E27FC236}">
              <a16:creationId xmlns:a16="http://schemas.microsoft.com/office/drawing/2014/main" id="{00000000-0008-0000-0500-00004D00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32D2CF-ABE6-41B6-86AC-79BE26B2FC82}" type="TxLink">
            <a:rPr lang="en-US" sz="1100" b="1" i="0" u="none" strike="noStrike">
              <a:solidFill>
                <a:srgbClr val="33CCCC"/>
              </a:solidFill>
              <a:latin typeface="Aptos Narrow"/>
              <a:ea typeface="+mn-ea"/>
              <a:cs typeface="+mn-cs"/>
            </a:rPr>
            <a:pPr marL="0" indent="0"/>
            <a:t>↑ +4%</a:t>
          </a:fld>
          <a:endParaRPr lang="ru-RU" sz="1100" b="1" i="0" u="none" strike="noStrike">
            <a:solidFill>
              <a:srgbClr val="33CCCC"/>
            </a:solidFill>
            <a:latin typeface="Aptos Narrow"/>
            <a:ea typeface="+mn-ea"/>
            <a:cs typeface="+mn-cs"/>
          </a:endParaRPr>
        </a:p>
      </xdr:txBody>
    </xdr:sp>
    <xdr:clientData/>
  </xdr:twoCellAnchor>
  <xdr:twoCellAnchor>
    <xdr:from>
      <xdr:col>18</xdr:col>
      <xdr:colOff>571500</xdr:colOff>
      <xdr:row>3</xdr:row>
      <xdr:rowOff>160020</xdr:rowOff>
    </xdr:from>
    <xdr:to>
      <xdr:col>21</xdr:col>
      <xdr:colOff>502920</xdr:colOff>
      <xdr:row>5</xdr:row>
      <xdr:rowOff>152400</xdr:rowOff>
    </xdr:to>
    <xdr:sp macro="" textlink="Processing!J10">
      <xdr:nvSpPr>
        <xdr:cNvPr id="78" name="TextBox 77">
          <a:extLst>
            <a:ext uri="{FF2B5EF4-FFF2-40B4-BE49-F238E27FC236}">
              <a16:creationId xmlns:a16="http://schemas.microsoft.com/office/drawing/2014/main" id="{00000000-0008-0000-0500-00004E000000}"/>
            </a:ext>
          </a:extLst>
        </xdr:cNvPr>
        <xdr:cNvSpPr txBox="1"/>
      </xdr:nvSpPr>
      <xdr:spPr>
        <a:xfrm>
          <a:off x="11544300" y="708660"/>
          <a:ext cx="17602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5A46DE-8382-4092-B124-672DCE793D36}" type="TxLink">
            <a:rPr lang="en-US" sz="1400" b="1" i="0" u="none" strike="noStrike">
              <a:solidFill>
                <a:srgbClr val="3D506B"/>
              </a:solidFill>
              <a:latin typeface="Aptos Narrow"/>
              <a:ea typeface="+mn-ea"/>
              <a:cs typeface="+mn-cs"/>
            </a:rPr>
            <a:pPr marL="0" indent="0"/>
            <a:t>Goals Accumulation</a:t>
          </a:fld>
          <a:endParaRPr lang="ru-RU" sz="1400" b="1" i="0" u="none" strike="noStrike">
            <a:solidFill>
              <a:srgbClr val="3D506B"/>
            </a:solidFill>
            <a:latin typeface="Aptos Narrow"/>
            <a:ea typeface="+mn-ea"/>
            <a:cs typeface="+mn-cs"/>
          </a:endParaRPr>
        </a:p>
      </xdr:txBody>
    </xdr:sp>
    <xdr:clientData/>
  </xdr:twoCellAnchor>
  <xdr:twoCellAnchor>
    <xdr:from>
      <xdr:col>19</xdr:col>
      <xdr:colOff>361950</xdr:colOff>
      <xdr:row>5</xdr:row>
      <xdr:rowOff>83820</xdr:rowOff>
    </xdr:from>
    <xdr:to>
      <xdr:col>22</xdr:col>
      <xdr:colOff>3810</xdr:colOff>
      <xdr:row>7</xdr:row>
      <xdr:rowOff>76200</xdr:rowOff>
    </xdr:to>
    <xdr:sp macro="" textlink="Processing!T6">
      <xdr:nvSpPr>
        <xdr:cNvPr id="79" name="TextBox 78">
          <a:extLst>
            <a:ext uri="{FF2B5EF4-FFF2-40B4-BE49-F238E27FC236}">
              <a16:creationId xmlns:a16="http://schemas.microsoft.com/office/drawing/2014/main" id="{00000000-0008-0000-0500-00004F000000}"/>
            </a:ext>
          </a:extLst>
        </xdr:cNvPr>
        <xdr:cNvSpPr txBox="1"/>
      </xdr:nvSpPr>
      <xdr:spPr>
        <a:xfrm>
          <a:off x="11944350" y="9982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7AFC5A4-645B-4660-8ED8-D53523986E3C}" type="TxLink">
            <a:rPr lang="en-US" sz="2000" b="0" i="0" u="none" strike="noStrike">
              <a:solidFill>
                <a:srgbClr val="214247"/>
              </a:solidFill>
              <a:latin typeface="Aptos Narrow"/>
              <a:ea typeface="+mn-ea"/>
              <a:cs typeface="+mn-cs"/>
            </a:rPr>
            <a:pPr marL="0" indent="0" algn="ctr"/>
            <a:t>41%</a:t>
          </a:fld>
          <a:endParaRPr lang="ru-RU" sz="2000" b="0" i="0" u="none" strike="noStrike">
            <a:solidFill>
              <a:srgbClr val="214247"/>
            </a:solidFill>
            <a:latin typeface="Aptos Narrow"/>
            <a:ea typeface="+mn-ea"/>
            <a:cs typeface="+mn-cs"/>
          </a:endParaRPr>
        </a:p>
      </xdr:txBody>
    </xdr:sp>
    <xdr:clientData/>
  </xdr:twoCellAnchor>
  <xdr:twoCellAnchor>
    <xdr:from>
      <xdr:col>6</xdr:col>
      <xdr:colOff>259080</xdr:colOff>
      <xdr:row>7</xdr:row>
      <xdr:rowOff>68580</xdr:rowOff>
    </xdr:from>
    <xdr:to>
      <xdr:col>8</xdr:col>
      <xdr:colOff>304800</xdr:colOff>
      <xdr:row>8</xdr:row>
      <xdr:rowOff>160020</xdr:rowOff>
    </xdr:to>
    <xdr:sp macro="" textlink="">
      <xdr:nvSpPr>
        <xdr:cNvPr id="80" name="TextBox 79">
          <a:extLst>
            <a:ext uri="{FF2B5EF4-FFF2-40B4-BE49-F238E27FC236}">
              <a16:creationId xmlns:a16="http://schemas.microsoft.com/office/drawing/2014/main" id="{00000000-0008-0000-0500-000050000000}"/>
            </a:ext>
          </a:extLst>
        </xdr:cNvPr>
        <xdr:cNvSpPr txBox="1"/>
      </xdr:nvSpPr>
      <xdr:spPr>
        <a:xfrm>
          <a:off x="391668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solidFill>
              <a:latin typeface="Aptos Narrow"/>
              <a:ea typeface="+mn-ea"/>
              <a:cs typeface="+mn-cs"/>
            </a:rPr>
            <a:t>vs last month</a:t>
          </a:r>
        </a:p>
      </xdr:txBody>
    </xdr:sp>
    <xdr:clientData/>
  </xdr:twoCellAnchor>
  <xdr:twoCellAnchor>
    <xdr:from>
      <xdr:col>10</xdr:col>
      <xdr:colOff>533400</xdr:colOff>
      <xdr:row>7</xdr:row>
      <xdr:rowOff>68580</xdr:rowOff>
    </xdr:from>
    <xdr:to>
      <xdr:col>12</xdr:col>
      <xdr:colOff>579120</xdr:colOff>
      <xdr:row>8</xdr:row>
      <xdr:rowOff>160020</xdr:rowOff>
    </xdr:to>
    <xdr:sp macro="" textlink="">
      <xdr:nvSpPr>
        <xdr:cNvPr id="81" name="TextBox 80">
          <a:extLst>
            <a:ext uri="{FF2B5EF4-FFF2-40B4-BE49-F238E27FC236}">
              <a16:creationId xmlns:a16="http://schemas.microsoft.com/office/drawing/2014/main" id="{00000000-0008-0000-0500-000051000000}"/>
            </a:ext>
          </a:extLst>
        </xdr:cNvPr>
        <xdr:cNvSpPr txBox="1"/>
      </xdr:nvSpPr>
      <xdr:spPr>
        <a:xfrm>
          <a:off x="662940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15</xdr:col>
      <xdr:colOff>205740</xdr:colOff>
      <xdr:row>7</xdr:row>
      <xdr:rowOff>68580</xdr:rowOff>
    </xdr:from>
    <xdr:to>
      <xdr:col>17</xdr:col>
      <xdr:colOff>251460</xdr:colOff>
      <xdr:row>8</xdr:row>
      <xdr:rowOff>160020</xdr:rowOff>
    </xdr:to>
    <xdr:sp macro="" textlink="">
      <xdr:nvSpPr>
        <xdr:cNvPr id="82" name="TextBox 81">
          <a:extLst>
            <a:ext uri="{FF2B5EF4-FFF2-40B4-BE49-F238E27FC236}">
              <a16:creationId xmlns:a16="http://schemas.microsoft.com/office/drawing/2014/main" id="{00000000-0008-0000-0500-000052000000}"/>
            </a:ext>
          </a:extLst>
        </xdr:cNvPr>
        <xdr:cNvSpPr txBox="1"/>
      </xdr:nvSpPr>
      <xdr:spPr>
        <a:xfrm>
          <a:off x="934974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19</xdr:col>
      <xdr:colOff>14869</xdr:colOff>
      <xdr:row>8</xdr:row>
      <xdr:rowOff>41235</xdr:rowOff>
    </xdr:from>
    <xdr:to>
      <xdr:col>22</xdr:col>
      <xdr:colOff>334909</xdr:colOff>
      <xdr:row>8</xdr:row>
      <xdr:rowOff>77811</xdr:rowOff>
    </xdr:to>
    <xdr:sp macro="" textlink="">
      <xdr:nvSpPr>
        <xdr:cNvPr id="83" name="Rectangle: Rounded Corners 82">
          <a:extLst>
            <a:ext uri="{FF2B5EF4-FFF2-40B4-BE49-F238E27FC236}">
              <a16:creationId xmlns:a16="http://schemas.microsoft.com/office/drawing/2014/main" id="{00000000-0008-0000-0500-000053000000}"/>
            </a:ext>
          </a:extLst>
        </xdr:cNvPr>
        <xdr:cNvSpPr/>
      </xdr:nvSpPr>
      <xdr:spPr>
        <a:xfrm>
          <a:off x="11597269" y="1504275"/>
          <a:ext cx="2148840" cy="36576"/>
        </a:xfrm>
        <a:prstGeom prst="roundRect">
          <a:avLst>
            <a:gd name="adj" fmla="val 50000"/>
          </a:avLst>
        </a:prstGeom>
        <a:gradFill flip="none" rotWithShape="1">
          <a:gsLst>
            <a:gs pos="10000">
              <a:srgbClr val="621EF4"/>
            </a:gs>
            <a:gs pos="83000">
              <a:srgbClr val="CFDEED"/>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518160</xdr:colOff>
      <xdr:row>6</xdr:row>
      <xdr:rowOff>60960</xdr:rowOff>
    </xdr:from>
    <xdr:to>
      <xdr:col>22</xdr:col>
      <xdr:colOff>457200</xdr:colOff>
      <xdr:row>10</xdr:row>
      <xdr:rowOff>60960</xdr:rowOff>
    </xdr:to>
    <xdr:graphicFrame macro="">
      <xdr:nvGraphicFramePr>
        <xdr:cNvPr id="84" name="Chart 83">
          <a:extLst>
            <a:ext uri="{FF2B5EF4-FFF2-40B4-BE49-F238E27FC236}">
              <a16:creationId xmlns:a16="http://schemas.microsoft.com/office/drawing/2014/main" id="{00000000-0008-0000-0500-00005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571500</xdr:colOff>
      <xdr:row>5</xdr:row>
      <xdr:rowOff>160020</xdr:rowOff>
    </xdr:from>
    <xdr:to>
      <xdr:col>20</xdr:col>
      <xdr:colOff>137160</xdr:colOff>
      <xdr:row>7</xdr:row>
      <xdr:rowOff>68580</xdr:rowOff>
    </xdr:to>
    <xdr:sp macro="" textlink="">
      <xdr:nvSpPr>
        <xdr:cNvPr id="85" name="TextBox 84">
          <a:extLst>
            <a:ext uri="{FF2B5EF4-FFF2-40B4-BE49-F238E27FC236}">
              <a16:creationId xmlns:a16="http://schemas.microsoft.com/office/drawing/2014/main" id="{00000000-0008-0000-0500-000055000000}"/>
            </a:ext>
          </a:extLst>
        </xdr:cNvPr>
        <xdr:cNvSpPr txBox="1"/>
      </xdr:nvSpPr>
      <xdr:spPr>
        <a:xfrm>
          <a:off x="11544300" y="1074420"/>
          <a:ext cx="784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598CBF"/>
              </a:solidFill>
              <a:latin typeface="Aptos Narrow"/>
              <a:ea typeface="+mn-ea"/>
              <a:cs typeface="+mn-cs"/>
            </a:rPr>
            <a:t>Average</a:t>
          </a:r>
        </a:p>
      </xdr:txBody>
    </xdr:sp>
    <xdr:clientData/>
  </xdr:twoCellAnchor>
  <xdr:twoCellAnchor>
    <xdr:from>
      <xdr:col>1</xdr:col>
      <xdr:colOff>121920</xdr:colOff>
      <xdr:row>13</xdr:row>
      <xdr:rowOff>129540</xdr:rowOff>
    </xdr:from>
    <xdr:to>
      <xdr:col>2</xdr:col>
      <xdr:colOff>193431</xdr:colOff>
      <xdr:row>15</xdr:row>
      <xdr:rowOff>38100</xdr:rowOff>
    </xdr:to>
    <xdr:sp macro="" textlink="Processing!M1">
      <xdr:nvSpPr>
        <xdr:cNvPr id="86" name="TextBox 85">
          <a:extLst>
            <a:ext uri="{FF2B5EF4-FFF2-40B4-BE49-F238E27FC236}">
              <a16:creationId xmlns:a16="http://schemas.microsoft.com/office/drawing/2014/main" id="{00000000-0008-0000-0500-000056000000}"/>
            </a:ext>
          </a:extLst>
        </xdr:cNvPr>
        <xdr:cNvSpPr txBox="1"/>
      </xdr:nvSpPr>
      <xdr:spPr>
        <a:xfrm>
          <a:off x="731520" y="2506980"/>
          <a:ext cx="681111"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71CB9A-5938-47CC-ADCA-9F031A44E560}" type="TxLink">
            <a:rPr lang="en-US" sz="1400" b="1" i="0" u="none" strike="noStrike">
              <a:solidFill>
                <a:srgbClr val="214247"/>
              </a:solidFill>
              <a:latin typeface="Aptos Narrow"/>
              <a:ea typeface="+mn-ea"/>
              <a:cs typeface="+mn-cs"/>
            </a:rPr>
            <a:pPr marL="0" indent="0"/>
            <a:t>Goals</a:t>
          </a:fld>
          <a:endParaRPr lang="ru-RU" sz="1400" b="1" i="0" u="none" strike="noStrike">
            <a:solidFill>
              <a:srgbClr val="214247"/>
            </a:solidFill>
            <a:latin typeface="Aptos Narrow"/>
            <a:ea typeface="+mn-ea"/>
            <a:cs typeface="+mn-cs"/>
          </a:endParaRPr>
        </a:p>
      </xdr:txBody>
    </xdr:sp>
    <xdr:clientData/>
  </xdr:twoCellAnchor>
  <xdr:twoCellAnchor>
    <xdr:from>
      <xdr:col>1</xdr:col>
      <xdr:colOff>411480</xdr:colOff>
      <xdr:row>14</xdr:row>
      <xdr:rowOff>160020</xdr:rowOff>
    </xdr:from>
    <xdr:to>
      <xdr:col>4</xdr:col>
      <xdr:colOff>445477</xdr:colOff>
      <xdr:row>26</xdr:row>
      <xdr:rowOff>68580</xdr:rowOff>
    </xdr:to>
    <xdr:grpSp>
      <xdr:nvGrpSpPr>
        <xdr:cNvPr id="87" name="Group 86">
          <a:extLst>
            <a:ext uri="{FF2B5EF4-FFF2-40B4-BE49-F238E27FC236}">
              <a16:creationId xmlns:a16="http://schemas.microsoft.com/office/drawing/2014/main" id="{00000000-0008-0000-0500-000057000000}"/>
            </a:ext>
          </a:extLst>
        </xdr:cNvPr>
        <xdr:cNvGrpSpPr/>
      </xdr:nvGrpSpPr>
      <xdr:grpSpPr>
        <a:xfrm>
          <a:off x="1004147" y="2827020"/>
          <a:ext cx="1811997" cy="2194560"/>
          <a:chOff x="1021080" y="2703928"/>
          <a:chExt cx="1737360" cy="2089052"/>
        </a:xfrm>
      </xdr:grpSpPr>
      <xdr:graphicFrame macro="">
        <xdr:nvGraphicFramePr>
          <xdr:cNvPr id="88" name="Chart 87">
            <a:extLst>
              <a:ext uri="{FF2B5EF4-FFF2-40B4-BE49-F238E27FC236}">
                <a16:creationId xmlns:a16="http://schemas.microsoft.com/office/drawing/2014/main" id="{00000000-0008-0000-0500-000058000000}"/>
              </a:ext>
            </a:extLst>
          </xdr:cNvPr>
          <xdr:cNvGraphicFramePr>
            <a:graphicFrameLocks/>
          </xdr:cNvGraphicFramePr>
        </xdr:nvGraphicFramePr>
        <xdr:xfrm>
          <a:off x="1021080" y="2703928"/>
          <a:ext cx="1737360" cy="2089052"/>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89" name="Rectangle: Rounded Corners 88">
            <a:extLst>
              <a:ext uri="{FF2B5EF4-FFF2-40B4-BE49-F238E27FC236}">
                <a16:creationId xmlns:a16="http://schemas.microsoft.com/office/drawing/2014/main" id="{00000000-0008-0000-0500-000059000000}"/>
              </a:ext>
            </a:extLst>
          </xdr:cNvPr>
          <xdr:cNvSpPr/>
        </xdr:nvSpPr>
        <xdr:spPr>
          <a:xfrm>
            <a:off x="1142742" y="3033532"/>
            <a:ext cx="1484221" cy="63580"/>
          </a:xfrm>
          <a:prstGeom prst="roundRect">
            <a:avLst>
              <a:gd name="adj" fmla="val 50000"/>
            </a:avLst>
          </a:prstGeom>
          <a:noFill/>
          <a:ln w="381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0" name="Rectangle: Rounded Corners 89">
            <a:extLst>
              <a:ext uri="{FF2B5EF4-FFF2-40B4-BE49-F238E27FC236}">
                <a16:creationId xmlns:a16="http://schemas.microsoft.com/office/drawing/2014/main" id="{00000000-0008-0000-0500-00005A000000}"/>
              </a:ext>
            </a:extLst>
          </xdr:cNvPr>
          <xdr:cNvSpPr/>
        </xdr:nvSpPr>
        <xdr:spPr>
          <a:xfrm>
            <a:off x="1142742" y="3477859"/>
            <a:ext cx="1484221" cy="63580"/>
          </a:xfrm>
          <a:prstGeom prst="roundRect">
            <a:avLst>
              <a:gd name="adj" fmla="val 50000"/>
            </a:avLst>
          </a:prstGeom>
          <a:noFill/>
          <a:ln w="381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1" name="Rectangle: Rounded Corners 90">
            <a:extLst>
              <a:ext uri="{FF2B5EF4-FFF2-40B4-BE49-F238E27FC236}">
                <a16:creationId xmlns:a16="http://schemas.microsoft.com/office/drawing/2014/main" id="{00000000-0008-0000-0500-00005B000000}"/>
              </a:ext>
            </a:extLst>
          </xdr:cNvPr>
          <xdr:cNvSpPr/>
        </xdr:nvSpPr>
        <xdr:spPr>
          <a:xfrm>
            <a:off x="1142742" y="3937324"/>
            <a:ext cx="1484221" cy="63580"/>
          </a:xfrm>
          <a:prstGeom prst="roundRect">
            <a:avLst>
              <a:gd name="adj" fmla="val 50000"/>
            </a:avLst>
          </a:prstGeom>
          <a:noFill/>
          <a:ln w="381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2" name="Rectangle: Rounded Corners 91">
            <a:extLst>
              <a:ext uri="{FF2B5EF4-FFF2-40B4-BE49-F238E27FC236}">
                <a16:creationId xmlns:a16="http://schemas.microsoft.com/office/drawing/2014/main" id="{00000000-0008-0000-0500-00005C000000}"/>
              </a:ext>
            </a:extLst>
          </xdr:cNvPr>
          <xdr:cNvSpPr/>
        </xdr:nvSpPr>
        <xdr:spPr>
          <a:xfrm>
            <a:off x="1142742" y="4389219"/>
            <a:ext cx="1484221" cy="63580"/>
          </a:xfrm>
          <a:prstGeom prst="roundRect">
            <a:avLst>
              <a:gd name="adj" fmla="val 50000"/>
            </a:avLst>
          </a:prstGeom>
          <a:noFill/>
          <a:ln w="381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251460</xdr:colOff>
      <xdr:row>13</xdr:row>
      <xdr:rowOff>129540</xdr:rowOff>
    </xdr:from>
    <xdr:to>
      <xdr:col>4</xdr:col>
      <xdr:colOff>426719</xdr:colOff>
      <xdr:row>15</xdr:row>
      <xdr:rowOff>38100</xdr:rowOff>
    </xdr:to>
    <xdr:sp macro="" textlink="Processing!T6">
      <xdr:nvSpPr>
        <xdr:cNvPr id="93" name="TextBox 92">
          <a:extLst>
            <a:ext uri="{FF2B5EF4-FFF2-40B4-BE49-F238E27FC236}">
              <a16:creationId xmlns:a16="http://schemas.microsoft.com/office/drawing/2014/main" id="{00000000-0008-0000-0500-00005D000000}"/>
            </a:ext>
          </a:extLst>
        </xdr:cNvPr>
        <xdr:cNvSpPr txBox="1"/>
      </xdr:nvSpPr>
      <xdr:spPr>
        <a:xfrm>
          <a:off x="2080260" y="2506980"/>
          <a:ext cx="784859"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C8FBE92D-8B23-4AFA-B938-0C96475E8770}" type="TxLink">
            <a:rPr lang="en-US" sz="1400" b="0" i="0" u="none" strike="noStrike">
              <a:solidFill>
                <a:srgbClr val="214247"/>
              </a:solidFill>
              <a:latin typeface="Aptos Narrow"/>
              <a:ea typeface="+mn-ea"/>
              <a:cs typeface="+mn-cs"/>
            </a:rPr>
            <a:pPr marL="0" indent="0" algn="r"/>
            <a:t>41%</a:t>
          </a:fld>
          <a:endParaRPr lang="ru-RU" sz="1400" b="0" i="0" u="none" strike="noStrike">
            <a:solidFill>
              <a:srgbClr val="214247"/>
            </a:solidFill>
            <a:latin typeface="Aptos Narrow"/>
            <a:ea typeface="+mn-ea"/>
            <a:cs typeface="+mn-cs"/>
          </a:endParaRPr>
        </a:p>
      </xdr:txBody>
    </xdr:sp>
    <xdr:clientData/>
  </xdr:twoCellAnchor>
  <xdr:twoCellAnchor>
    <xdr:from>
      <xdr:col>3</xdr:col>
      <xdr:colOff>327075</xdr:colOff>
      <xdr:row>15</xdr:row>
      <xdr:rowOff>111959</xdr:rowOff>
    </xdr:from>
    <xdr:to>
      <xdr:col>4</xdr:col>
      <xdr:colOff>398586</xdr:colOff>
      <xdr:row>16</xdr:row>
      <xdr:rowOff>113131</xdr:rowOff>
    </xdr:to>
    <xdr:sp macro="" textlink="Processing!T11">
      <xdr:nvSpPr>
        <xdr:cNvPr id="94" name="TextBox 93">
          <a:extLst>
            <a:ext uri="{FF2B5EF4-FFF2-40B4-BE49-F238E27FC236}">
              <a16:creationId xmlns:a16="http://schemas.microsoft.com/office/drawing/2014/main" id="{00000000-0008-0000-0500-00005E000000}"/>
            </a:ext>
          </a:extLst>
        </xdr:cNvPr>
        <xdr:cNvSpPr txBox="1"/>
      </xdr:nvSpPr>
      <xdr:spPr>
        <a:xfrm>
          <a:off x="2155875" y="28551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6C30B7-8D7A-4741-9783-7463AE450BCE}" type="TxLink">
            <a:rPr lang="en-US" sz="1100" b="0" i="0" u="none" strike="noStrike">
              <a:solidFill>
                <a:srgbClr val="598CBF"/>
              </a:solidFill>
              <a:latin typeface="Aptos Narrow"/>
              <a:ea typeface="+mn-ea"/>
              <a:cs typeface="+mn-cs"/>
            </a:rPr>
            <a:pPr marL="0" indent="0" algn="r"/>
            <a:t>71%</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18</xdr:row>
      <xdr:rowOff>24036</xdr:rowOff>
    </xdr:from>
    <xdr:to>
      <xdr:col>4</xdr:col>
      <xdr:colOff>398586</xdr:colOff>
      <xdr:row>19</xdr:row>
      <xdr:rowOff>25208</xdr:rowOff>
    </xdr:to>
    <xdr:sp macro="" textlink="Processing!T12">
      <xdr:nvSpPr>
        <xdr:cNvPr id="95" name="TextBox 94">
          <a:extLst>
            <a:ext uri="{FF2B5EF4-FFF2-40B4-BE49-F238E27FC236}">
              <a16:creationId xmlns:a16="http://schemas.microsoft.com/office/drawing/2014/main" id="{00000000-0008-0000-0500-00005F000000}"/>
            </a:ext>
          </a:extLst>
        </xdr:cNvPr>
        <xdr:cNvSpPr txBox="1"/>
      </xdr:nvSpPr>
      <xdr:spPr>
        <a:xfrm>
          <a:off x="2155875" y="3315876"/>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A23670E-5046-402C-99DD-2913C4F62B5A}" type="TxLink">
            <a:rPr lang="en-US" sz="1100" b="0" i="0" u="none" strike="noStrike">
              <a:solidFill>
                <a:srgbClr val="598CBF"/>
              </a:solidFill>
              <a:latin typeface="Aptos Narrow"/>
              <a:ea typeface="+mn-ea"/>
              <a:cs typeface="+mn-cs"/>
            </a:rPr>
            <a:pPr marL="0" indent="0" algn="r"/>
            <a:t>36%</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20</xdr:row>
      <xdr:rowOff>111958</xdr:rowOff>
    </xdr:from>
    <xdr:to>
      <xdr:col>4</xdr:col>
      <xdr:colOff>398586</xdr:colOff>
      <xdr:row>21</xdr:row>
      <xdr:rowOff>113130</xdr:rowOff>
    </xdr:to>
    <xdr:sp macro="" textlink="Processing!T13">
      <xdr:nvSpPr>
        <xdr:cNvPr id="96" name="TextBox 95">
          <a:extLst>
            <a:ext uri="{FF2B5EF4-FFF2-40B4-BE49-F238E27FC236}">
              <a16:creationId xmlns:a16="http://schemas.microsoft.com/office/drawing/2014/main" id="{00000000-0008-0000-0500-000060000000}"/>
            </a:ext>
          </a:extLst>
        </xdr:cNvPr>
        <xdr:cNvSpPr txBox="1"/>
      </xdr:nvSpPr>
      <xdr:spPr>
        <a:xfrm>
          <a:off x="2155875" y="376955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E685571-B726-4156-8A3E-1F2CA29B5DEC}" type="TxLink">
            <a:rPr lang="en-US" sz="1100" b="0" i="0" u="none" strike="noStrike">
              <a:solidFill>
                <a:srgbClr val="598CBF"/>
              </a:solidFill>
              <a:latin typeface="Aptos Narrow"/>
              <a:ea typeface="+mn-ea"/>
              <a:cs typeface="+mn-cs"/>
            </a:rPr>
            <a:pPr marL="0" indent="0" algn="r"/>
            <a:t>29%</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23</xdr:row>
      <xdr:rowOff>35758</xdr:rowOff>
    </xdr:from>
    <xdr:to>
      <xdr:col>4</xdr:col>
      <xdr:colOff>398586</xdr:colOff>
      <xdr:row>24</xdr:row>
      <xdr:rowOff>36930</xdr:rowOff>
    </xdr:to>
    <xdr:sp macro="" textlink="Processing!T14">
      <xdr:nvSpPr>
        <xdr:cNvPr id="97" name="TextBox 96">
          <a:extLst>
            <a:ext uri="{FF2B5EF4-FFF2-40B4-BE49-F238E27FC236}">
              <a16:creationId xmlns:a16="http://schemas.microsoft.com/office/drawing/2014/main" id="{00000000-0008-0000-0500-000061000000}"/>
            </a:ext>
          </a:extLst>
        </xdr:cNvPr>
        <xdr:cNvSpPr txBox="1"/>
      </xdr:nvSpPr>
      <xdr:spPr>
        <a:xfrm>
          <a:off x="2155875" y="424199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DA230ED-D6A7-4837-80F2-215B90CA7EDC}" type="TxLink">
            <a:rPr lang="en-US" sz="1100" b="0" i="0" u="none" strike="noStrike">
              <a:solidFill>
                <a:srgbClr val="598CBF"/>
              </a:solidFill>
              <a:latin typeface="Aptos Narrow"/>
              <a:ea typeface="+mn-ea"/>
              <a:cs typeface="+mn-cs"/>
            </a:rPr>
            <a:pPr marL="0" indent="0" algn="r"/>
            <a:t>29%</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15</xdr:row>
      <xdr:rowOff>111959</xdr:rowOff>
    </xdr:from>
    <xdr:to>
      <xdr:col>2</xdr:col>
      <xdr:colOff>568571</xdr:colOff>
      <xdr:row>16</xdr:row>
      <xdr:rowOff>113131</xdr:rowOff>
    </xdr:to>
    <xdr:sp macro="" textlink="Processing!S11">
      <xdr:nvSpPr>
        <xdr:cNvPr id="98" name="TextBox 97">
          <a:extLst>
            <a:ext uri="{FF2B5EF4-FFF2-40B4-BE49-F238E27FC236}">
              <a16:creationId xmlns:a16="http://schemas.microsoft.com/office/drawing/2014/main" id="{00000000-0008-0000-0500-000062000000}"/>
            </a:ext>
          </a:extLst>
        </xdr:cNvPr>
        <xdr:cNvSpPr txBox="1"/>
      </xdr:nvSpPr>
      <xdr:spPr>
        <a:xfrm>
          <a:off x="1106660" y="28551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875681-0D7B-4FC7-8ED0-A982445B7B4B}" type="TxLink">
            <a:rPr lang="en-US" sz="1100" b="0" i="0" u="none" strike="noStrike">
              <a:solidFill>
                <a:srgbClr val="598CBF"/>
              </a:solidFill>
              <a:latin typeface="Aptos Narrow"/>
              <a:ea typeface="+mn-ea"/>
              <a:cs typeface="+mn-cs"/>
            </a:rPr>
            <a:pPr marL="0" indent="0" algn="l"/>
            <a:t> $1,058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18</xdr:row>
      <xdr:rowOff>24036</xdr:rowOff>
    </xdr:from>
    <xdr:to>
      <xdr:col>2</xdr:col>
      <xdr:colOff>568571</xdr:colOff>
      <xdr:row>19</xdr:row>
      <xdr:rowOff>25208</xdr:rowOff>
    </xdr:to>
    <xdr:sp macro="" textlink="Processing!S12">
      <xdr:nvSpPr>
        <xdr:cNvPr id="99" name="TextBox 98">
          <a:extLst>
            <a:ext uri="{FF2B5EF4-FFF2-40B4-BE49-F238E27FC236}">
              <a16:creationId xmlns:a16="http://schemas.microsoft.com/office/drawing/2014/main" id="{00000000-0008-0000-0500-000063000000}"/>
            </a:ext>
          </a:extLst>
        </xdr:cNvPr>
        <xdr:cNvSpPr txBox="1"/>
      </xdr:nvSpPr>
      <xdr:spPr>
        <a:xfrm>
          <a:off x="1106660" y="3315876"/>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C373441-A92D-4530-BA99-8504B883A57A}" type="TxLink">
            <a:rPr lang="en-US" sz="1100" b="0" i="0" u="none" strike="noStrike">
              <a:solidFill>
                <a:srgbClr val="598CBF"/>
              </a:solidFill>
              <a:latin typeface="Aptos Narrow"/>
              <a:ea typeface="+mn-ea"/>
              <a:cs typeface="+mn-cs"/>
            </a:rPr>
            <a:pPr marL="0" indent="0" algn="l"/>
            <a:t> $669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20</xdr:row>
      <xdr:rowOff>111958</xdr:rowOff>
    </xdr:from>
    <xdr:to>
      <xdr:col>2</xdr:col>
      <xdr:colOff>568571</xdr:colOff>
      <xdr:row>21</xdr:row>
      <xdr:rowOff>113130</xdr:rowOff>
    </xdr:to>
    <xdr:sp macro="" textlink="Processing!S13">
      <xdr:nvSpPr>
        <xdr:cNvPr id="100" name="TextBox 99">
          <a:extLst>
            <a:ext uri="{FF2B5EF4-FFF2-40B4-BE49-F238E27FC236}">
              <a16:creationId xmlns:a16="http://schemas.microsoft.com/office/drawing/2014/main" id="{00000000-0008-0000-0500-000064000000}"/>
            </a:ext>
          </a:extLst>
        </xdr:cNvPr>
        <xdr:cNvSpPr txBox="1"/>
      </xdr:nvSpPr>
      <xdr:spPr>
        <a:xfrm>
          <a:off x="1106660" y="376955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CF73296-6FA7-4D2B-9AE5-CD2ABDFA6D42}" type="TxLink">
            <a:rPr lang="en-US" sz="1100" b="0" i="0" u="none" strike="noStrike">
              <a:solidFill>
                <a:srgbClr val="598CBF"/>
              </a:solidFill>
              <a:latin typeface="Aptos Narrow"/>
              <a:ea typeface="+mn-ea"/>
              <a:cs typeface="+mn-cs"/>
            </a:rPr>
            <a:pPr marL="0" indent="0" algn="l"/>
            <a:t> $737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23</xdr:row>
      <xdr:rowOff>35758</xdr:rowOff>
    </xdr:from>
    <xdr:to>
      <xdr:col>2</xdr:col>
      <xdr:colOff>568571</xdr:colOff>
      <xdr:row>24</xdr:row>
      <xdr:rowOff>36930</xdr:rowOff>
    </xdr:to>
    <xdr:sp macro="" textlink="Processing!S14">
      <xdr:nvSpPr>
        <xdr:cNvPr id="101" name="TextBox 100">
          <a:extLst>
            <a:ext uri="{FF2B5EF4-FFF2-40B4-BE49-F238E27FC236}">
              <a16:creationId xmlns:a16="http://schemas.microsoft.com/office/drawing/2014/main" id="{00000000-0008-0000-0500-000065000000}"/>
            </a:ext>
          </a:extLst>
        </xdr:cNvPr>
        <xdr:cNvSpPr txBox="1"/>
      </xdr:nvSpPr>
      <xdr:spPr>
        <a:xfrm>
          <a:off x="1106660" y="424199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5F5F23-276A-474E-82C6-58AC516A6E2F}" type="TxLink">
            <a:rPr lang="en-US" sz="1100" b="0" i="0" u="none" strike="noStrike">
              <a:solidFill>
                <a:srgbClr val="598CBF"/>
              </a:solidFill>
              <a:latin typeface="Aptos Narrow"/>
              <a:ea typeface="+mn-ea"/>
              <a:cs typeface="+mn-cs"/>
            </a:rPr>
            <a:pPr marL="0" indent="0" algn="l"/>
            <a:t> $882 </a:t>
          </a:fld>
          <a:endParaRPr lang="ru-RU" sz="1100" b="0" i="0" u="none" strike="noStrike">
            <a:solidFill>
              <a:srgbClr val="598CBF"/>
            </a:solidFill>
            <a:latin typeface="Aptos Narrow"/>
            <a:ea typeface="+mn-ea"/>
            <a:cs typeface="+mn-cs"/>
          </a:endParaRPr>
        </a:p>
      </xdr:txBody>
    </xdr:sp>
    <xdr:clientData/>
  </xdr:twoCellAnchor>
  <xdr:twoCellAnchor>
    <xdr:from>
      <xdr:col>1</xdr:col>
      <xdr:colOff>121920</xdr:colOff>
      <xdr:row>27</xdr:row>
      <xdr:rowOff>114300</xdr:rowOff>
    </xdr:from>
    <xdr:to>
      <xdr:col>2</xdr:col>
      <xdr:colOff>464820</xdr:colOff>
      <xdr:row>29</xdr:row>
      <xdr:rowOff>22860</xdr:rowOff>
    </xdr:to>
    <xdr:sp macro="" textlink="Processing!Q20">
      <xdr:nvSpPr>
        <xdr:cNvPr id="102" name="TextBox 101">
          <a:extLst>
            <a:ext uri="{FF2B5EF4-FFF2-40B4-BE49-F238E27FC236}">
              <a16:creationId xmlns:a16="http://schemas.microsoft.com/office/drawing/2014/main" id="{00000000-0008-0000-0500-000066000000}"/>
            </a:ext>
          </a:extLst>
        </xdr:cNvPr>
        <xdr:cNvSpPr txBox="1"/>
      </xdr:nvSpPr>
      <xdr:spPr>
        <a:xfrm>
          <a:off x="7315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D8B2AB-A028-414A-BCA4-0E629E7387DD}" type="TxLink">
            <a:rPr lang="en-US" sz="1400" b="1" i="0" u="none" strike="noStrike">
              <a:solidFill>
                <a:srgbClr val="214247"/>
              </a:solidFill>
              <a:latin typeface="Aptos Narrow"/>
              <a:ea typeface="+mn-ea"/>
              <a:cs typeface="+mn-cs"/>
            </a:rPr>
            <a:pPr marL="0" indent="0"/>
            <a:t>Accaunts</a:t>
          </a:fld>
          <a:endParaRPr lang="ru-RU" sz="1400" b="1" i="0" u="none" strike="noStrike">
            <a:solidFill>
              <a:srgbClr val="214247"/>
            </a:solidFill>
            <a:latin typeface="Aptos Narrow"/>
            <a:ea typeface="+mn-ea"/>
            <a:cs typeface="+mn-cs"/>
          </a:endParaRPr>
        </a:p>
      </xdr:txBody>
    </xdr:sp>
    <xdr:clientData/>
  </xdr:twoCellAnchor>
  <xdr:twoCellAnchor>
    <xdr:from>
      <xdr:col>1</xdr:col>
      <xdr:colOff>91440</xdr:colOff>
      <xdr:row>29</xdr:row>
      <xdr:rowOff>68580</xdr:rowOff>
    </xdr:from>
    <xdr:to>
      <xdr:col>4</xdr:col>
      <xdr:colOff>365760</xdr:colOff>
      <xdr:row>31</xdr:row>
      <xdr:rowOff>22860</xdr:rowOff>
    </xdr:to>
    <xdr:sp macro="" textlink="">
      <xdr:nvSpPr>
        <xdr:cNvPr id="103" name="Rectangle: Rounded Corners 102">
          <a:extLst>
            <a:ext uri="{FF2B5EF4-FFF2-40B4-BE49-F238E27FC236}">
              <a16:creationId xmlns:a16="http://schemas.microsoft.com/office/drawing/2014/main" id="{00000000-0008-0000-0500-000067000000}"/>
            </a:ext>
          </a:extLst>
        </xdr:cNvPr>
        <xdr:cNvSpPr/>
      </xdr:nvSpPr>
      <xdr:spPr>
        <a:xfrm>
          <a:off x="701040" y="53721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91440</xdr:colOff>
      <xdr:row>31</xdr:row>
      <xdr:rowOff>96520</xdr:rowOff>
    </xdr:from>
    <xdr:to>
      <xdr:col>4</xdr:col>
      <xdr:colOff>365760</xdr:colOff>
      <xdr:row>33</xdr:row>
      <xdr:rowOff>50800</xdr:rowOff>
    </xdr:to>
    <xdr:sp macro="" textlink="">
      <xdr:nvSpPr>
        <xdr:cNvPr id="104" name="Rectangle: Rounded Corners 103">
          <a:extLst>
            <a:ext uri="{FF2B5EF4-FFF2-40B4-BE49-F238E27FC236}">
              <a16:creationId xmlns:a16="http://schemas.microsoft.com/office/drawing/2014/main" id="{00000000-0008-0000-0500-000068000000}"/>
            </a:ext>
          </a:extLst>
        </xdr:cNvPr>
        <xdr:cNvSpPr/>
      </xdr:nvSpPr>
      <xdr:spPr>
        <a:xfrm>
          <a:off x="701040" y="57658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91440</xdr:colOff>
      <xdr:row>33</xdr:row>
      <xdr:rowOff>124460</xdr:rowOff>
    </xdr:from>
    <xdr:to>
      <xdr:col>4</xdr:col>
      <xdr:colOff>365760</xdr:colOff>
      <xdr:row>35</xdr:row>
      <xdr:rowOff>78740</xdr:rowOff>
    </xdr:to>
    <xdr:sp macro="" textlink="">
      <xdr:nvSpPr>
        <xdr:cNvPr id="105" name="Rectangle: Rounded Corners 104">
          <a:extLst>
            <a:ext uri="{FF2B5EF4-FFF2-40B4-BE49-F238E27FC236}">
              <a16:creationId xmlns:a16="http://schemas.microsoft.com/office/drawing/2014/main" id="{00000000-0008-0000-0500-000069000000}"/>
            </a:ext>
          </a:extLst>
        </xdr:cNvPr>
        <xdr:cNvSpPr/>
      </xdr:nvSpPr>
      <xdr:spPr>
        <a:xfrm>
          <a:off x="701040" y="61595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91440</xdr:colOff>
      <xdr:row>35</xdr:row>
      <xdr:rowOff>152400</xdr:rowOff>
    </xdr:from>
    <xdr:to>
      <xdr:col>4</xdr:col>
      <xdr:colOff>365760</xdr:colOff>
      <xdr:row>37</xdr:row>
      <xdr:rowOff>106680</xdr:rowOff>
    </xdr:to>
    <xdr:sp macro="" textlink="">
      <xdr:nvSpPr>
        <xdr:cNvPr id="106" name="Rectangle: Rounded Corners 105">
          <a:extLst>
            <a:ext uri="{FF2B5EF4-FFF2-40B4-BE49-F238E27FC236}">
              <a16:creationId xmlns:a16="http://schemas.microsoft.com/office/drawing/2014/main" id="{00000000-0008-0000-0500-00006A000000}"/>
            </a:ext>
          </a:extLst>
        </xdr:cNvPr>
        <xdr:cNvSpPr/>
      </xdr:nvSpPr>
      <xdr:spPr>
        <a:xfrm>
          <a:off x="701040" y="65532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3</xdr:col>
      <xdr:colOff>258495</xdr:colOff>
      <xdr:row>29</xdr:row>
      <xdr:rowOff>104339</xdr:rowOff>
    </xdr:from>
    <xdr:to>
      <xdr:col>4</xdr:col>
      <xdr:colOff>330006</xdr:colOff>
      <xdr:row>30</xdr:row>
      <xdr:rowOff>105511</xdr:rowOff>
    </xdr:to>
    <xdr:sp macro="" textlink="Processing!R21">
      <xdr:nvSpPr>
        <xdr:cNvPr id="107" name="TextBox 106">
          <a:extLst>
            <a:ext uri="{FF2B5EF4-FFF2-40B4-BE49-F238E27FC236}">
              <a16:creationId xmlns:a16="http://schemas.microsoft.com/office/drawing/2014/main" id="{00000000-0008-0000-0500-00006B000000}"/>
            </a:ext>
          </a:extLst>
        </xdr:cNvPr>
        <xdr:cNvSpPr txBox="1"/>
      </xdr:nvSpPr>
      <xdr:spPr>
        <a:xfrm>
          <a:off x="2087295" y="54078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9308C9C-E821-4D6D-BA82-77747CD597F9}" type="TxLink">
            <a:rPr lang="en-US" sz="1100" b="0" i="0" u="none" strike="noStrike">
              <a:solidFill>
                <a:srgbClr val="598CBF"/>
              </a:solidFill>
              <a:latin typeface="Aptos Narrow"/>
              <a:ea typeface="+mn-ea"/>
              <a:cs typeface="+mn-cs"/>
            </a:rPr>
            <a:pPr marL="0" indent="0" algn="r"/>
            <a:t>$2 709</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29</xdr:row>
      <xdr:rowOff>104339</xdr:rowOff>
    </xdr:from>
    <xdr:to>
      <xdr:col>3</xdr:col>
      <xdr:colOff>189914</xdr:colOff>
      <xdr:row>30</xdr:row>
      <xdr:rowOff>105511</xdr:rowOff>
    </xdr:to>
    <xdr:sp macro="" textlink="Processing!Q21">
      <xdr:nvSpPr>
        <xdr:cNvPr id="108" name="TextBox 107">
          <a:extLst>
            <a:ext uri="{FF2B5EF4-FFF2-40B4-BE49-F238E27FC236}">
              <a16:creationId xmlns:a16="http://schemas.microsoft.com/office/drawing/2014/main" id="{00000000-0008-0000-0500-00006C000000}"/>
            </a:ext>
          </a:extLst>
        </xdr:cNvPr>
        <xdr:cNvSpPr txBox="1"/>
      </xdr:nvSpPr>
      <xdr:spPr>
        <a:xfrm>
          <a:off x="1012874" y="540785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549DB41-3313-4B8C-93C3-C28BA2C972BE}" type="TxLink">
            <a:rPr lang="en-US" sz="1100" b="0" i="0" u="none" strike="noStrike">
              <a:solidFill>
                <a:srgbClr val="598CBF"/>
              </a:solidFill>
              <a:latin typeface="Aptos Narrow"/>
              <a:ea typeface="+mn-ea"/>
              <a:cs typeface="+mn-cs"/>
            </a:rPr>
            <a:pPr marL="0" indent="0" algn="l"/>
            <a:t>Investments</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31</xdr:row>
      <xdr:rowOff>150059</xdr:rowOff>
    </xdr:from>
    <xdr:to>
      <xdr:col>4</xdr:col>
      <xdr:colOff>330006</xdr:colOff>
      <xdr:row>32</xdr:row>
      <xdr:rowOff>151231</xdr:rowOff>
    </xdr:to>
    <xdr:sp macro="" textlink="Processing!R22">
      <xdr:nvSpPr>
        <xdr:cNvPr id="109" name="TextBox 108">
          <a:extLst>
            <a:ext uri="{FF2B5EF4-FFF2-40B4-BE49-F238E27FC236}">
              <a16:creationId xmlns:a16="http://schemas.microsoft.com/office/drawing/2014/main" id="{00000000-0008-0000-0500-00006D000000}"/>
            </a:ext>
          </a:extLst>
        </xdr:cNvPr>
        <xdr:cNvSpPr txBox="1"/>
      </xdr:nvSpPr>
      <xdr:spPr>
        <a:xfrm>
          <a:off x="2087295" y="5819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B9F38D1-CC9D-4152-B49B-5AE61AE33F1F}" type="TxLink">
            <a:rPr lang="en-US" sz="1100" b="0" i="0" u="none" strike="noStrike">
              <a:solidFill>
                <a:srgbClr val="598CBF"/>
              </a:solidFill>
              <a:latin typeface="Aptos Narrow"/>
              <a:ea typeface="+mn-ea"/>
              <a:cs typeface="+mn-cs"/>
            </a:rPr>
            <a:pPr marL="0" indent="0" algn="r"/>
            <a:t>$1 977</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31</xdr:row>
      <xdr:rowOff>150059</xdr:rowOff>
    </xdr:from>
    <xdr:to>
      <xdr:col>3</xdr:col>
      <xdr:colOff>189914</xdr:colOff>
      <xdr:row>32</xdr:row>
      <xdr:rowOff>151231</xdr:rowOff>
    </xdr:to>
    <xdr:sp macro="" textlink="Processing!Q22">
      <xdr:nvSpPr>
        <xdr:cNvPr id="110" name="TextBox 109">
          <a:extLst>
            <a:ext uri="{FF2B5EF4-FFF2-40B4-BE49-F238E27FC236}">
              <a16:creationId xmlns:a16="http://schemas.microsoft.com/office/drawing/2014/main" id="{00000000-0008-0000-0500-00006E000000}"/>
            </a:ext>
          </a:extLst>
        </xdr:cNvPr>
        <xdr:cNvSpPr txBox="1"/>
      </xdr:nvSpPr>
      <xdr:spPr>
        <a:xfrm>
          <a:off x="1012874" y="5819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2D48D95-88CE-4A8D-B893-439D544E9583}" type="TxLink">
            <a:rPr lang="en-US" sz="1100" b="0" i="0" u="none" strike="noStrike">
              <a:solidFill>
                <a:srgbClr val="598CBF"/>
              </a:solidFill>
              <a:latin typeface="Aptos Narrow"/>
              <a:ea typeface="+mn-ea"/>
              <a:cs typeface="+mn-cs"/>
            </a:rPr>
            <a:pPr marL="0" indent="0" algn="l"/>
            <a:t>Checking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33</xdr:row>
      <xdr:rowOff>165299</xdr:rowOff>
    </xdr:from>
    <xdr:to>
      <xdr:col>4</xdr:col>
      <xdr:colOff>330006</xdr:colOff>
      <xdr:row>34</xdr:row>
      <xdr:rowOff>166471</xdr:rowOff>
    </xdr:to>
    <xdr:sp macro="" textlink="Processing!R23">
      <xdr:nvSpPr>
        <xdr:cNvPr id="111" name="TextBox 110">
          <a:extLst>
            <a:ext uri="{FF2B5EF4-FFF2-40B4-BE49-F238E27FC236}">
              <a16:creationId xmlns:a16="http://schemas.microsoft.com/office/drawing/2014/main" id="{00000000-0008-0000-0500-00006F000000}"/>
            </a:ext>
          </a:extLst>
        </xdr:cNvPr>
        <xdr:cNvSpPr txBox="1"/>
      </xdr:nvSpPr>
      <xdr:spPr>
        <a:xfrm>
          <a:off x="2087295" y="6200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99CA88D-AE8B-40EC-8894-724CE7969974}" type="TxLink">
            <a:rPr lang="en-US" sz="1100" b="0" i="0" u="none" strike="noStrike">
              <a:solidFill>
                <a:srgbClr val="598CBF"/>
              </a:solidFill>
              <a:latin typeface="Aptos Narrow"/>
              <a:ea typeface="+mn-ea"/>
              <a:cs typeface="+mn-cs"/>
            </a:rPr>
            <a:pPr marL="0" indent="0" algn="r"/>
            <a:t>$1 916</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33</xdr:row>
      <xdr:rowOff>165299</xdr:rowOff>
    </xdr:from>
    <xdr:to>
      <xdr:col>3</xdr:col>
      <xdr:colOff>189914</xdr:colOff>
      <xdr:row>34</xdr:row>
      <xdr:rowOff>166471</xdr:rowOff>
    </xdr:to>
    <xdr:sp macro="" textlink="Processing!Q23">
      <xdr:nvSpPr>
        <xdr:cNvPr id="112" name="TextBox 111">
          <a:extLst>
            <a:ext uri="{FF2B5EF4-FFF2-40B4-BE49-F238E27FC236}">
              <a16:creationId xmlns:a16="http://schemas.microsoft.com/office/drawing/2014/main" id="{00000000-0008-0000-0500-000070000000}"/>
            </a:ext>
          </a:extLst>
        </xdr:cNvPr>
        <xdr:cNvSpPr txBox="1"/>
      </xdr:nvSpPr>
      <xdr:spPr>
        <a:xfrm>
          <a:off x="1012874" y="6200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864B10-3E92-48C6-83B2-9E42358F19F7}" type="TxLink">
            <a:rPr lang="en-US" sz="1100" b="0" i="0" u="none" strike="noStrike">
              <a:solidFill>
                <a:srgbClr val="598CBF"/>
              </a:solidFill>
              <a:latin typeface="Aptos Narrow"/>
              <a:ea typeface="+mn-ea"/>
              <a:cs typeface="+mn-cs"/>
            </a:rPr>
            <a:pPr marL="0" indent="0" algn="l"/>
            <a:t>Saving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36</xdr:row>
      <xdr:rowOff>12899</xdr:rowOff>
    </xdr:from>
    <xdr:to>
      <xdr:col>4</xdr:col>
      <xdr:colOff>330006</xdr:colOff>
      <xdr:row>37</xdr:row>
      <xdr:rowOff>14071</xdr:rowOff>
    </xdr:to>
    <xdr:sp macro="" textlink="Processing!R24">
      <xdr:nvSpPr>
        <xdr:cNvPr id="113" name="TextBox 112">
          <a:extLst>
            <a:ext uri="{FF2B5EF4-FFF2-40B4-BE49-F238E27FC236}">
              <a16:creationId xmlns:a16="http://schemas.microsoft.com/office/drawing/2014/main" id="{00000000-0008-0000-0500-000071000000}"/>
            </a:ext>
          </a:extLst>
        </xdr:cNvPr>
        <xdr:cNvSpPr txBox="1"/>
      </xdr:nvSpPr>
      <xdr:spPr>
        <a:xfrm>
          <a:off x="2087295" y="659657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AFAFF53-E48A-46A8-B08F-F303044C6141}" type="TxLink">
            <a:rPr lang="en-US" sz="1100" b="0" i="0" u="none" strike="noStrike">
              <a:solidFill>
                <a:srgbClr val="598CBF"/>
              </a:solidFill>
              <a:latin typeface="Aptos Narrow"/>
              <a:ea typeface="+mn-ea"/>
              <a:cs typeface="+mn-cs"/>
            </a:rPr>
            <a:pPr marL="0" indent="0" algn="r"/>
            <a:t>$1 712</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36</xdr:row>
      <xdr:rowOff>12899</xdr:rowOff>
    </xdr:from>
    <xdr:to>
      <xdr:col>3</xdr:col>
      <xdr:colOff>189914</xdr:colOff>
      <xdr:row>37</xdr:row>
      <xdr:rowOff>14071</xdr:rowOff>
    </xdr:to>
    <xdr:sp macro="" textlink="Processing!Q24">
      <xdr:nvSpPr>
        <xdr:cNvPr id="114" name="TextBox 113">
          <a:extLst>
            <a:ext uri="{FF2B5EF4-FFF2-40B4-BE49-F238E27FC236}">
              <a16:creationId xmlns:a16="http://schemas.microsoft.com/office/drawing/2014/main" id="{00000000-0008-0000-0500-000072000000}"/>
            </a:ext>
          </a:extLst>
        </xdr:cNvPr>
        <xdr:cNvSpPr txBox="1"/>
      </xdr:nvSpPr>
      <xdr:spPr>
        <a:xfrm>
          <a:off x="1012874" y="659657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34A437-0D88-4F35-B567-B7F6831301AB}" type="TxLink">
            <a:rPr lang="en-US" sz="1100" b="0" i="0" u="none" strike="noStrike">
              <a:solidFill>
                <a:srgbClr val="598CBF"/>
              </a:solidFill>
              <a:latin typeface="Aptos Narrow"/>
              <a:ea typeface="+mn-ea"/>
              <a:cs typeface="+mn-cs"/>
            </a:rPr>
            <a:pPr marL="0" indent="0" algn="l"/>
            <a:t>Credit Cards</a:t>
          </a:fld>
          <a:endParaRPr lang="ru-RU" sz="1100" b="0" i="0" u="none" strike="noStrike">
            <a:solidFill>
              <a:srgbClr val="598CBF"/>
            </a:solidFill>
            <a:latin typeface="Aptos Narrow"/>
            <a:ea typeface="+mn-ea"/>
            <a:cs typeface="+mn-cs"/>
          </a:endParaRPr>
        </a:p>
      </xdr:txBody>
    </xdr:sp>
    <xdr:clientData/>
  </xdr:twoCellAnchor>
  <xdr:twoCellAnchor>
    <xdr:from>
      <xdr:col>1</xdr:col>
      <xdr:colOff>358140</xdr:colOff>
      <xdr:row>29</xdr:row>
      <xdr:rowOff>7620</xdr:rowOff>
    </xdr:from>
    <xdr:to>
      <xdr:col>5</xdr:col>
      <xdr:colOff>22860</xdr:colOff>
      <xdr:row>39</xdr:row>
      <xdr:rowOff>7620</xdr:rowOff>
    </xdr:to>
    <xdr:graphicFrame macro="">
      <xdr:nvGraphicFramePr>
        <xdr:cNvPr id="115" name="Chart 114">
          <a:extLst>
            <a:ext uri="{FF2B5EF4-FFF2-40B4-BE49-F238E27FC236}">
              <a16:creationId xmlns:a16="http://schemas.microsoft.com/office/drawing/2014/main" id="{00000000-0008-0000-0500-00007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7620</xdr:colOff>
      <xdr:row>27</xdr:row>
      <xdr:rowOff>114300</xdr:rowOff>
    </xdr:from>
    <xdr:to>
      <xdr:col>4</xdr:col>
      <xdr:colOff>350520</xdr:colOff>
      <xdr:row>29</xdr:row>
      <xdr:rowOff>22860</xdr:rowOff>
    </xdr:to>
    <xdr:sp macro="" textlink="Processing!R20">
      <xdr:nvSpPr>
        <xdr:cNvPr id="116" name="TextBox 115">
          <a:extLst>
            <a:ext uri="{FF2B5EF4-FFF2-40B4-BE49-F238E27FC236}">
              <a16:creationId xmlns:a16="http://schemas.microsoft.com/office/drawing/2014/main" id="{00000000-0008-0000-0500-000074000000}"/>
            </a:ext>
          </a:extLst>
        </xdr:cNvPr>
        <xdr:cNvSpPr txBox="1"/>
      </xdr:nvSpPr>
      <xdr:spPr>
        <a:xfrm>
          <a:off x="18364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D4FDB19F-6E7D-4041-9887-35703C74EE3F}" type="TxLink">
            <a:rPr lang="en-US" sz="1400" b="0" i="0" u="none" strike="noStrike">
              <a:solidFill>
                <a:srgbClr val="214247"/>
              </a:solidFill>
              <a:latin typeface="Aptos Narrow"/>
              <a:ea typeface="+mn-ea"/>
              <a:cs typeface="+mn-cs"/>
            </a:rPr>
            <a:pPr marL="0" indent="0" algn="r"/>
            <a:t>$8 314</a:t>
          </a:fld>
          <a:endParaRPr lang="ru-RU" sz="1400" b="0" i="0" u="none" strike="noStrike">
            <a:solidFill>
              <a:srgbClr val="214247"/>
            </a:solidFill>
            <a:latin typeface="Aptos Narrow"/>
            <a:ea typeface="+mn-ea"/>
            <a:cs typeface="+mn-cs"/>
          </a:endParaRPr>
        </a:p>
      </xdr:txBody>
    </xdr:sp>
    <xdr:clientData/>
  </xdr:twoCellAnchor>
  <xdr:twoCellAnchor editAs="oneCell">
    <xdr:from>
      <xdr:col>19</xdr:col>
      <xdr:colOff>342900</xdr:colOff>
      <xdr:row>11</xdr:row>
      <xdr:rowOff>45721</xdr:rowOff>
    </xdr:from>
    <xdr:to>
      <xdr:col>22</xdr:col>
      <xdr:colOff>342900</xdr:colOff>
      <xdr:row>13</xdr:row>
      <xdr:rowOff>137161</xdr:rowOff>
    </xdr:to>
    <mc:AlternateContent xmlns:mc="http://schemas.openxmlformats.org/markup-compatibility/2006" xmlns:a14="http://schemas.microsoft.com/office/drawing/2010/main">
      <mc:Choice Requires="a14">
        <xdr:graphicFrame macro="">
          <xdr:nvGraphicFramePr>
            <xdr:cNvPr id="117" name="Year 8">
              <a:extLst>
                <a:ext uri="{FF2B5EF4-FFF2-40B4-BE49-F238E27FC236}">
                  <a16:creationId xmlns:a16="http://schemas.microsoft.com/office/drawing/2014/main" id="{00000000-0008-0000-0500-000075000000}"/>
                </a:ext>
              </a:extLst>
            </xdr:cNvPr>
            <xdr:cNvGraphicFramePr/>
          </xdr:nvGraphicFramePr>
          <xdr:xfrm>
            <a:off x="0" y="0"/>
            <a:ext cx="0" cy="0"/>
          </xdr:xfrm>
          <a:graphic>
            <a:graphicData uri="http://schemas.microsoft.com/office/drawing/2010/slicer">
              <sle:slicer xmlns:sle="http://schemas.microsoft.com/office/drawing/2010/slicer" name="Year 8"/>
            </a:graphicData>
          </a:graphic>
        </xdr:graphicFrame>
      </mc:Choice>
      <mc:Fallback xmlns="">
        <xdr:sp macro="" textlink="">
          <xdr:nvSpPr>
            <xdr:cNvPr id="0" name=""/>
            <xdr:cNvSpPr>
              <a:spLocks noTextEdit="1"/>
            </xdr:cNvSpPr>
          </xdr:nvSpPr>
          <xdr:spPr>
            <a:xfrm>
              <a:off x="11925300" y="2057401"/>
              <a:ext cx="182880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289560</xdr:colOff>
      <xdr:row>35</xdr:row>
      <xdr:rowOff>160021</xdr:rowOff>
    </xdr:from>
    <xdr:to>
      <xdr:col>12</xdr:col>
      <xdr:colOff>320040</xdr:colOff>
      <xdr:row>37</xdr:row>
      <xdr:rowOff>160021</xdr:rowOff>
    </xdr:to>
    <mc:AlternateContent xmlns:mc="http://schemas.openxmlformats.org/markup-compatibility/2006" xmlns:a14="http://schemas.microsoft.com/office/drawing/2010/main">
      <mc:Choice Requires="a14">
        <xdr:graphicFrame macro="">
          <xdr:nvGraphicFramePr>
            <xdr:cNvPr id="118" name="Month 9">
              <a:extLst>
                <a:ext uri="{FF2B5EF4-FFF2-40B4-BE49-F238E27FC236}">
                  <a16:creationId xmlns:a16="http://schemas.microsoft.com/office/drawing/2014/main" id="{00000000-0008-0000-0500-000076000000}"/>
                </a:ext>
              </a:extLst>
            </xdr:cNvPr>
            <xdr:cNvGraphicFramePr/>
          </xdr:nvGraphicFramePr>
          <xdr:xfrm>
            <a:off x="0" y="0"/>
            <a:ext cx="0" cy="0"/>
          </xdr:xfrm>
          <a:graphic>
            <a:graphicData uri="http://schemas.microsoft.com/office/drawing/2010/slicer">
              <sle:slicer xmlns:sle="http://schemas.microsoft.com/office/drawing/2010/slicer" name="Month 9"/>
            </a:graphicData>
          </a:graphic>
        </xdr:graphicFrame>
      </mc:Choice>
      <mc:Fallback xmlns="">
        <xdr:sp macro="" textlink="">
          <xdr:nvSpPr>
            <xdr:cNvPr id="0" name=""/>
            <xdr:cNvSpPr>
              <a:spLocks noTextEdit="1"/>
            </xdr:cNvSpPr>
          </xdr:nvSpPr>
          <xdr:spPr>
            <a:xfrm>
              <a:off x="3337560" y="6560821"/>
              <a:ext cx="429768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320040</xdr:colOff>
      <xdr:row>26</xdr:row>
      <xdr:rowOff>60960</xdr:rowOff>
    </xdr:from>
    <xdr:to>
      <xdr:col>12</xdr:col>
      <xdr:colOff>350520</xdr:colOff>
      <xdr:row>28</xdr:row>
      <xdr:rowOff>170688</xdr:rowOff>
    </xdr:to>
    <xdr:graphicFrame macro="">
      <xdr:nvGraphicFramePr>
        <xdr:cNvPr id="119" name="Chart 118">
          <a:extLst>
            <a:ext uri="{FF2B5EF4-FFF2-40B4-BE49-F238E27FC236}">
              <a16:creationId xmlns:a16="http://schemas.microsoft.com/office/drawing/2014/main" id="{00000000-0008-0000-0500-00007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257175</xdr:colOff>
          <xdr:row>27</xdr:row>
          <xdr:rowOff>0</xdr:rowOff>
        </xdr:from>
        <xdr:to>
          <xdr:col>12</xdr:col>
          <xdr:colOff>209550</xdr:colOff>
          <xdr:row>28</xdr:row>
          <xdr:rowOff>38100</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400-00000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266700</xdr:colOff>
      <xdr:row>27</xdr:row>
      <xdr:rowOff>30480</xdr:rowOff>
    </xdr:from>
    <xdr:to>
      <xdr:col>11</xdr:col>
      <xdr:colOff>449580</xdr:colOff>
      <xdr:row>28</xdr:row>
      <xdr:rowOff>30480</xdr:rowOff>
    </xdr:to>
    <xdr:sp macro="" textlink="">
      <xdr:nvSpPr>
        <xdr:cNvPr id="120" name="Rectangle 119">
          <a:extLst>
            <a:ext uri="{FF2B5EF4-FFF2-40B4-BE49-F238E27FC236}">
              <a16:creationId xmlns:a16="http://schemas.microsoft.com/office/drawing/2014/main" id="{00000000-0008-0000-0500-000078000000}"/>
            </a:ext>
          </a:extLst>
        </xdr:cNvPr>
        <xdr:cNvSpPr/>
      </xdr:nvSpPr>
      <xdr:spPr>
        <a:xfrm>
          <a:off x="6972300" y="4968240"/>
          <a:ext cx="182880" cy="182880"/>
        </a:xfrm>
        <a:prstGeom prst="rect">
          <a:avLst/>
        </a:prstGeom>
        <a:solidFill>
          <a:srgbClr val="EF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594360</xdr:colOff>
      <xdr:row>28</xdr:row>
      <xdr:rowOff>22860</xdr:rowOff>
    </xdr:from>
    <xdr:to>
      <xdr:col>9</xdr:col>
      <xdr:colOff>586740</xdr:colOff>
      <xdr:row>29</xdr:row>
      <xdr:rowOff>114300</xdr:rowOff>
    </xdr:to>
    <xdr:sp macro="" textlink="Processing!E23">
      <xdr:nvSpPr>
        <xdr:cNvPr id="121" name="TextBox 120">
          <a:extLst>
            <a:ext uri="{FF2B5EF4-FFF2-40B4-BE49-F238E27FC236}">
              <a16:creationId xmlns:a16="http://schemas.microsoft.com/office/drawing/2014/main" id="{00000000-0008-0000-0500-000079000000}"/>
            </a:ext>
          </a:extLst>
        </xdr:cNvPr>
        <xdr:cNvSpPr txBox="1"/>
      </xdr:nvSpPr>
      <xdr:spPr>
        <a:xfrm>
          <a:off x="4861560" y="514350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27712C9-C166-4832-97FB-4DA42AB11115}" type="TxLink">
            <a:rPr lang="en-US" sz="1400" b="0" i="0" u="none" strike="noStrike">
              <a:solidFill>
                <a:srgbClr val="33CCCC"/>
              </a:solidFill>
              <a:latin typeface="Aptos Narrow"/>
              <a:ea typeface="+mn-ea"/>
              <a:cs typeface="+mn-cs"/>
            </a:rPr>
            <a:pPr marL="0" indent="0" algn="r"/>
            <a:t> $17,320 </a:t>
          </a:fld>
          <a:endParaRPr lang="ru-RU" sz="1400" b="0" i="0" u="none" strike="noStrike">
            <a:solidFill>
              <a:srgbClr val="33CCCC"/>
            </a:solidFill>
            <a:latin typeface="Aptos Narrow"/>
            <a:ea typeface="+mn-ea"/>
            <a:cs typeface="+mn-cs"/>
          </a:endParaRPr>
        </a:p>
      </xdr:txBody>
    </xdr:sp>
    <xdr:clientData/>
  </xdr:twoCellAnchor>
  <xdr:twoCellAnchor>
    <xdr:from>
      <xdr:col>5</xdr:col>
      <xdr:colOff>563880</xdr:colOff>
      <xdr:row>28</xdr:row>
      <xdr:rowOff>30480</xdr:rowOff>
    </xdr:from>
    <xdr:to>
      <xdr:col>9</xdr:col>
      <xdr:colOff>259080</xdr:colOff>
      <xdr:row>29</xdr:row>
      <xdr:rowOff>121920</xdr:rowOff>
    </xdr:to>
    <xdr:sp macro="" textlink="Processing!E24">
      <xdr:nvSpPr>
        <xdr:cNvPr id="122" name="TextBox 121">
          <a:extLst>
            <a:ext uri="{FF2B5EF4-FFF2-40B4-BE49-F238E27FC236}">
              <a16:creationId xmlns:a16="http://schemas.microsoft.com/office/drawing/2014/main" id="{00000000-0008-0000-0500-00007A000000}"/>
            </a:ext>
          </a:extLst>
        </xdr:cNvPr>
        <xdr:cNvSpPr txBox="1"/>
      </xdr:nvSpPr>
      <xdr:spPr>
        <a:xfrm>
          <a:off x="3611880" y="5151120"/>
          <a:ext cx="21336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4BDE82A-D234-49F6-82AC-0CC958B76F42}" type="TxLink">
            <a:rPr lang="en-US" sz="1400" b="0" i="0" u="none" strike="noStrike">
              <a:solidFill>
                <a:srgbClr val="33CCCC"/>
              </a:solidFill>
              <a:latin typeface="Aptos Narrow"/>
              <a:ea typeface="+mn-ea"/>
              <a:cs typeface="+mn-cs"/>
            </a:rPr>
            <a:pPr marL="0" indent="0"/>
            <a:t>Income Dynamics</a:t>
          </a:fld>
          <a:endParaRPr lang="ru-RU" sz="1400" b="0" i="0" u="none" strike="noStrike">
            <a:solidFill>
              <a:srgbClr val="33CCCC"/>
            </a:solidFill>
            <a:latin typeface="Aptos Narrow"/>
            <a:ea typeface="+mn-ea"/>
            <a:cs typeface="+mn-cs"/>
          </a:endParaRPr>
        </a:p>
      </xdr:txBody>
    </xdr:sp>
    <xdr:clientData/>
  </xdr:twoCellAnchor>
  <xdr:twoCellAnchor>
    <xdr:from>
      <xdr:col>21</xdr:col>
      <xdr:colOff>480060</xdr:colOff>
      <xdr:row>26</xdr:row>
      <xdr:rowOff>60960</xdr:rowOff>
    </xdr:from>
    <xdr:to>
      <xdr:col>22</xdr:col>
      <xdr:colOff>510540</xdr:colOff>
      <xdr:row>28</xdr:row>
      <xdr:rowOff>170688</xdr:rowOff>
    </xdr:to>
    <xdr:graphicFrame macro="">
      <xdr:nvGraphicFramePr>
        <xdr:cNvPr id="123" name="Chart 122">
          <a:extLst>
            <a:ext uri="{FF2B5EF4-FFF2-40B4-BE49-F238E27FC236}">
              <a16:creationId xmlns:a16="http://schemas.microsoft.com/office/drawing/2014/main" id="{00000000-0008-0000-0500-00007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21</xdr:col>
          <xdr:colOff>419100</xdr:colOff>
          <xdr:row>26</xdr:row>
          <xdr:rowOff>171450</xdr:rowOff>
        </xdr:from>
        <xdr:to>
          <xdr:col>22</xdr:col>
          <xdr:colOff>419100</xdr:colOff>
          <xdr:row>28</xdr:row>
          <xdr:rowOff>38100</xdr:rowOff>
        </xdr:to>
        <xdr:sp macro="" textlink="">
          <xdr:nvSpPr>
            <xdr:cNvPr id="14338" name="Check Box 2" hidden="1">
              <a:extLst>
                <a:ext uri="{63B3BB69-23CF-44E3-9099-C40C66FF867C}">
                  <a14:compatExt spid="_x0000_s14338"/>
                </a:ext>
                <a:ext uri="{FF2B5EF4-FFF2-40B4-BE49-F238E27FC236}">
                  <a16:creationId xmlns:a16="http://schemas.microsoft.com/office/drawing/2014/main" id="{00000000-0008-0000-0400-00000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403860</xdr:colOff>
      <xdr:row>27</xdr:row>
      <xdr:rowOff>30480</xdr:rowOff>
    </xdr:from>
    <xdr:to>
      <xdr:col>21</xdr:col>
      <xdr:colOff>586740</xdr:colOff>
      <xdr:row>28</xdr:row>
      <xdr:rowOff>30480</xdr:rowOff>
    </xdr:to>
    <xdr:sp macro="" textlink="">
      <xdr:nvSpPr>
        <xdr:cNvPr id="124" name="Rectangle 123">
          <a:extLst>
            <a:ext uri="{FF2B5EF4-FFF2-40B4-BE49-F238E27FC236}">
              <a16:creationId xmlns:a16="http://schemas.microsoft.com/office/drawing/2014/main" id="{00000000-0008-0000-0500-00007C000000}"/>
            </a:ext>
          </a:extLst>
        </xdr:cNvPr>
        <xdr:cNvSpPr/>
      </xdr:nvSpPr>
      <xdr:spPr>
        <a:xfrm>
          <a:off x="13205460" y="4968240"/>
          <a:ext cx="182880" cy="182880"/>
        </a:xfrm>
        <a:prstGeom prst="rect">
          <a:avLst/>
        </a:prstGeom>
        <a:solidFill>
          <a:srgbClr val="EF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175260</xdr:colOff>
      <xdr:row>26</xdr:row>
      <xdr:rowOff>152400</xdr:rowOff>
    </xdr:from>
    <xdr:to>
      <xdr:col>21</xdr:col>
      <xdr:colOff>541020</xdr:colOff>
      <xdr:row>28</xdr:row>
      <xdr:rowOff>60960</xdr:rowOff>
    </xdr:to>
    <xdr:sp macro="" textlink="Processing!I23">
      <xdr:nvSpPr>
        <xdr:cNvPr id="125" name="TextBox 124">
          <a:extLst>
            <a:ext uri="{FF2B5EF4-FFF2-40B4-BE49-F238E27FC236}">
              <a16:creationId xmlns:a16="http://schemas.microsoft.com/office/drawing/2014/main" id="{00000000-0008-0000-0500-00007D000000}"/>
            </a:ext>
          </a:extLst>
        </xdr:cNvPr>
        <xdr:cNvSpPr txBox="1"/>
      </xdr:nvSpPr>
      <xdr:spPr>
        <a:xfrm>
          <a:off x="12367260" y="4907280"/>
          <a:ext cx="975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BB6E9FB-7F4B-4293-8CC3-C89263A1C2B4}" type="TxLink">
            <a:rPr lang="en-US" sz="1800" b="0" i="0" u="none" strike="noStrike">
              <a:solidFill>
                <a:srgbClr val="214247"/>
              </a:solidFill>
              <a:latin typeface="Aptos Narrow"/>
              <a:ea typeface="+mn-ea"/>
              <a:cs typeface="+mn-cs"/>
            </a:rPr>
            <a:pPr marL="0" indent="0" algn="l"/>
            <a:t> $10,832 </a:t>
          </a:fld>
          <a:endParaRPr lang="ru-RU" sz="1800" b="0" i="0" u="none" strike="noStrike">
            <a:solidFill>
              <a:srgbClr val="214247"/>
            </a:solidFill>
            <a:latin typeface="Aptos Narrow"/>
            <a:ea typeface="+mn-ea"/>
            <a:cs typeface="+mn-cs"/>
          </a:endParaRPr>
        </a:p>
      </xdr:txBody>
    </xdr:sp>
    <xdr:clientData/>
  </xdr:twoCellAnchor>
  <xdr:twoCellAnchor>
    <xdr:from>
      <xdr:col>0</xdr:col>
      <xdr:colOff>539174</xdr:colOff>
      <xdr:row>14</xdr:row>
      <xdr:rowOff>78971</xdr:rowOff>
    </xdr:from>
    <xdr:to>
      <xdr:col>1</xdr:col>
      <xdr:colOff>597086</xdr:colOff>
      <xdr:row>25</xdr:row>
      <xdr:rowOff>170411</xdr:rowOff>
    </xdr:to>
    <xdr:graphicFrame macro="">
      <xdr:nvGraphicFramePr>
        <xdr:cNvPr id="126" name="Chart 125">
          <a:extLst>
            <a:ext uri="{FF2B5EF4-FFF2-40B4-BE49-F238E27FC236}">
              <a16:creationId xmlns:a16="http://schemas.microsoft.com/office/drawing/2014/main" id="{00000000-0008-0000-0500-00007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236221</xdr:colOff>
      <xdr:row>13</xdr:row>
      <xdr:rowOff>129540</xdr:rowOff>
    </xdr:from>
    <xdr:to>
      <xdr:col>3</xdr:col>
      <xdr:colOff>1</xdr:colOff>
      <xdr:row>15</xdr:row>
      <xdr:rowOff>38100</xdr:rowOff>
    </xdr:to>
    <xdr:sp macro="" textlink="">
      <xdr:nvSpPr>
        <xdr:cNvPr id="127" name="TextBox 126">
          <a:extLst>
            <a:ext uri="{FF2B5EF4-FFF2-40B4-BE49-F238E27FC236}">
              <a16:creationId xmlns:a16="http://schemas.microsoft.com/office/drawing/2014/main" id="{00000000-0008-0000-0500-00007F000000}"/>
            </a:ext>
          </a:extLst>
        </xdr:cNvPr>
        <xdr:cNvSpPr txBox="1"/>
      </xdr:nvSpPr>
      <xdr:spPr>
        <a:xfrm>
          <a:off x="1455421" y="250698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rgbClr val="214247"/>
              </a:solidFill>
              <a:latin typeface="Aptos Narrow"/>
              <a:ea typeface="+mn-ea"/>
              <a:cs typeface="+mn-cs"/>
            </a:rPr>
            <a:t>$</a:t>
          </a:r>
        </a:p>
      </xdr:txBody>
    </xdr:sp>
    <xdr:clientData/>
  </xdr:twoCellAnchor>
  <xdr:twoCellAnchor>
    <xdr:from>
      <xdr:col>3</xdr:col>
      <xdr:colOff>99061</xdr:colOff>
      <xdr:row>13</xdr:row>
      <xdr:rowOff>129540</xdr:rowOff>
    </xdr:from>
    <xdr:to>
      <xdr:col>3</xdr:col>
      <xdr:colOff>472441</xdr:colOff>
      <xdr:row>15</xdr:row>
      <xdr:rowOff>38100</xdr:rowOff>
    </xdr:to>
    <xdr:sp macro="" textlink="">
      <xdr:nvSpPr>
        <xdr:cNvPr id="14336" name="TextBox 14335">
          <a:extLst>
            <a:ext uri="{FF2B5EF4-FFF2-40B4-BE49-F238E27FC236}">
              <a16:creationId xmlns:a16="http://schemas.microsoft.com/office/drawing/2014/main" id="{00000000-0008-0000-0500-000000380000}"/>
            </a:ext>
          </a:extLst>
        </xdr:cNvPr>
        <xdr:cNvSpPr txBox="1"/>
      </xdr:nvSpPr>
      <xdr:spPr>
        <a:xfrm>
          <a:off x="1927861" y="250698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rgbClr val="214247"/>
              </a:solidFill>
              <a:latin typeface="Aptos Narrow"/>
              <a:ea typeface="+mn-ea"/>
              <a:cs typeface="+mn-cs"/>
            </a:rPr>
            <a:t>%</a:t>
          </a:r>
        </a:p>
      </xdr:txBody>
    </xdr:sp>
    <xdr:clientData/>
  </xdr:twoCellAnchor>
  <mc:AlternateContent xmlns:mc="http://schemas.openxmlformats.org/markup-compatibility/2006">
    <mc:Choice xmlns:a14="http://schemas.microsoft.com/office/drawing/2010/main" Requires="a14">
      <xdr:twoCellAnchor editAs="oneCell">
        <xdr:from>
          <xdr:col>2</xdr:col>
          <xdr:colOff>161925</xdr:colOff>
          <xdr:row>13</xdr:row>
          <xdr:rowOff>171450</xdr:rowOff>
        </xdr:from>
        <xdr:to>
          <xdr:col>2</xdr:col>
          <xdr:colOff>514350</xdr:colOff>
          <xdr:row>15</xdr:row>
          <xdr:rowOff>28575</xdr:rowOff>
        </xdr:to>
        <xdr:sp macro="" textlink="">
          <xdr:nvSpPr>
            <xdr:cNvPr id="14339" name="Option Button 3" hidden="1">
              <a:extLst>
                <a:ext uri="{63B3BB69-23CF-44E3-9099-C40C66FF867C}">
                  <a14:compatExt spid="_x0000_s14339"/>
                </a:ext>
                <a:ext uri="{FF2B5EF4-FFF2-40B4-BE49-F238E27FC236}">
                  <a16:creationId xmlns:a16="http://schemas.microsoft.com/office/drawing/2014/main" id="{00000000-0008-0000-0400-00000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13</xdr:row>
          <xdr:rowOff>171450</xdr:rowOff>
        </xdr:from>
        <xdr:to>
          <xdr:col>3</xdr:col>
          <xdr:colOff>361950</xdr:colOff>
          <xdr:row>15</xdr:row>
          <xdr:rowOff>28575</xdr:rowOff>
        </xdr:to>
        <xdr:sp macro="" textlink="">
          <xdr:nvSpPr>
            <xdr:cNvPr id="14340" name="Option Button 4" hidden="1">
              <a:extLst>
                <a:ext uri="{63B3BB69-23CF-44E3-9099-C40C66FF867C}">
                  <a14:compatExt spid="_x0000_s14340"/>
                </a:ext>
                <a:ext uri="{FF2B5EF4-FFF2-40B4-BE49-F238E27FC236}">
                  <a16:creationId xmlns:a16="http://schemas.microsoft.com/office/drawing/2014/main" id="{00000000-0008-0000-0400-00000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18584</xdr:colOff>
      <xdr:row>28</xdr:row>
      <xdr:rowOff>80847</xdr:rowOff>
    </xdr:from>
    <xdr:to>
      <xdr:col>1</xdr:col>
      <xdr:colOff>521504</xdr:colOff>
      <xdr:row>38</xdr:row>
      <xdr:rowOff>88281</xdr:rowOff>
    </xdr:to>
    <xdr:graphicFrame macro="">
      <xdr:nvGraphicFramePr>
        <xdr:cNvPr id="14341" name="Chart 14340">
          <a:extLst>
            <a:ext uri="{FF2B5EF4-FFF2-40B4-BE49-F238E27FC236}">
              <a16:creationId xmlns:a16="http://schemas.microsoft.com/office/drawing/2014/main" id="{00000000-0008-0000-0500-0000053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281940</xdr:colOff>
      <xdr:row>5</xdr:row>
      <xdr:rowOff>45720</xdr:rowOff>
    </xdr:from>
    <xdr:to>
      <xdr:col>7</xdr:col>
      <xdr:colOff>533400</xdr:colOff>
      <xdr:row>7</xdr:row>
      <xdr:rowOff>38100</xdr:rowOff>
    </xdr:to>
    <xdr:sp macro="" textlink="Processing!J7">
      <xdr:nvSpPr>
        <xdr:cNvPr id="14342" name="TextBox 14341">
          <a:extLst>
            <a:ext uri="{FF2B5EF4-FFF2-40B4-BE49-F238E27FC236}">
              <a16:creationId xmlns:a16="http://schemas.microsoft.com/office/drawing/2014/main" id="{00000000-0008-0000-0500-000006380000}"/>
            </a:ext>
          </a:extLst>
        </xdr:cNvPr>
        <xdr:cNvSpPr txBox="1"/>
      </xdr:nvSpPr>
      <xdr:spPr>
        <a:xfrm>
          <a:off x="3329940" y="960120"/>
          <a:ext cx="1470660" cy="35814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970F84-CAD0-4A62-9E44-528DBEC86110}" type="TxLink">
            <a:rPr lang="en-US" sz="2000" b="0" i="0" u="none" strike="noStrike">
              <a:solidFill>
                <a:schemeClr val="bg1"/>
              </a:solidFill>
              <a:latin typeface="Aptos Narrow"/>
              <a:ea typeface="+mn-ea"/>
              <a:cs typeface="+mn-cs"/>
            </a:rPr>
            <a:pPr marL="0" indent="0"/>
            <a:t> </a:t>
          </a:fld>
          <a:endParaRPr lang="ru-RU" sz="2000" b="0" i="0" u="none" strike="noStrike">
            <a:solidFill>
              <a:schemeClr val="bg1"/>
            </a:solidFill>
            <a:latin typeface="Aptos Narrow"/>
            <a:ea typeface="+mn-ea"/>
            <a:cs typeface="+mn-cs"/>
          </a:endParaRPr>
        </a:p>
      </xdr:txBody>
    </xdr:sp>
    <xdr:clientData/>
  </xdr:twoCellAnchor>
  <xdr:twoCellAnchor>
    <xdr:from>
      <xdr:col>5</xdr:col>
      <xdr:colOff>281940</xdr:colOff>
      <xdr:row>5</xdr:row>
      <xdr:rowOff>45720</xdr:rowOff>
    </xdr:from>
    <xdr:to>
      <xdr:col>7</xdr:col>
      <xdr:colOff>533400</xdr:colOff>
      <xdr:row>7</xdr:row>
      <xdr:rowOff>38100</xdr:rowOff>
    </xdr:to>
    <xdr:sp macro="" textlink="Processing!I7">
      <xdr:nvSpPr>
        <xdr:cNvPr id="14343" name="TextBox 14342">
          <a:extLst>
            <a:ext uri="{FF2B5EF4-FFF2-40B4-BE49-F238E27FC236}">
              <a16:creationId xmlns:a16="http://schemas.microsoft.com/office/drawing/2014/main" id="{00000000-0008-0000-0500-000007380000}"/>
            </a:ext>
          </a:extLst>
        </xdr:cNvPr>
        <xdr:cNvSpPr txBox="1"/>
      </xdr:nvSpPr>
      <xdr:spPr>
        <a:xfrm>
          <a:off x="3329940" y="960120"/>
          <a:ext cx="1470660" cy="35814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AB128E-9B81-41DA-9E24-A81793FD04BE}" type="TxLink">
            <a:rPr lang="en-US" sz="2000" b="0" i="0" u="none" strike="noStrike">
              <a:solidFill>
                <a:schemeClr val="bg1"/>
              </a:solidFill>
              <a:latin typeface="Aptos Narrow"/>
              <a:ea typeface="+mn-ea"/>
              <a:cs typeface="+mn-cs"/>
            </a:rPr>
            <a:pPr marL="0" indent="0"/>
            <a:t>$3 048</a:t>
          </a:fld>
          <a:endParaRPr lang="ru-RU" sz="2000" b="0" i="0" u="none" strike="noStrike">
            <a:solidFill>
              <a:schemeClr val="bg1"/>
            </a:solidFill>
            <a:latin typeface="Aptos Narrow"/>
            <a:ea typeface="+mn-ea"/>
            <a:cs typeface="+mn-cs"/>
          </a:endParaRPr>
        </a:p>
      </xdr:txBody>
    </xdr:sp>
    <xdr:clientData/>
  </xdr:twoCellAnchor>
  <xdr:twoCellAnchor>
    <xdr:from>
      <xdr:col>15</xdr:col>
      <xdr:colOff>152400</xdr:colOff>
      <xdr:row>28</xdr:row>
      <xdr:rowOff>91440</xdr:rowOff>
    </xdr:from>
    <xdr:to>
      <xdr:col>16</xdr:col>
      <xdr:colOff>457200</xdr:colOff>
      <xdr:row>37</xdr:row>
      <xdr:rowOff>121920</xdr:rowOff>
    </xdr:to>
    <xdr:grpSp>
      <xdr:nvGrpSpPr>
        <xdr:cNvPr id="14344" name="Group 14343">
          <a:extLst>
            <a:ext uri="{FF2B5EF4-FFF2-40B4-BE49-F238E27FC236}">
              <a16:creationId xmlns:a16="http://schemas.microsoft.com/office/drawing/2014/main" id="{00000000-0008-0000-0500-000008380000}"/>
            </a:ext>
          </a:extLst>
        </xdr:cNvPr>
        <xdr:cNvGrpSpPr/>
      </xdr:nvGrpSpPr>
      <xdr:grpSpPr>
        <a:xfrm>
          <a:off x="9042400" y="5425440"/>
          <a:ext cx="897467" cy="1744980"/>
          <a:chOff x="9296400" y="5212080"/>
          <a:chExt cx="914400" cy="1676400"/>
        </a:xfrm>
      </xdr:grpSpPr>
      <xdr:sp macro="" textlink="Processing!J2">
        <xdr:nvSpPr>
          <xdr:cNvPr id="14345" name="Rectangle: Rounded Corners 14344">
            <a:extLst>
              <a:ext uri="{FF2B5EF4-FFF2-40B4-BE49-F238E27FC236}">
                <a16:creationId xmlns:a16="http://schemas.microsoft.com/office/drawing/2014/main" id="{00000000-0008-0000-0500-000009380000}"/>
              </a:ext>
            </a:extLst>
          </xdr:cNvPr>
          <xdr:cNvSpPr/>
        </xdr:nvSpPr>
        <xdr:spPr>
          <a:xfrm>
            <a:off x="9296400" y="5212080"/>
            <a:ext cx="914400" cy="274320"/>
          </a:xfrm>
          <a:prstGeom prst="roundRect">
            <a:avLst/>
          </a:prstGeom>
          <a:gradFill>
            <a:gsLst>
              <a:gs pos="100000">
                <a:srgbClr val="0054B4"/>
              </a:gs>
              <a:gs pos="0">
                <a:srgbClr val="34D399"/>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760DDD-0791-4269-B40F-0B3A1B881499}" type="TxLink">
              <a:rPr lang="en-US" sz="1100" b="0" i="0" u="none" strike="noStrike">
                <a:solidFill>
                  <a:schemeClr val="bg1"/>
                </a:solidFill>
                <a:latin typeface="Aptos Narrow"/>
              </a:rPr>
              <a:pPr algn="ctr"/>
              <a:t>Checking</a:t>
            </a:fld>
            <a:endParaRPr lang="ru-RU" sz="1100">
              <a:solidFill>
                <a:schemeClr val="bg1"/>
              </a:solidFill>
            </a:endParaRPr>
          </a:p>
        </xdr:txBody>
      </xdr:sp>
      <xdr:sp macro="" textlink="Processing!J3">
        <xdr:nvSpPr>
          <xdr:cNvPr id="14346" name="Rectangle: Rounded Corners 14345">
            <a:extLst>
              <a:ext uri="{FF2B5EF4-FFF2-40B4-BE49-F238E27FC236}">
                <a16:creationId xmlns:a16="http://schemas.microsoft.com/office/drawing/2014/main" id="{00000000-0008-0000-0500-00000A380000}"/>
              </a:ext>
            </a:extLst>
          </xdr:cNvPr>
          <xdr:cNvSpPr/>
        </xdr:nvSpPr>
        <xdr:spPr>
          <a:xfrm>
            <a:off x="9296400" y="5562600"/>
            <a:ext cx="914400" cy="274320"/>
          </a:xfrm>
          <a:prstGeom prst="roundRect">
            <a:avLst/>
          </a:prstGeom>
          <a:gradFill>
            <a:gsLst>
              <a:gs pos="100000">
                <a:srgbClr val="1E63E8"/>
              </a:gs>
              <a:gs pos="0">
                <a:srgbClr val="6CB7FF"/>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3E7859-60EB-44D0-A4E1-97BDEF9835DA}" type="TxLink">
              <a:rPr lang="en-US" sz="1100" b="0" i="0" u="none" strike="noStrike">
                <a:solidFill>
                  <a:schemeClr val="bg1"/>
                </a:solidFill>
                <a:latin typeface="Aptos Narrow"/>
              </a:rPr>
              <a:pPr algn="ctr"/>
              <a:t>Saving</a:t>
            </a:fld>
            <a:endParaRPr lang="ru-RU" sz="1100">
              <a:solidFill>
                <a:schemeClr val="bg1"/>
              </a:solidFill>
            </a:endParaRPr>
          </a:p>
        </xdr:txBody>
      </xdr:sp>
      <xdr:sp macro="" textlink="Processing!J4">
        <xdr:nvSpPr>
          <xdr:cNvPr id="14347" name="Rectangle: Rounded Corners 14346">
            <a:extLst>
              <a:ext uri="{FF2B5EF4-FFF2-40B4-BE49-F238E27FC236}">
                <a16:creationId xmlns:a16="http://schemas.microsoft.com/office/drawing/2014/main" id="{00000000-0008-0000-0500-00000B380000}"/>
              </a:ext>
            </a:extLst>
          </xdr:cNvPr>
          <xdr:cNvSpPr/>
        </xdr:nvSpPr>
        <xdr:spPr>
          <a:xfrm>
            <a:off x="9296400" y="5913120"/>
            <a:ext cx="914400" cy="274320"/>
          </a:xfrm>
          <a:prstGeom prst="roundRect">
            <a:avLst/>
          </a:prstGeom>
          <a:gradFill>
            <a:gsLst>
              <a:gs pos="100000">
                <a:srgbClr val="1CE16C"/>
              </a:gs>
              <a:gs pos="0">
                <a:srgbClr val="F9EAB7"/>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92A42B-82E4-4657-AA3E-77D138B4C2C2}" type="TxLink">
              <a:rPr lang="en-US" sz="1100" b="0" i="0" u="none" strike="noStrike">
                <a:solidFill>
                  <a:schemeClr val="bg1"/>
                </a:solidFill>
                <a:latin typeface="Aptos Narrow"/>
              </a:rPr>
              <a:pPr algn="ctr"/>
              <a:t>Investments</a:t>
            </a:fld>
            <a:endParaRPr lang="ru-RU" sz="1100">
              <a:solidFill>
                <a:schemeClr val="bg1"/>
              </a:solidFill>
            </a:endParaRPr>
          </a:p>
        </xdr:txBody>
      </xdr:sp>
      <xdr:sp macro="" textlink="Processing!J5">
        <xdr:nvSpPr>
          <xdr:cNvPr id="14348" name="Rectangle: Rounded Corners 14347">
            <a:extLst>
              <a:ext uri="{FF2B5EF4-FFF2-40B4-BE49-F238E27FC236}">
                <a16:creationId xmlns:a16="http://schemas.microsoft.com/office/drawing/2014/main" id="{00000000-0008-0000-0500-00000C380000}"/>
              </a:ext>
            </a:extLst>
          </xdr:cNvPr>
          <xdr:cNvSpPr/>
        </xdr:nvSpPr>
        <xdr:spPr>
          <a:xfrm>
            <a:off x="9296400" y="6263640"/>
            <a:ext cx="914400" cy="274320"/>
          </a:xfrm>
          <a:prstGeom prst="roundRect">
            <a:avLst/>
          </a:prstGeom>
          <a:gradFill>
            <a:gsLst>
              <a:gs pos="0">
                <a:srgbClr val="FFFF00"/>
              </a:gs>
              <a:gs pos="94000">
                <a:srgbClr val="F2207B"/>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B2A1CF-C769-492E-ADE4-147DC16D645D}" type="TxLink">
              <a:rPr lang="en-US" sz="1100" b="0" i="0" u="none" strike="noStrike">
                <a:solidFill>
                  <a:schemeClr val="bg1"/>
                </a:solidFill>
                <a:latin typeface="Aptos Narrow"/>
              </a:rPr>
              <a:pPr algn="ctr"/>
              <a:t>Digital Craft</a:t>
            </a:fld>
            <a:endParaRPr lang="ru-RU" sz="1100">
              <a:solidFill>
                <a:schemeClr val="bg1"/>
              </a:solidFill>
            </a:endParaRPr>
          </a:p>
        </xdr:txBody>
      </xdr:sp>
      <xdr:sp macro="" textlink="Processing!J6">
        <xdr:nvSpPr>
          <xdr:cNvPr id="14349" name="Rectangle: Rounded Corners 14348">
            <a:extLst>
              <a:ext uri="{FF2B5EF4-FFF2-40B4-BE49-F238E27FC236}">
                <a16:creationId xmlns:a16="http://schemas.microsoft.com/office/drawing/2014/main" id="{00000000-0008-0000-0500-00000D380000}"/>
              </a:ext>
            </a:extLst>
          </xdr:cNvPr>
          <xdr:cNvSpPr/>
        </xdr:nvSpPr>
        <xdr:spPr>
          <a:xfrm>
            <a:off x="9296400" y="6614160"/>
            <a:ext cx="914400" cy="274320"/>
          </a:xfrm>
          <a:prstGeom prst="roundRect">
            <a:avLst/>
          </a:prstGeom>
          <a:gradFill>
            <a:gsLst>
              <a:gs pos="100000">
                <a:srgbClr val="70AD18"/>
              </a:gs>
              <a:gs pos="0">
                <a:srgbClr val="ADE35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665468-6D95-4B70-AA85-914A8AC47F5B}" type="TxLink">
              <a:rPr lang="en-US" sz="1100" b="0" i="0" u="none" strike="noStrike">
                <a:solidFill>
                  <a:schemeClr val="bg1"/>
                </a:solidFill>
                <a:latin typeface="Aptos Narrow"/>
              </a:rPr>
              <a:pPr algn="ctr"/>
              <a:t>Rewards</a:t>
            </a:fld>
            <a:endParaRPr lang="ru-RU" sz="1100">
              <a:solidFill>
                <a:schemeClr val="bg1"/>
              </a:solidFill>
            </a:endParaRPr>
          </a:p>
        </xdr:txBody>
      </xdr:sp>
    </xdr:grpSp>
    <xdr:clientData/>
  </xdr:twoCellAnchor>
  <xdr:twoCellAnchor>
    <xdr:from>
      <xdr:col>15</xdr:col>
      <xdr:colOff>7620</xdr:colOff>
      <xdr:row>27</xdr:row>
      <xdr:rowOff>76200</xdr:rowOff>
    </xdr:from>
    <xdr:to>
      <xdr:col>16</xdr:col>
      <xdr:colOff>605028</xdr:colOff>
      <xdr:row>38</xdr:row>
      <xdr:rowOff>131064</xdr:rowOff>
    </xdr:to>
    <xdr:graphicFrame macro="">
      <xdr:nvGraphicFramePr>
        <xdr:cNvPr id="14350" name="Chart 14349">
          <a:extLst>
            <a:ext uri="{FF2B5EF4-FFF2-40B4-BE49-F238E27FC236}">
              <a16:creationId xmlns:a16="http://schemas.microsoft.com/office/drawing/2014/main" id="{00000000-0008-0000-0500-00000E3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561975</xdr:colOff>
          <xdr:row>28</xdr:row>
          <xdr:rowOff>85725</xdr:rowOff>
        </xdr:from>
        <xdr:to>
          <xdr:col>16</xdr:col>
          <xdr:colOff>438150</xdr:colOff>
          <xdr:row>29</xdr:row>
          <xdr:rowOff>161925</xdr:rowOff>
        </xdr:to>
        <xdr:sp macro="" textlink="">
          <xdr:nvSpPr>
            <xdr:cNvPr id="7" name="Check Box 5" hidden="1">
              <a:extLst>
                <a:ext uri="{63B3BB69-23CF-44E3-9099-C40C66FF867C}">
                  <a14:compatExt spid="_x0000_s14341"/>
                </a:ext>
                <a:ext uri="{FF2B5EF4-FFF2-40B4-BE49-F238E27FC236}">
                  <a16:creationId xmlns:a16="http://schemas.microsoft.com/office/drawing/2014/main" id="{00000000-0008-0000-0400-000007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30</xdr:row>
          <xdr:rowOff>76200</xdr:rowOff>
        </xdr:from>
        <xdr:to>
          <xdr:col>16</xdr:col>
          <xdr:colOff>438150</xdr:colOff>
          <xdr:row>31</xdr:row>
          <xdr:rowOff>152400</xdr:rowOff>
        </xdr:to>
        <xdr:sp macro="" textlink="">
          <xdr:nvSpPr>
            <xdr:cNvPr id="23" name="Check Box 6" hidden="1">
              <a:extLst>
                <a:ext uri="{63B3BB69-23CF-44E3-9099-C40C66FF867C}">
                  <a14:compatExt spid="_x0000_s14342"/>
                </a:ext>
                <a:ext uri="{FF2B5EF4-FFF2-40B4-BE49-F238E27FC236}">
                  <a16:creationId xmlns:a16="http://schemas.microsoft.com/office/drawing/2014/main" id="{00000000-0008-0000-0400-000017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32</xdr:row>
          <xdr:rowOff>66675</xdr:rowOff>
        </xdr:from>
        <xdr:to>
          <xdr:col>16</xdr:col>
          <xdr:colOff>438150</xdr:colOff>
          <xdr:row>33</xdr:row>
          <xdr:rowOff>142875</xdr:rowOff>
        </xdr:to>
        <xdr:sp macro="" textlink="">
          <xdr:nvSpPr>
            <xdr:cNvPr id="24" name="Check Box 7" hidden="1">
              <a:extLst>
                <a:ext uri="{63B3BB69-23CF-44E3-9099-C40C66FF867C}">
                  <a14:compatExt spid="_x0000_s14343"/>
                </a:ext>
                <a:ext uri="{FF2B5EF4-FFF2-40B4-BE49-F238E27FC236}">
                  <a16:creationId xmlns:a16="http://schemas.microsoft.com/office/drawing/2014/main" id="{00000000-0008-0000-0400-000018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34</xdr:row>
          <xdr:rowOff>57150</xdr:rowOff>
        </xdr:from>
        <xdr:to>
          <xdr:col>16</xdr:col>
          <xdr:colOff>438150</xdr:colOff>
          <xdr:row>35</xdr:row>
          <xdr:rowOff>133350</xdr:rowOff>
        </xdr:to>
        <xdr:sp macro="" textlink="">
          <xdr:nvSpPr>
            <xdr:cNvPr id="25" name="Check Box 8" hidden="1">
              <a:extLst>
                <a:ext uri="{63B3BB69-23CF-44E3-9099-C40C66FF867C}">
                  <a14:compatExt spid="_x0000_s14344"/>
                </a:ext>
                <a:ext uri="{FF2B5EF4-FFF2-40B4-BE49-F238E27FC236}">
                  <a16:creationId xmlns:a16="http://schemas.microsoft.com/office/drawing/2014/main" id="{00000000-0008-0000-0400-000019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36</xdr:row>
          <xdr:rowOff>57150</xdr:rowOff>
        </xdr:from>
        <xdr:to>
          <xdr:col>16</xdr:col>
          <xdr:colOff>438150</xdr:colOff>
          <xdr:row>37</xdr:row>
          <xdr:rowOff>133350</xdr:rowOff>
        </xdr:to>
        <xdr:sp macro="" textlink="">
          <xdr:nvSpPr>
            <xdr:cNvPr id="26" name="Check Box 9" hidden="1">
              <a:extLst>
                <a:ext uri="{63B3BB69-23CF-44E3-9099-C40C66FF867C}">
                  <a14:compatExt spid="_x0000_s14345"/>
                </a:ext>
                <a:ext uri="{FF2B5EF4-FFF2-40B4-BE49-F238E27FC236}">
                  <a16:creationId xmlns:a16="http://schemas.microsoft.com/office/drawing/2014/main" id="{00000000-0008-0000-0400-00001A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525780</xdr:colOff>
      <xdr:row>28</xdr:row>
      <xdr:rowOff>83820</xdr:rowOff>
    </xdr:from>
    <xdr:to>
      <xdr:col>15</xdr:col>
      <xdr:colOff>121920</xdr:colOff>
      <xdr:row>39</xdr:row>
      <xdr:rowOff>106680</xdr:rowOff>
    </xdr:to>
    <xdr:sp macro="" textlink="">
      <xdr:nvSpPr>
        <xdr:cNvPr id="14356" name="Rectangle 14355">
          <a:extLst>
            <a:ext uri="{FF2B5EF4-FFF2-40B4-BE49-F238E27FC236}">
              <a16:creationId xmlns:a16="http://schemas.microsoft.com/office/drawing/2014/main" id="{00000000-0008-0000-0500-000014380000}"/>
            </a:ext>
          </a:extLst>
        </xdr:cNvPr>
        <xdr:cNvSpPr/>
      </xdr:nvSpPr>
      <xdr:spPr>
        <a:xfrm>
          <a:off x="9060180" y="5204460"/>
          <a:ext cx="205740" cy="2034540"/>
        </a:xfrm>
        <a:prstGeom prst="rect">
          <a:avLst/>
        </a:prstGeom>
        <a:solidFill>
          <a:srgbClr val="EF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327660</xdr:colOff>
      <xdr:row>28</xdr:row>
      <xdr:rowOff>91440</xdr:rowOff>
    </xdr:from>
    <xdr:to>
      <xdr:col>15</xdr:col>
      <xdr:colOff>22860</xdr:colOff>
      <xdr:row>39</xdr:row>
      <xdr:rowOff>106680</xdr:rowOff>
    </xdr:to>
    <xdr:grpSp>
      <xdr:nvGrpSpPr>
        <xdr:cNvPr id="14357" name="Group 14356">
          <a:extLst>
            <a:ext uri="{FF2B5EF4-FFF2-40B4-BE49-F238E27FC236}">
              <a16:creationId xmlns:a16="http://schemas.microsoft.com/office/drawing/2014/main" id="{00000000-0008-0000-0500-000015380000}"/>
            </a:ext>
          </a:extLst>
        </xdr:cNvPr>
        <xdr:cNvGrpSpPr/>
      </xdr:nvGrpSpPr>
      <xdr:grpSpPr>
        <a:xfrm>
          <a:off x="8032327" y="5425440"/>
          <a:ext cx="880533" cy="2110740"/>
          <a:chOff x="8252460" y="5212080"/>
          <a:chExt cx="914400" cy="2026920"/>
        </a:xfrm>
      </xdr:grpSpPr>
      <xdr:sp macro="" textlink="Processing!A2">
        <xdr:nvSpPr>
          <xdr:cNvPr id="14358" name="Rectangle: Rounded Corners 14357">
            <a:extLst>
              <a:ext uri="{FF2B5EF4-FFF2-40B4-BE49-F238E27FC236}">
                <a16:creationId xmlns:a16="http://schemas.microsoft.com/office/drawing/2014/main" id="{00000000-0008-0000-0500-000016380000}"/>
              </a:ext>
            </a:extLst>
          </xdr:cNvPr>
          <xdr:cNvSpPr/>
        </xdr:nvSpPr>
        <xdr:spPr>
          <a:xfrm>
            <a:off x="8252460" y="5212080"/>
            <a:ext cx="914400" cy="274320"/>
          </a:xfrm>
          <a:prstGeom prst="roundRect">
            <a:avLst/>
          </a:prstGeom>
          <a:gradFill>
            <a:gsLst>
              <a:gs pos="32000">
                <a:srgbClr val="14A1F9"/>
              </a:gs>
              <a:gs pos="95000">
                <a:srgbClr val="0273FC"/>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6D08CB-F3F6-467C-9EC0-6E305F9B2C9E}" type="TxLink">
              <a:rPr lang="en-US" sz="1100" b="0" i="0" u="none" strike="noStrike">
                <a:solidFill>
                  <a:schemeClr val="bg1"/>
                </a:solidFill>
                <a:latin typeface="Aptos Narrow"/>
              </a:rPr>
              <a:pPr algn="ctr"/>
              <a:t>Housing</a:t>
            </a:fld>
            <a:endParaRPr lang="ru-RU" sz="1100">
              <a:solidFill>
                <a:schemeClr val="bg1"/>
              </a:solidFill>
            </a:endParaRPr>
          </a:p>
        </xdr:txBody>
      </xdr:sp>
      <xdr:sp macro="" textlink="Processing!A3">
        <xdr:nvSpPr>
          <xdr:cNvPr id="14359" name="Rectangle: Rounded Corners 14358">
            <a:extLst>
              <a:ext uri="{FF2B5EF4-FFF2-40B4-BE49-F238E27FC236}">
                <a16:creationId xmlns:a16="http://schemas.microsoft.com/office/drawing/2014/main" id="{00000000-0008-0000-0500-000017380000}"/>
              </a:ext>
            </a:extLst>
          </xdr:cNvPr>
          <xdr:cNvSpPr/>
        </xdr:nvSpPr>
        <xdr:spPr>
          <a:xfrm>
            <a:off x="8252460" y="5562600"/>
            <a:ext cx="914400" cy="274320"/>
          </a:xfrm>
          <a:prstGeom prst="roundRect">
            <a:avLst/>
          </a:prstGeom>
          <a:gradFill>
            <a:gsLst>
              <a:gs pos="0">
                <a:srgbClr val="985DF9"/>
              </a:gs>
              <a:gs pos="100000">
                <a:srgbClr val="621EF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3205A3-F5BC-4221-A7BA-AFE403AEF4B0}" type="TxLink">
              <a:rPr lang="en-US" sz="1100" b="0" i="0" u="none" strike="noStrike">
                <a:solidFill>
                  <a:schemeClr val="bg1"/>
                </a:solidFill>
                <a:latin typeface="Aptos Narrow"/>
              </a:rPr>
              <a:pPr algn="ctr"/>
              <a:t>Food</a:t>
            </a:fld>
            <a:endParaRPr lang="ru-RU" sz="1100">
              <a:solidFill>
                <a:schemeClr val="bg1"/>
              </a:solidFill>
            </a:endParaRPr>
          </a:p>
        </xdr:txBody>
      </xdr:sp>
      <xdr:sp macro="" textlink="Processing!A4">
        <xdr:nvSpPr>
          <xdr:cNvPr id="14360" name="Rectangle: Rounded Corners 14359">
            <a:extLst>
              <a:ext uri="{FF2B5EF4-FFF2-40B4-BE49-F238E27FC236}">
                <a16:creationId xmlns:a16="http://schemas.microsoft.com/office/drawing/2014/main" id="{00000000-0008-0000-0500-000018380000}"/>
              </a:ext>
            </a:extLst>
          </xdr:cNvPr>
          <xdr:cNvSpPr/>
        </xdr:nvSpPr>
        <xdr:spPr>
          <a:xfrm>
            <a:off x="8252460" y="5913120"/>
            <a:ext cx="914400" cy="274320"/>
          </a:xfrm>
          <a:prstGeom prst="roundRect">
            <a:avLst/>
          </a:prstGeom>
          <a:gradFill>
            <a:gsLst>
              <a:gs pos="100000">
                <a:srgbClr val="006699"/>
              </a:gs>
              <a:gs pos="0">
                <a:srgbClr val="1B64F5"/>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15291D-AB2D-47FA-8F9E-4F9313B63FDD}" type="TxLink">
              <a:rPr lang="en-US" sz="1100" b="0" i="0" u="none" strike="noStrike">
                <a:solidFill>
                  <a:schemeClr val="bg1"/>
                </a:solidFill>
                <a:latin typeface="Aptos Narrow"/>
              </a:rPr>
              <a:pPr algn="ctr"/>
              <a:t>Transport</a:t>
            </a:fld>
            <a:endParaRPr lang="ru-RU" sz="1100">
              <a:solidFill>
                <a:schemeClr val="bg1"/>
              </a:solidFill>
            </a:endParaRPr>
          </a:p>
        </xdr:txBody>
      </xdr:sp>
      <xdr:sp macro="" textlink="Processing!A5">
        <xdr:nvSpPr>
          <xdr:cNvPr id="14361" name="Rectangle: Rounded Corners 14360">
            <a:extLst>
              <a:ext uri="{FF2B5EF4-FFF2-40B4-BE49-F238E27FC236}">
                <a16:creationId xmlns:a16="http://schemas.microsoft.com/office/drawing/2014/main" id="{00000000-0008-0000-0500-000019380000}"/>
              </a:ext>
            </a:extLst>
          </xdr:cNvPr>
          <xdr:cNvSpPr/>
        </xdr:nvSpPr>
        <xdr:spPr>
          <a:xfrm>
            <a:off x="8252460" y="6263640"/>
            <a:ext cx="914400" cy="274320"/>
          </a:xfrm>
          <a:prstGeom prst="roundRect">
            <a:avLst/>
          </a:prstGeom>
          <a:gradFill>
            <a:gsLst>
              <a:gs pos="0">
                <a:srgbClr val="F9A810"/>
              </a:gs>
              <a:gs pos="99000">
                <a:srgbClr val="FF0000"/>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75527C-F002-471C-ACA9-2E8D8249EC99}" type="TxLink">
              <a:rPr lang="en-US" sz="1100" b="0" i="0" u="none" strike="noStrike">
                <a:solidFill>
                  <a:schemeClr val="bg1"/>
                </a:solidFill>
                <a:latin typeface="Aptos Narrow"/>
              </a:rPr>
              <a:pPr algn="ctr"/>
              <a:t>Shopping</a:t>
            </a:fld>
            <a:endParaRPr lang="ru-RU" sz="1100">
              <a:solidFill>
                <a:schemeClr val="bg1"/>
              </a:solidFill>
            </a:endParaRPr>
          </a:p>
        </xdr:txBody>
      </xdr:sp>
      <xdr:sp macro="" textlink="Processing!A6">
        <xdr:nvSpPr>
          <xdr:cNvPr id="14362" name="Rectangle: Rounded Corners 14361">
            <a:extLst>
              <a:ext uri="{FF2B5EF4-FFF2-40B4-BE49-F238E27FC236}">
                <a16:creationId xmlns:a16="http://schemas.microsoft.com/office/drawing/2014/main" id="{00000000-0008-0000-0500-00001A380000}"/>
              </a:ext>
            </a:extLst>
          </xdr:cNvPr>
          <xdr:cNvSpPr/>
        </xdr:nvSpPr>
        <xdr:spPr>
          <a:xfrm>
            <a:off x="8252460" y="6614160"/>
            <a:ext cx="914400" cy="274320"/>
          </a:xfrm>
          <a:prstGeom prst="roundRect">
            <a:avLst/>
          </a:prstGeom>
          <a:gradFill>
            <a:gsLst>
              <a:gs pos="11000">
                <a:srgbClr val="33CCCC"/>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F0ACA0-A262-42D6-B875-8B3495B61946}" type="TxLink">
              <a:rPr lang="en-US" sz="1100" b="0" i="0" u="none" strike="noStrike">
                <a:solidFill>
                  <a:schemeClr val="bg1"/>
                </a:solidFill>
                <a:latin typeface="Aptos Narrow"/>
              </a:rPr>
              <a:pPr algn="ctr"/>
              <a:t>Gym</a:t>
            </a:fld>
            <a:endParaRPr lang="ru-RU" sz="1100">
              <a:solidFill>
                <a:schemeClr val="bg1"/>
              </a:solidFill>
            </a:endParaRPr>
          </a:p>
        </xdr:txBody>
      </xdr:sp>
      <xdr:sp macro="" textlink="Processing!A7">
        <xdr:nvSpPr>
          <xdr:cNvPr id="14363" name="Rectangle: Rounded Corners 14362">
            <a:extLst>
              <a:ext uri="{FF2B5EF4-FFF2-40B4-BE49-F238E27FC236}">
                <a16:creationId xmlns:a16="http://schemas.microsoft.com/office/drawing/2014/main" id="{00000000-0008-0000-0500-00001B380000}"/>
              </a:ext>
            </a:extLst>
          </xdr:cNvPr>
          <xdr:cNvSpPr/>
        </xdr:nvSpPr>
        <xdr:spPr>
          <a:xfrm>
            <a:off x="8252460" y="6964680"/>
            <a:ext cx="914400" cy="274320"/>
          </a:xfrm>
          <a:prstGeom prst="roundRect">
            <a:avLst/>
          </a:prstGeom>
          <a:gradFill>
            <a:gsLst>
              <a:gs pos="100000">
                <a:srgbClr val="40527A"/>
              </a:gs>
              <a:gs pos="0">
                <a:srgbClr val="00669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519106-8D63-4E2D-974A-AAEB4D3ECC58}" type="TxLink">
              <a:rPr lang="en-US" sz="1100" b="0" i="0" u="none" strike="noStrike">
                <a:solidFill>
                  <a:schemeClr val="bg1"/>
                </a:solidFill>
                <a:latin typeface="Aptos Narrow"/>
              </a:rPr>
              <a:pPr algn="ctr"/>
              <a:t>Other</a:t>
            </a:fld>
            <a:endParaRPr lang="ru-RU" sz="1100">
              <a:solidFill>
                <a:schemeClr val="bg1"/>
              </a:solidFill>
            </a:endParaRPr>
          </a:p>
        </xdr:txBody>
      </xdr:sp>
    </xdr:grpSp>
    <xdr:clientData/>
  </xdr:twoCellAnchor>
  <xdr:twoCellAnchor>
    <xdr:from>
      <xdr:col>13</xdr:col>
      <xdr:colOff>182880</xdr:colOff>
      <xdr:row>27</xdr:row>
      <xdr:rowOff>76200</xdr:rowOff>
    </xdr:from>
    <xdr:to>
      <xdr:col>15</xdr:col>
      <xdr:colOff>170688</xdr:colOff>
      <xdr:row>40</xdr:row>
      <xdr:rowOff>121920</xdr:rowOff>
    </xdr:to>
    <xdr:graphicFrame macro="">
      <xdr:nvGraphicFramePr>
        <xdr:cNvPr id="14364" name="Chart 14363">
          <a:extLst>
            <a:ext uri="{FF2B5EF4-FFF2-40B4-BE49-F238E27FC236}">
              <a16:creationId xmlns:a16="http://schemas.microsoft.com/office/drawing/2014/main" id="{00000000-0008-0000-0500-00001C3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66675</xdr:colOff>
          <xdr:row>28</xdr:row>
          <xdr:rowOff>57150</xdr:rowOff>
        </xdr:from>
        <xdr:to>
          <xdr:col>15</xdr:col>
          <xdr:colOff>19050</xdr:colOff>
          <xdr:row>29</xdr:row>
          <xdr:rowOff>171450</xdr:rowOff>
        </xdr:to>
        <xdr:sp macro="" textlink="">
          <xdr:nvSpPr>
            <xdr:cNvPr id="27" name="Check Box 10" hidden="1">
              <a:extLst>
                <a:ext uri="{63B3BB69-23CF-44E3-9099-C40C66FF867C}">
                  <a14:compatExt spid="_x0000_s14346"/>
                </a:ext>
                <a:ext uri="{FF2B5EF4-FFF2-40B4-BE49-F238E27FC236}">
                  <a16:creationId xmlns:a16="http://schemas.microsoft.com/office/drawing/2014/main" id="{00000000-0008-0000-0400-00001B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30</xdr:row>
          <xdr:rowOff>57150</xdr:rowOff>
        </xdr:from>
        <xdr:to>
          <xdr:col>15</xdr:col>
          <xdr:colOff>19050</xdr:colOff>
          <xdr:row>31</xdr:row>
          <xdr:rowOff>161925</xdr:rowOff>
        </xdr:to>
        <xdr:sp macro="" textlink="">
          <xdr:nvSpPr>
            <xdr:cNvPr id="28" name="Check Box 11" hidden="1">
              <a:extLst>
                <a:ext uri="{63B3BB69-23CF-44E3-9099-C40C66FF867C}">
                  <a14:compatExt spid="_x0000_s14347"/>
                </a:ext>
                <a:ext uri="{FF2B5EF4-FFF2-40B4-BE49-F238E27FC236}">
                  <a16:creationId xmlns:a16="http://schemas.microsoft.com/office/drawing/2014/main" id="{00000000-0008-0000-0400-00001C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32</xdr:row>
          <xdr:rowOff>47625</xdr:rowOff>
        </xdr:from>
        <xdr:to>
          <xdr:col>15</xdr:col>
          <xdr:colOff>19050</xdr:colOff>
          <xdr:row>33</xdr:row>
          <xdr:rowOff>152400</xdr:rowOff>
        </xdr:to>
        <xdr:sp macro="" textlink="">
          <xdr:nvSpPr>
            <xdr:cNvPr id="29" name="Check Box 12" hidden="1">
              <a:extLst>
                <a:ext uri="{63B3BB69-23CF-44E3-9099-C40C66FF867C}">
                  <a14:compatExt spid="_x0000_s14348"/>
                </a:ext>
                <a:ext uri="{FF2B5EF4-FFF2-40B4-BE49-F238E27FC236}">
                  <a16:creationId xmlns:a16="http://schemas.microsoft.com/office/drawing/2014/main" id="{00000000-0008-0000-0400-00001D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34</xdr:row>
          <xdr:rowOff>38100</xdr:rowOff>
        </xdr:from>
        <xdr:to>
          <xdr:col>15</xdr:col>
          <xdr:colOff>19050</xdr:colOff>
          <xdr:row>35</xdr:row>
          <xdr:rowOff>142875</xdr:rowOff>
        </xdr:to>
        <xdr:sp macro="" textlink="">
          <xdr:nvSpPr>
            <xdr:cNvPr id="30" name="Check Box 13" hidden="1">
              <a:extLst>
                <a:ext uri="{63B3BB69-23CF-44E3-9099-C40C66FF867C}">
                  <a14:compatExt spid="_x0000_s14349"/>
                </a:ext>
                <a:ext uri="{FF2B5EF4-FFF2-40B4-BE49-F238E27FC236}">
                  <a16:creationId xmlns:a16="http://schemas.microsoft.com/office/drawing/2014/main" id="{00000000-0008-0000-0400-00001E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36</xdr:row>
          <xdr:rowOff>28575</xdr:rowOff>
        </xdr:from>
        <xdr:to>
          <xdr:col>15</xdr:col>
          <xdr:colOff>19050</xdr:colOff>
          <xdr:row>37</xdr:row>
          <xdr:rowOff>133350</xdr:rowOff>
        </xdr:to>
        <xdr:sp macro="" textlink="">
          <xdr:nvSpPr>
            <xdr:cNvPr id="31" name="Check Box 14" hidden="1">
              <a:extLst>
                <a:ext uri="{63B3BB69-23CF-44E3-9099-C40C66FF867C}">
                  <a14:compatExt spid="_x0000_s14350"/>
                </a:ext>
                <a:ext uri="{FF2B5EF4-FFF2-40B4-BE49-F238E27FC236}">
                  <a16:creationId xmlns:a16="http://schemas.microsoft.com/office/drawing/2014/main" id="{00000000-0008-0000-0400-00001F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38</xdr:row>
          <xdr:rowOff>47625</xdr:rowOff>
        </xdr:from>
        <xdr:to>
          <xdr:col>15</xdr:col>
          <xdr:colOff>19050</xdr:colOff>
          <xdr:row>39</xdr:row>
          <xdr:rowOff>152400</xdr:rowOff>
        </xdr:to>
        <xdr:sp macro="" textlink="">
          <xdr:nvSpPr>
            <xdr:cNvPr id="14351" name="Check Box 15" hidden="1">
              <a:extLst>
                <a:ext uri="{63B3BB69-23CF-44E3-9099-C40C66FF867C}">
                  <a14:compatExt spid="_x0000_s14351"/>
                </a:ext>
                <a:ext uri="{FF2B5EF4-FFF2-40B4-BE49-F238E27FC236}">
                  <a16:creationId xmlns:a16="http://schemas.microsoft.com/office/drawing/2014/main" id="{00000000-0008-0000-0400-00000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76200</xdr:colOff>
      <xdr:row>28</xdr:row>
      <xdr:rowOff>83820</xdr:rowOff>
    </xdr:from>
    <xdr:to>
      <xdr:col>13</xdr:col>
      <xdr:colOff>281940</xdr:colOff>
      <xdr:row>39</xdr:row>
      <xdr:rowOff>106680</xdr:rowOff>
    </xdr:to>
    <xdr:sp macro="" textlink="">
      <xdr:nvSpPr>
        <xdr:cNvPr id="14371" name="Rectangle 14370">
          <a:extLst>
            <a:ext uri="{FF2B5EF4-FFF2-40B4-BE49-F238E27FC236}">
              <a16:creationId xmlns:a16="http://schemas.microsoft.com/office/drawing/2014/main" id="{00000000-0008-0000-0500-000023380000}"/>
            </a:ext>
          </a:extLst>
        </xdr:cNvPr>
        <xdr:cNvSpPr/>
      </xdr:nvSpPr>
      <xdr:spPr>
        <a:xfrm>
          <a:off x="8001000" y="5204460"/>
          <a:ext cx="205740" cy="2034540"/>
        </a:xfrm>
        <a:prstGeom prst="rect">
          <a:avLst/>
        </a:prstGeom>
        <a:solidFill>
          <a:srgbClr val="EF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6">
      <xdr:nvSpPr>
        <xdr:cNvPr id="14372" name="TextBox 14371">
          <a:extLst>
            <a:ext uri="{FF2B5EF4-FFF2-40B4-BE49-F238E27FC236}">
              <a16:creationId xmlns:a16="http://schemas.microsoft.com/office/drawing/2014/main" id="{00000000-0008-0000-0500-00002438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0E024C-4B0A-4166-8179-F8D44C335F52}" type="TxLink">
            <a:rPr lang="en-US" sz="1100" b="0" i="0" u="none" strike="noStrike">
              <a:solidFill>
                <a:srgbClr val="FF5050"/>
              </a:solidFill>
              <a:latin typeface="Aptos Narrow"/>
              <a:ea typeface="+mn-ea"/>
              <a:cs typeface="+mn-cs"/>
            </a:rPr>
            <a:pPr marL="0" indent="0"/>
            <a:t> </a:t>
          </a:fld>
          <a:endParaRPr lang="ru-RU" sz="1100" b="0" i="0" u="none" strike="noStrike">
            <a:solidFill>
              <a:srgbClr val="FF5050"/>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6">
      <xdr:nvSpPr>
        <xdr:cNvPr id="14373" name="TextBox 14372">
          <a:extLst>
            <a:ext uri="{FF2B5EF4-FFF2-40B4-BE49-F238E27FC236}">
              <a16:creationId xmlns:a16="http://schemas.microsoft.com/office/drawing/2014/main" id="{00000000-0008-0000-0500-00002538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4C8F3F-67A4-4B2E-9CFD-5DD75FF1B220}" type="TxLink">
            <a:rPr lang="en-US" sz="1100" b="0" i="0" u="none" strike="noStrike">
              <a:solidFill>
                <a:schemeClr val="bg1"/>
              </a:solidFill>
              <a:latin typeface="Aptos Narrow"/>
              <a:ea typeface="+mn-ea"/>
              <a:cs typeface="+mn-cs"/>
            </a:rPr>
            <a:pPr marL="0" indent="0"/>
            <a:t>↑ -3%</a:t>
          </a:fld>
          <a:endParaRPr lang="ru-RU" sz="1100" b="0" i="0" u="none" strike="noStrike">
            <a:solidFill>
              <a:schemeClr val="bg1"/>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6">
      <xdr:nvSpPr>
        <xdr:cNvPr id="14374" name="TextBox 14373">
          <a:extLst>
            <a:ext uri="{FF2B5EF4-FFF2-40B4-BE49-F238E27FC236}">
              <a16:creationId xmlns:a16="http://schemas.microsoft.com/office/drawing/2014/main" id="{00000000-0008-0000-0500-00002638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4DB4F9-D579-4C8D-80BA-297A478A977C}" type="TxLink">
            <a:rPr lang="en-US" sz="1100" b="0" i="0" u="none" strike="noStrike">
              <a:solidFill>
                <a:srgbClr val="FF5050"/>
              </a:solidFill>
              <a:latin typeface="Aptos Narrow"/>
              <a:ea typeface="+mn-ea"/>
              <a:cs typeface="+mn-cs"/>
            </a:rPr>
            <a:pPr marL="0" indent="0"/>
            <a:t> </a:t>
          </a:fld>
          <a:endParaRPr lang="ru-RU" sz="2000" b="1" i="0" u="none" strike="noStrike">
            <a:solidFill>
              <a:srgbClr val="FF5050"/>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6">
      <xdr:nvSpPr>
        <xdr:cNvPr id="14375" name="TextBox 14374">
          <a:extLst>
            <a:ext uri="{FF2B5EF4-FFF2-40B4-BE49-F238E27FC236}">
              <a16:creationId xmlns:a16="http://schemas.microsoft.com/office/drawing/2014/main" id="{00000000-0008-0000-0500-00002738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A25DFC-789B-4E7B-9B0A-6D3713A4817C}" type="TxLink">
            <a:rPr lang="en-US" sz="1100" b="0" i="0" u="none" strike="noStrike">
              <a:solidFill>
                <a:srgbClr val="FF5050"/>
              </a:solidFill>
              <a:latin typeface="Aptos Narrow"/>
              <a:ea typeface="+mn-ea"/>
              <a:cs typeface="+mn-cs"/>
            </a:rPr>
            <a:pPr marL="0" indent="0"/>
            <a:t> </a:t>
          </a:fld>
          <a:endParaRPr lang="ru-RU" sz="2000" b="1" i="0" u="none" strike="noStrike">
            <a:solidFill>
              <a:srgbClr val="FF5050"/>
            </a:solidFill>
            <a:latin typeface="Aptos Narrow"/>
            <a:ea typeface="+mn-ea"/>
            <a:cs typeface="+mn-cs"/>
          </a:endParaRPr>
        </a:p>
      </xdr:txBody>
    </xdr:sp>
    <xdr:clientData/>
  </xdr:twoCellAnchor>
  <xdr:twoCellAnchor>
    <xdr:from>
      <xdr:col>9</xdr:col>
      <xdr:colOff>464820</xdr:colOff>
      <xdr:row>3</xdr:row>
      <xdr:rowOff>30480</xdr:rowOff>
    </xdr:from>
    <xdr:to>
      <xdr:col>13</xdr:col>
      <xdr:colOff>518160</xdr:colOff>
      <xdr:row>9</xdr:row>
      <xdr:rowOff>114300</xdr:rowOff>
    </xdr:to>
    <xdr:sp macro="" textlink="">
      <xdr:nvSpPr>
        <xdr:cNvPr id="14377" name="Rectangle: Rounded Corners 14376">
          <a:hlinkClick xmlns:r="http://schemas.openxmlformats.org/officeDocument/2006/relationships" r:id="rId20"/>
          <a:extLst>
            <a:ext uri="{FF2B5EF4-FFF2-40B4-BE49-F238E27FC236}">
              <a16:creationId xmlns:a16="http://schemas.microsoft.com/office/drawing/2014/main" id="{00000000-0008-0000-0500-000029380000}"/>
            </a:ext>
          </a:extLst>
        </xdr:cNvPr>
        <xdr:cNvSpPr/>
      </xdr:nvSpPr>
      <xdr:spPr>
        <a:xfrm>
          <a:off x="595122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152400</xdr:colOff>
      <xdr:row>3</xdr:row>
      <xdr:rowOff>30480</xdr:rowOff>
    </xdr:from>
    <xdr:to>
      <xdr:col>18</xdr:col>
      <xdr:colOff>205740</xdr:colOff>
      <xdr:row>9</xdr:row>
      <xdr:rowOff>114300</xdr:rowOff>
    </xdr:to>
    <xdr:sp macro="" textlink="">
      <xdr:nvSpPr>
        <xdr:cNvPr id="14378" name="Rectangle: Rounded Corners 14377">
          <a:hlinkClick xmlns:r="http://schemas.openxmlformats.org/officeDocument/2006/relationships" r:id="rId21"/>
          <a:extLst>
            <a:ext uri="{FF2B5EF4-FFF2-40B4-BE49-F238E27FC236}">
              <a16:creationId xmlns:a16="http://schemas.microsoft.com/office/drawing/2014/main" id="{00000000-0008-0000-0500-00002A380000}"/>
            </a:ext>
          </a:extLst>
        </xdr:cNvPr>
        <xdr:cNvSpPr/>
      </xdr:nvSpPr>
      <xdr:spPr>
        <a:xfrm>
          <a:off x="868680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457200</xdr:colOff>
      <xdr:row>3</xdr:row>
      <xdr:rowOff>30480</xdr:rowOff>
    </xdr:from>
    <xdr:to>
      <xdr:col>22</xdr:col>
      <xdr:colOff>510540</xdr:colOff>
      <xdr:row>9</xdr:row>
      <xdr:rowOff>114300</xdr:rowOff>
    </xdr:to>
    <xdr:sp macro="" textlink="">
      <xdr:nvSpPr>
        <xdr:cNvPr id="14379" name="Rectangle: Rounded Corners 14378">
          <a:hlinkClick xmlns:r="http://schemas.openxmlformats.org/officeDocument/2006/relationships" r:id="rId22"/>
          <a:extLst>
            <a:ext uri="{FF2B5EF4-FFF2-40B4-BE49-F238E27FC236}">
              <a16:creationId xmlns:a16="http://schemas.microsoft.com/office/drawing/2014/main" id="{00000000-0008-0000-0500-00002B380000}"/>
            </a:ext>
          </a:extLst>
        </xdr:cNvPr>
        <xdr:cNvSpPr/>
      </xdr:nvSpPr>
      <xdr:spPr>
        <a:xfrm>
          <a:off x="1143000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295656</xdr:colOff>
      <xdr:row>13</xdr:row>
      <xdr:rowOff>140970</xdr:rowOff>
    </xdr:from>
    <xdr:to>
      <xdr:col>22</xdr:col>
      <xdr:colOff>448056</xdr:colOff>
      <xdr:row>24</xdr:row>
      <xdr:rowOff>118110</xdr:rowOff>
    </xdr:to>
    <xdr:graphicFrame macro="">
      <xdr:nvGraphicFramePr>
        <xdr:cNvPr id="14380" name="Chart 14379">
          <a:extLst>
            <a:ext uri="{FF2B5EF4-FFF2-40B4-BE49-F238E27FC236}">
              <a16:creationId xmlns:a16="http://schemas.microsoft.com/office/drawing/2014/main" id="{00000000-0008-0000-0500-00002C3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12</xdr:col>
      <xdr:colOff>120396</xdr:colOff>
      <xdr:row>22</xdr:row>
      <xdr:rowOff>80010</xdr:rowOff>
    </xdr:from>
    <xdr:to>
      <xdr:col>22</xdr:col>
      <xdr:colOff>425196</xdr:colOff>
      <xdr:row>24</xdr:row>
      <xdr:rowOff>116586</xdr:rowOff>
    </xdr:to>
    <mc:AlternateContent xmlns:mc="http://schemas.openxmlformats.org/markup-compatibility/2006" xmlns:a14="http://schemas.microsoft.com/office/drawing/2010/main">
      <mc:Choice Requires="a14">
        <xdr:graphicFrame macro="">
          <xdr:nvGraphicFramePr>
            <xdr:cNvPr id="14381" name="Month 10">
              <a:extLst>
                <a:ext uri="{FF2B5EF4-FFF2-40B4-BE49-F238E27FC236}">
                  <a16:creationId xmlns:a16="http://schemas.microsoft.com/office/drawing/2014/main" id="{00000000-0008-0000-0500-00002D380000}"/>
                </a:ext>
              </a:extLst>
            </xdr:cNvPr>
            <xdr:cNvGraphicFramePr/>
          </xdr:nvGraphicFramePr>
          <xdr:xfrm>
            <a:off x="0" y="0"/>
            <a:ext cx="0" cy="0"/>
          </xdr:xfrm>
          <a:graphic>
            <a:graphicData uri="http://schemas.microsoft.com/office/drawing/2010/slicer">
              <sle:slicer xmlns:sle="http://schemas.microsoft.com/office/drawing/2010/slicer" name="Month 10"/>
            </a:graphicData>
          </a:graphic>
        </xdr:graphicFrame>
      </mc:Choice>
      <mc:Fallback xmlns="">
        <xdr:sp macro="" textlink="">
          <xdr:nvSpPr>
            <xdr:cNvPr id="0" name=""/>
            <xdr:cNvSpPr>
              <a:spLocks noTextEdit="1"/>
            </xdr:cNvSpPr>
          </xdr:nvSpPr>
          <xdr:spPr>
            <a:xfrm>
              <a:off x="7435596" y="4103370"/>
              <a:ext cx="640080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489966</xdr:colOff>
      <xdr:row>11</xdr:row>
      <xdr:rowOff>68580</xdr:rowOff>
    </xdr:from>
    <xdr:to>
      <xdr:col>14</xdr:col>
      <xdr:colOff>131826</xdr:colOff>
      <xdr:row>13</xdr:row>
      <xdr:rowOff>60960</xdr:rowOff>
    </xdr:to>
    <xdr:sp macro="" textlink="Processing!M9">
      <xdr:nvSpPr>
        <xdr:cNvPr id="14382" name="TextBox 14381">
          <a:extLst>
            <a:ext uri="{FF2B5EF4-FFF2-40B4-BE49-F238E27FC236}">
              <a16:creationId xmlns:a16="http://schemas.microsoft.com/office/drawing/2014/main" id="{00000000-0008-0000-0500-00002E380000}"/>
            </a:ext>
          </a:extLst>
        </xdr:cNvPr>
        <xdr:cNvSpPr txBox="1"/>
      </xdr:nvSpPr>
      <xdr:spPr>
        <a:xfrm>
          <a:off x="7195566" y="20802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2EC5868-FB58-4D2C-B42A-F1F27E0D08C9}" type="TxLink">
            <a:rPr lang="en-US" sz="1400" b="1" i="0" u="none" strike="noStrike">
              <a:solidFill>
                <a:srgbClr val="214247"/>
              </a:solidFill>
              <a:latin typeface="Aptos Narrow"/>
              <a:ea typeface="+mn-ea"/>
              <a:cs typeface="+mn-cs"/>
            </a:rPr>
            <a:pPr marL="0" indent="0"/>
            <a:t>Total Cash Flow</a:t>
          </a:fld>
          <a:endParaRPr lang="ru-RU" sz="1400" b="1" i="0" u="none" strike="noStrike">
            <a:solidFill>
              <a:srgbClr val="214247"/>
            </a:solidFill>
            <a:latin typeface="Aptos Narrow"/>
            <a:ea typeface="+mn-ea"/>
            <a:cs typeface="+mn-cs"/>
          </a:endParaRPr>
        </a:p>
      </xdr:txBody>
    </xdr:sp>
    <xdr:clientData/>
  </xdr:twoCellAnchor>
  <xdr:twoCellAnchor>
    <xdr:from>
      <xdr:col>14</xdr:col>
      <xdr:colOff>25146</xdr:colOff>
      <xdr:row>11</xdr:row>
      <xdr:rowOff>68580</xdr:rowOff>
    </xdr:from>
    <xdr:to>
      <xdr:col>16</xdr:col>
      <xdr:colOff>276606</xdr:colOff>
      <xdr:row>13</xdr:row>
      <xdr:rowOff>60960</xdr:rowOff>
    </xdr:to>
    <xdr:sp macro="" textlink="Processing!O23">
      <xdr:nvSpPr>
        <xdr:cNvPr id="14383" name="TextBox 14382">
          <a:extLst>
            <a:ext uri="{FF2B5EF4-FFF2-40B4-BE49-F238E27FC236}">
              <a16:creationId xmlns:a16="http://schemas.microsoft.com/office/drawing/2014/main" id="{00000000-0008-0000-0500-00002F380000}"/>
            </a:ext>
          </a:extLst>
        </xdr:cNvPr>
        <xdr:cNvSpPr txBox="1"/>
      </xdr:nvSpPr>
      <xdr:spPr>
        <a:xfrm>
          <a:off x="8559546" y="20802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BD23083-EB3B-4E54-9706-1DE6C050C0B5}" type="TxLink">
            <a:rPr lang="en-US" sz="2000" b="0" i="0" u="none" strike="noStrike">
              <a:solidFill>
                <a:srgbClr val="214247"/>
              </a:solidFill>
              <a:latin typeface="Aptos Narrow"/>
              <a:ea typeface="+mn-ea"/>
              <a:cs typeface="+mn-cs"/>
            </a:rPr>
            <a:pPr marL="0" indent="0"/>
            <a:t> $18,616 </a:t>
          </a:fld>
          <a:endParaRPr lang="ru-RU" sz="2000" b="0" i="0" u="none" strike="noStrike">
            <a:solidFill>
              <a:srgbClr val="214247"/>
            </a:solidFill>
            <a:latin typeface="Aptos Narrow"/>
            <a:ea typeface="+mn-ea"/>
            <a:cs typeface="+mn-cs"/>
          </a:endParaRPr>
        </a:p>
      </xdr:txBody>
    </xdr:sp>
    <xdr:clientData/>
  </xdr:twoCellAnchor>
  <xdr:twoCellAnchor>
    <xdr:from>
      <xdr:col>0</xdr:col>
      <xdr:colOff>518160</xdr:colOff>
      <xdr:row>3</xdr:row>
      <xdr:rowOff>38100</xdr:rowOff>
    </xdr:from>
    <xdr:to>
      <xdr:col>4</xdr:col>
      <xdr:colOff>548640</xdr:colOff>
      <xdr:row>11</xdr:row>
      <xdr:rowOff>175260</xdr:rowOff>
    </xdr:to>
    <xdr:sp macro="" textlink="">
      <xdr:nvSpPr>
        <xdr:cNvPr id="32" name="Rectangle: Rounded Corners 31">
          <a:hlinkClick xmlns:r="http://schemas.openxmlformats.org/officeDocument/2006/relationships" r:id="rId24"/>
          <a:extLst>
            <a:ext uri="{FF2B5EF4-FFF2-40B4-BE49-F238E27FC236}">
              <a16:creationId xmlns:a16="http://schemas.microsoft.com/office/drawing/2014/main" id="{00000000-0008-0000-0500-000020000000}"/>
            </a:ext>
          </a:extLst>
        </xdr:cNvPr>
        <xdr:cNvSpPr/>
      </xdr:nvSpPr>
      <xdr:spPr>
        <a:xfrm>
          <a:off x="518160" y="586740"/>
          <a:ext cx="2468880" cy="16002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25260</xdr:colOff>
      <xdr:row>0</xdr:row>
      <xdr:rowOff>0</xdr:rowOff>
    </xdr:from>
    <xdr:to>
      <xdr:col>0</xdr:col>
      <xdr:colOff>299580</xdr:colOff>
      <xdr:row>1</xdr:row>
      <xdr:rowOff>91440</xdr:rowOff>
    </xdr:to>
    <xdr:pic>
      <xdr:nvPicPr>
        <xdr:cNvPr id="35" name="Graphic 34" descr="Moon with solid fill">
          <a:hlinkClick xmlns:r="http://schemas.openxmlformats.org/officeDocument/2006/relationships" r:id="rId25"/>
          <a:extLst>
            <a:ext uri="{FF2B5EF4-FFF2-40B4-BE49-F238E27FC236}">
              <a16:creationId xmlns:a16="http://schemas.microsoft.com/office/drawing/2014/main" id="{00000000-0008-0000-0500-000023000000}"/>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5260" y="0"/>
          <a:ext cx="274320" cy="274320"/>
        </a:xfrm>
        <a:prstGeom prst="rect">
          <a:avLst/>
        </a:prstGeom>
      </xdr:spPr>
    </xdr:pic>
    <xdr:clientData/>
  </xdr:twoCellAnchor>
  <xdr:twoCellAnchor>
    <xdr:from>
      <xdr:col>0</xdr:col>
      <xdr:colOff>419100</xdr:colOff>
      <xdr:row>0</xdr:row>
      <xdr:rowOff>0</xdr:rowOff>
    </xdr:from>
    <xdr:to>
      <xdr:col>1</xdr:col>
      <xdr:colOff>83820</xdr:colOff>
      <xdr:row>1</xdr:row>
      <xdr:rowOff>91440</xdr:rowOff>
    </xdr:to>
    <xdr:pic>
      <xdr:nvPicPr>
        <xdr:cNvPr id="36" name="Graphic 35" descr="Sun with solid fill">
          <a:extLst>
            <a:ext uri="{FF2B5EF4-FFF2-40B4-BE49-F238E27FC236}">
              <a16:creationId xmlns:a16="http://schemas.microsoft.com/office/drawing/2014/main" id="{00000000-0008-0000-0500-000024000000}"/>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419100" y="0"/>
          <a:ext cx="274320" cy="2743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251460</xdr:colOff>
      <xdr:row>1</xdr:row>
      <xdr:rowOff>91440</xdr:rowOff>
    </xdr:from>
    <xdr:to>
      <xdr:col>23</xdr:col>
      <xdr:colOff>182880</xdr:colOff>
      <xdr:row>40</xdr:row>
      <xdr:rowOff>0</xdr:rowOff>
    </xdr:to>
    <xdr:sp macro="" textlink="">
      <xdr:nvSpPr>
        <xdr:cNvPr id="2" name="Rectangle: Rounded Corners 1">
          <a:extLst>
            <a:ext uri="{FF2B5EF4-FFF2-40B4-BE49-F238E27FC236}">
              <a16:creationId xmlns:a16="http://schemas.microsoft.com/office/drawing/2014/main" id="{00000000-0008-0000-0600-000002000000}"/>
            </a:ext>
          </a:extLst>
        </xdr:cNvPr>
        <xdr:cNvSpPr/>
      </xdr:nvSpPr>
      <xdr:spPr>
        <a:xfrm>
          <a:off x="251460" y="274320"/>
          <a:ext cx="13952220" cy="7040880"/>
        </a:xfrm>
        <a:prstGeom prst="roundRect">
          <a:avLst>
            <a:gd name="adj" fmla="val 4654"/>
          </a:avLst>
        </a:prstGeom>
        <a:solidFill>
          <a:srgbClr val="D9EAED"/>
        </a:solidFill>
        <a:ln w="9525">
          <a:solidFill>
            <a:schemeClr val="bg1"/>
          </a:solidFill>
        </a:ln>
        <a:effectLst>
          <a:outerShdw blurRad="152400" dist="215900" dir="7800000" algn="br" rotWithShape="0">
            <a:srgbClr val="019BD1">
              <a:alpha val="2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175260</xdr:colOff>
      <xdr:row>11</xdr:row>
      <xdr:rowOff>0</xdr:rowOff>
    </xdr:from>
    <xdr:to>
      <xdr:col>12</xdr:col>
      <xdr:colOff>388620</xdr:colOff>
      <xdr:row>38</xdr:row>
      <xdr:rowOff>45720</xdr:rowOff>
    </xdr:to>
    <xdr:sp macro="" textlink="">
      <xdr:nvSpPr>
        <xdr:cNvPr id="3" name="Rectangle: Rounded Corners 2">
          <a:extLst>
            <a:ext uri="{FF2B5EF4-FFF2-40B4-BE49-F238E27FC236}">
              <a16:creationId xmlns:a16="http://schemas.microsoft.com/office/drawing/2014/main" id="{00000000-0008-0000-0600-000003000000}"/>
            </a:ext>
          </a:extLst>
        </xdr:cNvPr>
        <xdr:cNvSpPr/>
      </xdr:nvSpPr>
      <xdr:spPr>
        <a:xfrm>
          <a:off x="3223260" y="2011680"/>
          <a:ext cx="4480560" cy="4983480"/>
        </a:xfrm>
        <a:prstGeom prst="roundRect">
          <a:avLst>
            <a:gd name="adj" fmla="val 5965"/>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373380</xdr:colOff>
      <xdr:row>26</xdr:row>
      <xdr:rowOff>53340</xdr:rowOff>
    </xdr:from>
    <xdr:to>
      <xdr:col>22</xdr:col>
      <xdr:colOff>525780</xdr:colOff>
      <xdr:row>38</xdr:row>
      <xdr:rowOff>53340</xdr:rowOff>
    </xdr:to>
    <xdr:sp macro="" textlink="">
      <xdr:nvSpPr>
        <xdr:cNvPr id="4" name="Rectangle: Rounded Corners 3">
          <a:extLst>
            <a:ext uri="{FF2B5EF4-FFF2-40B4-BE49-F238E27FC236}">
              <a16:creationId xmlns:a16="http://schemas.microsoft.com/office/drawing/2014/main" id="{00000000-0008-0000-0600-000004000000}"/>
            </a:ext>
          </a:extLst>
        </xdr:cNvPr>
        <xdr:cNvSpPr/>
      </xdr:nvSpPr>
      <xdr:spPr>
        <a:xfrm>
          <a:off x="10736580" y="4808220"/>
          <a:ext cx="3200400" cy="2194560"/>
        </a:xfrm>
        <a:prstGeom prst="roundRect">
          <a:avLst>
            <a:gd name="adj" fmla="val 105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15240</xdr:colOff>
      <xdr:row>11</xdr:row>
      <xdr:rowOff>0</xdr:rowOff>
    </xdr:from>
    <xdr:to>
      <xdr:col>22</xdr:col>
      <xdr:colOff>545592</xdr:colOff>
      <xdr:row>25</xdr:row>
      <xdr:rowOff>0</xdr:rowOff>
    </xdr:to>
    <xdr:sp macro="" textlink="">
      <xdr:nvSpPr>
        <xdr:cNvPr id="5" name="Rectangle: Rounded Corners 4">
          <a:extLst>
            <a:ext uri="{FF2B5EF4-FFF2-40B4-BE49-F238E27FC236}">
              <a16:creationId xmlns:a16="http://schemas.microsoft.com/office/drawing/2014/main" id="{00000000-0008-0000-0600-000005000000}"/>
            </a:ext>
          </a:extLst>
        </xdr:cNvPr>
        <xdr:cNvSpPr/>
      </xdr:nvSpPr>
      <xdr:spPr>
        <a:xfrm>
          <a:off x="7940040" y="2011680"/>
          <a:ext cx="6016752" cy="2560320"/>
        </a:xfrm>
        <a:prstGeom prst="roundRect">
          <a:avLst>
            <a:gd name="adj" fmla="val 9139"/>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15240</xdr:colOff>
      <xdr:row>26</xdr:row>
      <xdr:rowOff>53340</xdr:rowOff>
    </xdr:from>
    <xdr:to>
      <xdr:col>17</xdr:col>
      <xdr:colOff>137160</xdr:colOff>
      <xdr:row>40</xdr:row>
      <xdr:rowOff>144780</xdr:rowOff>
    </xdr:to>
    <xdr:sp macro="" textlink="">
      <xdr:nvSpPr>
        <xdr:cNvPr id="6" name="Rectangle: Rounded Corners 5">
          <a:extLst>
            <a:ext uri="{FF2B5EF4-FFF2-40B4-BE49-F238E27FC236}">
              <a16:creationId xmlns:a16="http://schemas.microsoft.com/office/drawing/2014/main" id="{00000000-0008-0000-0600-000006000000}"/>
            </a:ext>
          </a:extLst>
        </xdr:cNvPr>
        <xdr:cNvSpPr/>
      </xdr:nvSpPr>
      <xdr:spPr>
        <a:xfrm>
          <a:off x="7940040" y="4808220"/>
          <a:ext cx="2560320" cy="2651760"/>
        </a:xfrm>
        <a:prstGeom prst="roundRect">
          <a:avLst>
            <a:gd name="adj" fmla="val 11570"/>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518160</xdr:colOff>
      <xdr:row>13</xdr:row>
      <xdr:rowOff>60960</xdr:rowOff>
    </xdr:from>
    <xdr:to>
      <xdr:col>4</xdr:col>
      <xdr:colOff>548640</xdr:colOff>
      <xdr:row>25</xdr:row>
      <xdr:rowOff>152400</xdr:rowOff>
    </xdr:to>
    <xdr:sp macro="" textlink="">
      <xdr:nvSpPr>
        <xdr:cNvPr id="7" name="Rectangle: Rounded Corners 6">
          <a:extLst>
            <a:ext uri="{FF2B5EF4-FFF2-40B4-BE49-F238E27FC236}">
              <a16:creationId xmlns:a16="http://schemas.microsoft.com/office/drawing/2014/main" id="{00000000-0008-0000-0600-000007000000}"/>
            </a:ext>
          </a:extLst>
        </xdr:cNvPr>
        <xdr:cNvSpPr/>
      </xdr:nvSpPr>
      <xdr:spPr>
        <a:xfrm>
          <a:off x="518160" y="2438400"/>
          <a:ext cx="2468880" cy="2286000"/>
        </a:xfrm>
        <a:prstGeom prst="roundRect">
          <a:avLst>
            <a:gd name="adj" fmla="val 1330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518160</xdr:colOff>
      <xdr:row>3</xdr:row>
      <xdr:rowOff>38100</xdr:rowOff>
    </xdr:from>
    <xdr:to>
      <xdr:col>4</xdr:col>
      <xdr:colOff>548640</xdr:colOff>
      <xdr:row>11</xdr:row>
      <xdr:rowOff>160020</xdr:rowOff>
    </xdr:to>
    <xdr:sp macro="" textlink="">
      <xdr:nvSpPr>
        <xdr:cNvPr id="8" name="Rectangle: Rounded Corners 7">
          <a:extLst>
            <a:ext uri="{FF2B5EF4-FFF2-40B4-BE49-F238E27FC236}">
              <a16:creationId xmlns:a16="http://schemas.microsoft.com/office/drawing/2014/main" id="{00000000-0008-0000-0600-000008000000}"/>
            </a:ext>
          </a:extLst>
        </xdr:cNvPr>
        <xdr:cNvSpPr/>
      </xdr:nvSpPr>
      <xdr:spPr>
        <a:xfrm>
          <a:off x="518160" y="586740"/>
          <a:ext cx="2468880" cy="1584960"/>
        </a:xfrm>
        <a:prstGeom prst="roundRect">
          <a:avLst>
            <a:gd name="adj" fmla="val 1474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161925</xdr:colOff>
      <xdr:row>3</xdr:row>
      <xdr:rowOff>38100</xdr:rowOff>
    </xdr:from>
    <xdr:to>
      <xdr:col>9</xdr:col>
      <xdr:colOff>238125</xdr:colOff>
      <xdr:row>9</xdr:row>
      <xdr:rowOff>129540</xdr:rowOff>
    </xdr:to>
    <xdr:sp macro="" textlink="">
      <xdr:nvSpPr>
        <xdr:cNvPr id="9" name="Rectangle: Rounded Corners 8">
          <a:extLst>
            <a:ext uri="{FF2B5EF4-FFF2-40B4-BE49-F238E27FC236}">
              <a16:creationId xmlns:a16="http://schemas.microsoft.com/office/drawing/2014/main" id="{00000000-0008-0000-0600-000009000000}"/>
            </a:ext>
          </a:extLst>
        </xdr:cNvPr>
        <xdr:cNvSpPr/>
      </xdr:nvSpPr>
      <xdr:spPr>
        <a:xfrm>
          <a:off x="3209925" y="586740"/>
          <a:ext cx="2514600" cy="1188720"/>
        </a:xfrm>
        <a:prstGeom prst="roundRect">
          <a:avLst>
            <a:gd name="adj" fmla="val 171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518160</xdr:colOff>
      <xdr:row>27</xdr:row>
      <xdr:rowOff>53340</xdr:rowOff>
    </xdr:from>
    <xdr:to>
      <xdr:col>4</xdr:col>
      <xdr:colOff>548640</xdr:colOff>
      <xdr:row>38</xdr:row>
      <xdr:rowOff>53340</xdr:rowOff>
    </xdr:to>
    <xdr:sp macro="" textlink="">
      <xdr:nvSpPr>
        <xdr:cNvPr id="10" name="Rectangle: Rounded Corners 9">
          <a:extLst>
            <a:ext uri="{FF2B5EF4-FFF2-40B4-BE49-F238E27FC236}">
              <a16:creationId xmlns:a16="http://schemas.microsoft.com/office/drawing/2014/main" id="{00000000-0008-0000-0600-00000A000000}"/>
            </a:ext>
          </a:extLst>
        </xdr:cNvPr>
        <xdr:cNvSpPr/>
      </xdr:nvSpPr>
      <xdr:spPr>
        <a:xfrm>
          <a:off x="518160" y="4991100"/>
          <a:ext cx="2468880" cy="2011680"/>
        </a:xfrm>
        <a:prstGeom prst="roundRect">
          <a:avLst>
            <a:gd name="adj" fmla="val 12959"/>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18</xdr:col>
      <xdr:colOff>449580</xdr:colOff>
      <xdr:row>3</xdr:row>
      <xdr:rowOff>38100</xdr:rowOff>
    </xdr:from>
    <xdr:to>
      <xdr:col>22</xdr:col>
      <xdr:colOff>525780</xdr:colOff>
      <xdr:row>9</xdr:row>
      <xdr:rowOff>129540</xdr:rowOff>
    </xdr:to>
    <xdr:sp macro="" textlink="">
      <xdr:nvSpPr>
        <xdr:cNvPr id="11" name="Rectangle: Rounded Corners 10">
          <a:extLst>
            <a:ext uri="{FF2B5EF4-FFF2-40B4-BE49-F238E27FC236}">
              <a16:creationId xmlns:a16="http://schemas.microsoft.com/office/drawing/2014/main" id="{00000000-0008-0000-0600-00000B000000}"/>
            </a:ext>
          </a:extLst>
        </xdr:cNvPr>
        <xdr:cNvSpPr/>
      </xdr:nvSpPr>
      <xdr:spPr>
        <a:xfrm>
          <a:off x="11422380" y="586740"/>
          <a:ext cx="2514600" cy="1188720"/>
        </a:xfrm>
        <a:prstGeom prst="roundRect">
          <a:avLst>
            <a:gd name="adj" fmla="val 17128"/>
          </a:avLst>
        </a:prstGeom>
        <a:gradFill>
          <a:gsLst>
            <a:gs pos="0">
              <a:srgbClr val="985DF9"/>
            </a:gs>
            <a:gs pos="95000">
              <a:srgbClr val="621EF4"/>
            </a:gs>
          </a:gsLst>
          <a:lin ang="2700000" scaled="0"/>
        </a:gra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9</xdr:col>
      <xdr:colOff>461010</xdr:colOff>
      <xdr:row>3</xdr:row>
      <xdr:rowOff>38100</xdr:rowOff>
    </xdr:from>
    <xdr:to>
      <xdr:col>13</xdr:col>
      <xdr:colOff>537210</xdr:colOff>
      <xdr:row>9</xdr:row>
      <xdr:rowOff>129540</xdr:rowOff>
    </xdr:to>
    <xdr:sp macro="" textlink="">
      <xdr:nvSpPr>
        <xdr:cNvPr id="12" name="Rectangle: Rounded Corners 11">
          <a:extLst>
            <a:ext uri="{FF2B5EF4-FFF2-40B4-BE49-F238E27FC236}">
              <a16:creationId xmlns:a16="http://schemas.microsoft.com/office/drawing/2014/main" id="{00000000-0008-0000-0600-00000C000000}"/>
            </a:ext>
          </a:extLst>
        </xdr:cNvPr>
        <xdr:cNvSpPr/>
      </xdr:nvSpPr>
      <xdr:spPr>
        <a:xfrm>
          <a:off x="5947410" y="586740"/>
          <a:ext cx="2514600" cy="1188720"/>
        </a:xfrm>
        <a:prstGeom prst="roundRect">
          <a:avLst>
            <a:gd name="adj" fmla="val 171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150495</xdr:colOff>
      <xdr:row>3</xdr:row>
      <xdr:rowOff>38100</xdr:rowOff>
    </xdr:from>
    <xdr:to>
      <xdr:col>18</xdr:col>
      <xdr:colOff>226695</xdr:colOff>
      <xdr:row>9</xdr:row>
      <xdr:rowOff>129540</xdr:rowOff>
    </xdr:to>
    <xdr:sp macro="" textlink="">
      <xdr:nvSpPr>
        <xdr:cNvPr id="13" name="Rectangle: Rounded Corners 12">
          <a:extLst>
            <a:ext uri="{FF2B5EF4-FFF2-40B4-BE49-F238E27FC236}">
              <a16:creationId xmlns:a16="http://schemas.microsoft.com/office/drawing/2014/main" id="{00000000-0008-0000-0600-00000D000000}"/>
            </a:ext>
          </a:extLst>
        </xdr:cNvPr>
        <xdr:cNvSpPr/>
      </xdr:nvSpPr>
      <xdr:spPr>
        <a:xfrm>
          <a:off x="8684895" y="586740"/>
          <a:ext cx="2514600" cy="1188720"/>
        </a:xfrm>
        <a:prstGeom prst="roundRect">
          <a:avLst>
            <a:gd name="adj" fmla="val 17128"/>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8</xdr:col>
      <xdr:colOff>276225</xdr:colOff>
      <xdr:row>4</xdr:row>
      <xdr:rowOff>68580</xdr:rowOff>
    </xdr:from>
    <xdr:to>
      <xdr:col>8</xdr:col>
      <xdr:colOff>603885</xdr:colOff>
      <xdr:row>6</xdr:row>
      <xdr:rowOff>15240</xdr:rowOff>
    </xdr:to>
    <xdr:sp macro="" textlink="">
      <xdr:nvSpPr>
        <xdr:cNvPr id="14" name="Rectangle: Rounded Corners 13">
          <a:extLst>
            <a:ext uri="{FF2B5EF4-FFF2-40B4-BE49-F238E27FC236}">
              <a16:creationId xmlns:a16="http://schemas.microsoft.com/office/drawing/2014/main" id="{00000000-0008-0000-0600-00000E000000}"/>
            </a:ext>
          </a:extLst>
        </xdr:cNvPr>
        <xdr:cNvSpPr/>
      </xdr:nvSpPr>
      <xdr:spPr>
        <a:xfrm>
          <a:off x="5153025" y="800100"/>
          <a:ext cx="327660" cy="312420"/>
        </a:xfrm>
        <a:prstGeom prst="roundRect">
          <a:avLst/>
        </a:prstGeom>
        <a:gradFill>
          <a:gsLst>
            <a:gs pos="17000">
              <a:srgbClr val="14A1F9"/>
            </a:gs>
            <a:gs pos="81000">
              <a:srgbClr val="0273FC"/>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8</xdr:col>
      <xdr:colOff>327660</xdr:colOff>
      <xdr:row>4</xdr:row>
      <xdr:rowOff>106680</xdr:rowOff>
    </xdr:from>
    <xdr:to>
      <xdr:col>8</xdr:col>
      <xdr:colOff>556260</xdr:colOff>
      <xdr:row>5</xdr:row>
      <xdr:rowOff>152400</xdr:rowOff>
    </xdr:to>
    <xdr:pic>
      <xdr:nvPicPr>
        <xdr:cNvPr id="15" name="Graphic 14" descr="Wallet with solid fill">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04460" y="838200"/>
          <a:ext cx="228600" cy="228600"/>
        </a:xfrm>
        <a:prstGeom prst="rect">
          <a:avLst/>
        </a:prstGeom>
      </xdr:spPr>
    </xdr:pic>
    <xdr:clientData/>
  </xdr:twoCellAnchor>
  <xdr:twoCellAnchor>
    <xdr:from>
      <xdr:col>17</xdr:col>
      <xdr:colOff>293370</xdr:colOff>
      <xdr:row>4</xdr:row>
      <xdr:rowOff>45720</xdr:rowOff>
    </xdr:from>
    <xdr:to>
      <xdr:col>18</xdr:col>
      <xdr:colOff>11430</xdr:colOff>
      <xdr:row>5</xdr:row>
      <xdr:rowOff>175260</xdr:rowOff>
    </xdr:to>
    <xdr:sp macro="" textlink="">
      <xdr:nvSpPr>
        <xdr:cNvPr id="16" name="Rectangle: Rounded Corners 15">
          <a:extLst>
            <a:ext uri="{FF2B5EF4-FFF2-40B4-BE49-F238E27FC236}">
              <a16:creationId xmlns:a16="http://schemas.microsoft.com/office/drawing/2014/main" id="{00000000-0008-0000-0600-000010000000}"/>
            </a:ext>
          </a:extLst>
        </xdr:cNvPr>
        <xdr:cNvSpPr/>
      </xdr:nvSpPr>
      <xdr:spPr>
        <a:xfrm>
          <a:off x="10656570" y="777240"/>
          <a:ext cx="327660" cy="312420"/>
        </a:xfrm>
        <a:prstGeom prst="roundRect">
          <a:avLst/>
        </a:prstGeom>
        <a:gradFill>
          <a:gsLst>
            <a:gs pos="100000">
              <a:srgbClr val="0054B4"/>
            </a:gs>
            <a:gs pos="0">
              <a:srgbClr val="34D399"/>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a:t>
          </a:r>
          <a:endParaRPr lang="ru-RU" sz="2000" b="1">
            <a:solidFill>
              <a:schemeClr val="bg1"/>
            </a:solidFill>
          </a:endParaRPr>
        </a:p>
      </xdr:txBody>
    </xdr:sp>
    <xdr:clientData/>
  </xdr:twoCellAnchor>
  <xdr:twoCellAnchor>
    <xdr:from>
      <xdr:col>12</xdr:col>
      <xdr:colOff>590550</xdr:colOff>
      <xdr:row>4</xdr:row>
      <xdr:rowOff>45720</xdr:rowOff>
    </xdr:from>
    <xdr:to>
      <xdr:col>13</xdr:col>
      <xdr:colOff>308610</xdr:colOff>
      <xdr:row>5</xdr:row>
      <xdr:rowOff>175260</xdr:rowOff>
    </xdr:to>
    <xdr:sp macro="" textlink="">
      <xdr:nvSpPr>
        <xdr:cNvPr id="17" name="Rectangle: Rounded Corners 16">
          <a:extLst>
            <a:ext uri="{FF2B5EF4-FFF2-40B4-BE49-F238E27FC236}">
              <a16:creationId xmlns:a16="http://schemas.microsoft.com/office/drawing/2014/main" id="{00000000-0008-0000-0600-000011000000}"/>
            </a:ext>
          </a:extLst>
        </xdr:cNvPr>
        <xdr:cNvSpPr/>
      </xdr:nvSpPr>
      <xdr:spPr>
        <a:xfrm>
          <a:off x="7905750" y="777240"/>
          <a:ext cx="327660" cy="312420"/>
        </a:xfrm>
        <a:prstGeom prst="roundRect">
          <a:avLst/>
        </a:prstGeom>
        <a:gradFill>
          <a:gsLst>
            <a:gs pos="0">
              <a:srgbClr val="F9A810"/>
            </a:gs>
            <a:gs pos="99000">
              <a:srgbClr val="FF000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a:t>
          </a:r>
          <a:endParaRPr lang="ru-RU" sz="2000" b="1">
            <a:solidFill>
              <a:schemeClr val="bg1"/>
            </a:solidFill>
          </a:endParaRPr>
        </a:p>
      </xdr:txBody>
    </xdr:sp>
    <xdr:clientData/>
  </xdr:twoCellAnchor>
  <xdr:twoCellAnchor>
    <xdr:from>
      <xdr:col>21</xdr:col>
      <xdr:colOff>582930</xdr:colOff>
      <xdr:row>4</xdr:row>
      <xdr:rowOff>45720</xdr:rowOff>
    </xdr:from>
    <xdr:to>
      <xdr:col>22</xdr:col>
      <xdr:colOff>300990</xdr:colOff>
      <xdr:row>5</xdr:row>
      <xdr:rowOff>175260</xdr:rowOff>
    </xdr:to>
    <xdr:grpSp>
      <xdr:nvGrpSpPr>
        <xdr:cNvPr id="18" name="Group 17">
          <a:extLst>
            <a:ext uri="{FF2B5EF4-FFF2-40B4-BE49-F238E27FC236}">
              <a16:creationId xmlns:a16="http://schemas.microsoft.com/office/drawing/2014/main" id="{00000000-0008-0000-0600-000012000000}"/>
            </a:ext>
          </a:extLst>
        </xdr:cNvPr>
        <xdr:cNvGrpSpPr/>
      </xdr:nvGrpSpPr>
      <xdr:grpSpPr>
        <a:xfrm>
          <a:off x="13028930" y="807720"/>
          <a:ext cx="310727" cy="320040"/>
          <a:chOff x="13384530" y="861060"/>
          <a:chExt cx="327660" cy="312420"/>
        </a:xfrm>
      </xdr:grpSpPr>
      <xdr:sp macro="" textlink="">
        <xdr:nvSpPr>
          <xdr:cNvPr id="19" name="Rectangle: Rounded Corners 18">
            <a:extLst>
              <a:ext uri="{FF2B5EF4-FFF2-40B4-BE49-F238E27FC236}">
                <a16:creationId xmlns:a16="http://schemas.microsoft.com/office/drawing/2014/main" id="{00000000-0008-0000-0600-000013000000}"/>
              </a:ext>
            </a:extLst>
          </xdr:cNvPr>
          <xdr:cNvSpPr/>
        </xdr:nvSpPr>
        <xdr:spPr>
          <a:xfrm>
            <a:off x="13384530" y="861060"/>
            <a:ext cx="327660" cy="312420"/>
          </a:xfrm>
          <a:prstGeom prst="roundRect">
            <a:avLst/>
          </a:prstGeom>
          <a:gradFill>
            <a:gsLst>
              <a:gs pos="0">
                <a:srgbClr val="985DF9"/>
              </a:gs>
              <a:gs pos="95000">
                <a:srgbClr val="621EF4"/>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ru-RU" sz="2000" b="1">
              <a:solidFill>
                <a:schemeClr val="bg1"/>
              </a:solidFill>
              <a:latin typeface="+mn-lt"/>
              <a:ea typeface="+mn-ea"/>
              <a:cs typeface="+mn-cs"/>
            </a:endParaRPr>
          </a:p>
        </xdr:txBody>
      </xdr:sp>
      <xdr:pic>
        <xdr:nvPicPr>
          <xdr:cNvPr id="20" name="Graphic 19" descr="Download with solid fill">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34060" y="906780"/>
            <a:ext cx="228600" cy="228600"/>
          </a:xfrm>
          <a:prstGeom prst="rect">
            <a:avLst/>
          </a:prstGeom>
        </xdr:spPr>
      </xdr:pic>
    </xdr:grpSp>
    <xdr:clientData/>
  </xdr:twoCellAnchor>
  <xdr:twoCellAnchor>
    <xdr:from>
      <xdr:col>13</xdr:col>
      <xdr:colOff>114300</xdr:colOff>
      <xdr:row>13</xdr:row>
      <xdr:rowOff>144780</xdr:rowOff>
    </xdr:from>
    <xdr:to>
      <xdr:col>22</xdr:col>
      <xdr:colOff>480060</xdr:colOff>
      <xdr:row>24</xdr:row>
      <xdr:rowOff>99060</xdr:rowOff>
    </xdr:to>
    <xdr:graphicFrame macro="">
      <xdr:nvGraphicFramePr>
        <xdr:cNvPr id="21" name="Chart 20">
          <a:extLst>
            <a:ext uri="{FF2B5EF4-FFF2-40B4-BE49-F238E27FC236}">
              <a16:creationId xmlns:a16="http://schemas.microsoft.com/office/drawing/2014/main" id="{00000000-0008-0000-06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350520</xdr:colOff>
      <xdr:row>11</xdr:row>
      <xdr:rowOff>110490</xdr:rowOff>
    </xdr:from>
    <xdr:to>
      <xdr:col>16</xdr:col>
      <xdr:colOff>281940</xdr:colOff>
      <xdr:row>13</xdr:row>
      <xdr:rowOff>19050</xdr:rowOff>
    </xdr:to>
    <xdr:sp macro="" textlink="Processing!H10">
      <xdr:nvSpPr>
        <xdr:cNvPr id="22" name="TextBox 21">
          <a:extLst>
            <a:ext uri="{FF2B5EF4-FFF2-40B4-BE49-F238E27FC236}">
              <a16:creationId xmlns:a16="http://schemas.microsoft.com/office/drawing/2014/main" id="{00000000-0008-0000-0600-000016000000}"/>
            </a:ext>
          </a:extLst>
        </xdr:cNvPr>
        <xdr:cNvSpPr txBox="1"/>
      </xdr:nvSpPr>
      <xdr:spPr>
        <a:xfrm>
          <a:off x="8275320" y="2122170"/>
          <a:ext cx="17602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0C4C28E-7F88-42CE-81E2-29B30C01DEAE}" type="TxLink">
            <a:rPr lang="en-US" sz="1400" b="1" i="0" u="none" strike="noStrike">
              <a:solidFill>
                <a:srgbClr val="214247"/>
              </a:solidFill>
              <a:latin typeface="Aptos Narrow"/>
              <a:ea typeface="+mn-ea"/>
              <a:cs typeface="+mn-cs"/>
            </a:rPr>
            <a:pPr marL="0" indent="0"/>
            <a:t>Income Dynamics</a:t>
          </a:fld>
          <a:endParaRPr lang="ru-RU" sz="1400" b="1" i="0" u="none" strike="noStrike">
            <a:solidFill>
              <a:srgbClr val="214247"/>
            </a:solidFill>
            <a:latin typeface="Aptos Narrow"/>
            <a:ea typeface="+mn-ea"/>
            <a:cs typeface="+mn-cs"/>
          </a:endParaRPr>
        </a:p>
      </xdr:txBody>
    </xdr:sp>
    <xdr:clientData/>
  </xdr:twoCellAnchor>
  <xdr:twoCellAnchor>
    <xdr:from>
      <xdr:col>16</xdr:col>
      <xdr:colOff>236220</xdr:colOff>
      <xdr:row>12</xdr:row>
      <xdr:rowOff>152400</xdr:rowOff>
    </xdr:from>
    <xdr:to>
      <xdr:col>18</xdr:col>
      <xdr:colOff>228600</xdr:colOff>
      <xdr:row>14</xdr:row>
      <xdr:rowOff>60960</xdr:rowOff>
    </xdr:to>
    <xdr:sp macro="" textlink="Processing!K23">
      <xdr:nvSpPr>
        <xdr:cNvPr id="23" name="TextBox 22">
          <a:extLst>
            <a:ext uri="{FF2B5EF4-FFF2-40B4-BE49-F238E27FC236}">
              <a16:creationId xmlns:a16="http://schemas.microsoft.com/office/drawing/2014/main" id="{00000000-0008-0000-0600-000017000000}"/>
            </a:ext>
          </a:extLst>
        </xdr:cNvPr>
        <xdr:cNvSpPr txBox="1"/>
      </xdr:nvSpPr>
      <xdr:spPr>
        <a:xfrm>
          <a:off x="9989820" y="234696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0725353-C26B-4C2A-9E4D-41343927F0E7}" type="TxLink">
            <a:rPr lang="en-US" sz="1100" b="0" i="0" u="none" strike="noStrike">
              <a:solidFill>
                <a:srgbClr val="197CFB"/>
              </a:solidFill>
              <a:latin typeface="Aptos Narrow"/>
              <a:ea typeface="+mn-ea"/>
              <a:cs typeface="+mn-cs"/>
            </a:rPr>
            <a:pPr marL="0" indent="0" algn="l"/>
            <a:t> $3,345 </a:t>
          </a:fld>
          <a:endParaRPr lang="ru-RU" sz="1800" b="0" i="0" u="none" strike="noStrike">
            <a:solidFill>
              <a:srgbClr val="197CFB"/>
            </a:solidFill>
            <a:latin typeface="Aptos Narrow"/>
            <a:ea typeface="+mn-ea"/>
            <a:cs typeface="+mn-cs"/>
          </a:endParaRPr>
        </a:p>
      </xdr:txBody>
    </xdr:sp>
    <xdr:clientData/>
  </xdr:twoCellAnchor>
  <xdr:twoCellAnchor>
    <xdr:from>
      <xdr:col>13</xdr:col>
      <xdr:colOff>342900</xdr:colOff>
      <xdr:row>12</xdr:row>
      <xdr:rowOff>152400</xdr:rowOff>
    </xdr:from>
    <xdr:to>
      <xdr:col>15</xdr:col>
      <xdr:colOff>502920</xdr:colOff>
      <xdr:row>14</xdr:row>
      <xdr:rowOff>60960</xdr:rowOff>
    </xdr:to>
    <xdr:sp macro="" textlink="Processing!K24">
      <xdr:nvSpPr>
        <xdr:cNvPr id="24" name="TextBox 23">
          <a:extLst>
            <a:ext uri="{FF2B5EF4-FFF2-40B4-BE49-F238E27FC236}">
              <a16:creationId xmlns:a16="http://schemas.microsoft.com/office/drawing/2014/main" id="{00000000-0008-0000-0600-000018000000}"/>
            </a:ext>
          </a:extLst>
        </xdr:cNvPr>
        <xdr:cNvSpPr txBox="1"/>
      </xdr:nvSpPr>
      <xdr:spPr>
        <a:xfrm>
          <a:off x="8267700" y="2346960"/>
          <a:ext cx="13792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B4C8821-8011-4340-AA4C-14E94A1E33D6}" type="TxLink">
            <a:rPr lang="en-US" sz="1100" b="0" i="0" u="none" strike="noStrike">
              <a:solidFill>
                <a:srgbClr val="197CFB"/>
              </a:solidFill>
              <a:latin typeface="Aptos Narrow"/>
              <a:ea typeface="+mn-ea"/>
              <a:cs typeface="+mn-cs"/>
            </a:rPr>
            <a:pPr marL="0" indent="0" algn="l"/>
            <a:t>Goals Accumulation</a:t>
          </a:fld>
          <a:endParaRPr lang="ru-RU" sz="1100" b="0" i="0" u="none" strike="noStrike">
            <a:solidFill>
              <a:srgbClr val="197CFB"/>
            </a:solidFill>
            <a:latin typeface="Aptos Narrow"/>
            <a:ea typeface="+mn-ea"/>
            <a:cs typeface="+mn-cs"/>
          </a:endParaRPr>
        </a:p>
      </xdr:txBody>
    </xdr:sp>
    <xdr:clientData/>
  </xdr:twoCellAnchor>
  <xdr:twoCellAnchor>
    <xdr:from>
      <xdr:col>17</xdr:col>
      <xdr:colOff>601980</xdr:colOff>
      <xdr:row>28</xdr:row>
      <xdr:rowOff>22860</xdr:rowOff>
    </xdr:from>
    <xdr:to>
      <xdr:col>22</xdr:col>
      <xdr:colOff>297180</xdr:colOff>
      <xdr:row>38</xdr:row>
      <xdr:rowOff>86868</xdr:rowOff>
    </xdr:to>
    <xdr:graphicFrame macro="">
      <xdr:nvGraphicFramePr>
        <xdr:cNvPr id="25" name="Chart 24">
          <a:extLst>
            <a:ext uri="{FF2B5EF4-FFF2-40B4-BE49-F238E27FC236}">
              <a16:creationId xmlns:a16="http://schemas.microsoft.com/office/drawing/2014/main" id="{00000000-0008-0000-06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198120</xdr:colOff>
      <xdr:row>26</xdr:row>
      <xdr:rowOff>83820</xdr:rowOff>
    </xdr:from>
    <xdr:to>
      <xdr:col>22</xdr:col>
      <xdr:colOff>91440</xdr:colOff>
      <xdr:row>28</xdr:row>
      <xdr:rowOff>120396</xdr:rowOff>
    </xdr:to>
    <mc:AlternateContent xmlns:mc="http://schemas.openxmlformats.org/markup-compatibility/2006" xmlns:a14="http://schemas.microsoft.com/office/drawing/2010/main">
      <mc:Choice Requires="a14">
        <xdr:graphicFrame macro="">
          <xdr:nvGraphicFramePr>
            <xdr:cNvPr id="26" name="Indicator 9">
              <a:extLst>
                <a:ext uri="{FF2B5EF4-FFF2-40B4-BE49-F238E27FC236}">
                  <a16:creationId xmlns:a16="http://schemas.microsoft.com/office/drawing/2014/main" id="{00000000-0008-0000-0600-00001A000000}"/>
                </a:ext>
              </a:extLst>
            </xdr:cNvPr>
            <xdr:cNvGraphicFramePr/>
          </xdr:nvGraphicFramePr>
          <xdr:xfrm>
            <a:off x="0" y="0"/>
            <a:ext cx="0" cy="0"/>
          </xdr:xfrm>
          <a:graphic>
            <a:graphicData uri="http://schemas.microsoft.com/office/drawing/2010/slicer">
              <sle:slicer xmlns:sle="http://schemas.microsoft.com/office/drawing/2010/slicer" name="Indicator 9"/>
            </a:graphicData>
          </a:graphic>
        </xdr:graphicFrame>
      </mc:Choice>
      <mc:Fallback xmlns="">
        <xdr:sp macro="" textlink="">
          <xdr:nvSpPr>
            <xdr:cNvPr id="0" name=""/>
            <xdr:cNvSpPr>
              <a:spLocks noTextEdit="1"/>
            </xdr:cNvSpPr>
          </xdr:nvSpPr>
          <xdr:spPr>
            <a:xfrm>
              <a:off x="11170920" y="4838700"/>
              <a:ext cx="233172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342900</xdr:colOff>
      <xdr:row>11</xdr:row>
      <xdr:rowOff>110490</xdr:rowOff>
    </xdr:from>
    <xdr:to>
      <xdr:col>7</xdr:col>
      <xdr:colOff>403860</xdr:colOff>
      <xdr:row>13</xdr:row>
      <xdr:rowOff>19050</xdr:rowOff>
    </xdr:to>
    <xdr:sp macro="" textlink="Processing!M1">
      <xdr:nvSpPr>
        <xdr:cNvPr id="28" name="TextBox 27">
          <a:extLst>
            <a:ext uri="{FF2B5EF4-FFF2-40B4-BE49-F238E27FC236}">
              <a16:creationId xmlns:a16="http://schemas.microsoft.com/office/drawing/2014/main" id="{00000000-0008-0000-0600-00001C000000}"/>
            </a:ext>
          </a:extLst>
        </xdr:cNvPr>
        <xdr:cNvSpPr txBox="1"/>
      </xdr:nvSpPr>
      <xdr:spPr>
        <a:xfrm>
          <a:off x="3390900" y="2122170"/>
          <a:ext cx="12801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86FE95-2634-4D6C-B0AC-EEEC7ED361F4}" type="TxLink">
            <a:rPr lang="en-US" sz="1400" b="1" i="0" u="none" strike="noStrike">
              <a:solidFill>
                <a:srgbClr val="214247"/>
              </a:solidFill>
              <a:latin typeface="Aptos Narrow"/>
              <a:ea typeface="+mn-ea"/>
              <a:cs typeface="+mn-cs"/>
            </a:rPr>
            <a:pPr marL="0" indent="0"/>
            <a:t>Goals</a:t>
          </a:fld>
          <a:endParaRPr lang="ru-RU" sz="1400" b="1" i="0" u="none" strike="noStrike">
            <a:solidFill>
              <a:srgbClr val="214247"/>
            </a:solidFill>
            <a:latin typeface="Aptos Narrow"/>
            <a:ea typeface="+mn-ea"/>
            <a:cs typeface="+mn-cs"/>
          </a:endParaRPr>
        </a:p>
      </xdr:txBody>
    </xdr:sp>
    <xdr:clientData/>
  </xdr:twoCellAnchor>
  <xdr:twoCellAnchor>
    <xdr:from>
      <xdr:col>13</xdr:col>
      <xdr:colOff>327660</xdr:colOff>
      <xdr:row>26</xdr:row>
      <xdr:rowOff>129540</xdr:rowOff>
    </xdr:from>
    <xdr:to>
      <xdr:col>15</xdr:col>
      <xdr:colOff>22860</xdr:colOff>
      <xdr:row>28</xdr:row>
      <xdr:rowOff>38100</xdr:rowOff>
    </xdr:to>
    <xdr:sp macro="" textlink="Processing!B1">
      <xdr:nvSpPr>
        <xdr:cNvPr id="30" name="TextBox 29">
          <a:extLst>
            <a:ext uri="{FF2B5EF4-FFF2-40B4-BE49-F238E27FC236}">
              <a16:creationId xmlns:a16="http://schemas.microsoft.com/office/drawing/2014/main" id="{00000000-0008-0000-0600-00001E000000}"/>
            </a:ext>
          </a:extLst>
        </xdr:cNvPr>
        <xdr:cNvSpPr txBox="1"/>
      </xdr:nvSpPr>
      <xdr:spPr>
        <a:xfrm>
          <a:off x="825246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7F039DF-497B-4CB1-AB4F-5E34F33168FF}" type="TxLink">
            <a:rPr lang="en-US" sz="1400" b="1" i="0" u="none" strike="noStrike">
              <a:solidFill>
                <a:srgbClr val="214247"/>
              </a:solidFill>
              <a:latin typeface="Aptos Narrow"/>
              <a:ea typeface="+mn-ea"/>
              <a:cs typeface="+mn-cs"/>
            </a:rPr>
            <a:pPr marL="0" indent="0" algn="ctr"/>
            <a:t>Expenses</a:t>
          </a:fld>
          <a:endParaRPr lang="ru-RU" sz="1400" b="1" i="0" u="none" strike="noStrike">
            <a:solidFill>
              <a:srgbClr val="214247"/>
            </a:solidFill>
            <a:latin typeface="Aptos Narrow"/>
            <a:ea typeface="+mn-ea"/>
            <a:cs typeface="+mn-cs"/>
          </a:endParaRPr>
        </a:p>
      </xdr:txBody>
    </xdr:sp>
    <xdr:clientData/>
  </xdr:twoCellAnchor>
  <xdr:twoCellAnchor>
    <xdr:from>
      <xdr:col>15</xdr:col>
      <xdr:colOff>144780</xdr:colOff>
      <xdr:row>26</xdr:row>
      <xdr:rowOff>129540</xdr:rowOff>
    </xdr:from>
    <xdr:to>
      <xdr:col>16</xdr:col>
      <xdr:colOff>449580</xdr:colOff>
      <xdr:row>28</xdr:row>
      <xdr:rowOff>38100</xdr:rowOff>
    </xdr:to>
    <xdr:sp macro="" textlink="Processing!K1">
      <xdr:nvSpPr>
        <xdr:cNvPr id="31" name="TextBox 30">
          <a:extLst>
            <a:ext uri="{FF2B5EF4-FFF2-40B4-BE49-F238E27FC236}">
              <a16:creationId xmlns:a16="http://schemas.microsoft.com/office/drawing/2014/main" id="{00000000-0008-0000-0600-00001F000000}"/>
            </a:ext>
          </a:extLst>
        </xdr:cNvPr>
        <xdr:cNvSpPr txBox="1"/>
      </xdr:nvSpPr>
      <xdr:spPr>
        <a:xfrm>
          <a:off x="928878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72677F6-8208-4568-BA49-1E40A80A1735}" type="TxLink">
            <a:rPr lang="en-US" sz="1400" b="1" i="0" u="none" strike="noStrike">
              <a:solidFill>
                <a:srgbClr val="214247"/>
              </a:solidFill>
              <a:latin typeface="Aptos Narrow"/>
              <a:ea typeface="+mn-ea"/>
              <a:cs typeface="+mn-cs"/>
            </a:rPr>
            <a:pPr marL="0" indent="0" algn="ctr"/>
            <a:t>Income</a:t>
          </a:fld>
          <a:endParaRPr lang="ru-RU" sz="1400" b="1" i="0" u="none" strike="noStrike">
            <a:solidFill>
              <a:srgbClr val="214247"/>
            </a:solidFill>
            <a:latin typeface="Aptos Narrow"/>
            <a:ea typeface="+mn-ea"/>
            <a:cs typeface="+mn-cs"/>
          </a:endParaRPr>
        </a:p>
      </xdr:txBody>
    </xdr:sp>
    <xdr:clientData/>
  </xdr:twoCellAnchor>
  <xdr:twoCellAnchor>
    <xdr:from>
      <xdr:col>0</xdr:col>
      <xdr:colOff>266700</xdr:colOff>
      <xdr:row>5</xdr:row>
      <xdr:rowOff>30480</xdr:rowOff>
    </xdr:from>
    <xdr:to>
      <xdr:col>5</xdr:col>
      <xdr:colOff>190500</xdr:colOff>
      <xdr:row>12</xdr:row>
      <xdr:rowOff>106680</xdr:rowOff>
    </xdr:to>
    <xdr:graphicFrame macro="">
      <xdr:nvGraphicFramePr>
        <xdr:cNvPr id="32" name="Chart 31">
          <a:extLst>
            <a:ext uri="{FF2B5EF4-FFF2-40B4-BE49-F238E27FC236}">
              <a16:creationId xmlns:a16="http://schemas.microsoft.com/office/drawing/2014/main" id="{00000000-0008-0000-06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596265</xdr:colOff>
      <xdr:row>4</xdr:row>
      <xdr:rowOff>68580</xdr:rowOff>
    </xdr:from>
    <xdr:to>
      <xdr:col>4</xdr:col>
      <xdr:colOff>314325</xdr:colOff>
      <xdr:row>6</xdr:row>
      <xdr:rowOff>15240</xdr:rowOff>
    </xdr:to>
    <xdr:sp macro="" textlink="">
      <xdr:nvSpPr>
        <xdr:cNvPr id="33" name="Rectangle: Rounded Corners 32">
          <a:extLst>
            <a:ext uri="{FF2B5EF4-FFF2-40B4-BE49-F238E27FC236}">
              <a16:creationId xmlns:a16="http://schemas.microsoft.com/office/drawing/2014/main" id="{00000000-0008-0000-0600-000021000000}"/>
            </a:ext>
          </a:extLst>
        </xdr:cNvPr>
        <xdr:cNvSpPr/>
      </xdr:nvSpPr>
      <xdr:spPr>
        <a:xfrm>
          <a:off x="2425065" y="800100"/>
          <a:ext cx="327660" cy="312420"/>
        </a:xfrm>
        <a:prstGeom prst="roundRect">
          <a:avLst/>
        </a:prstGeom>
        <a:solidFill>
          <a:srgbClr val="01152D"/>
        </a:solidFill>
        <a:ln w="12700">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4</xdr:col>
      <xdr:colOff>30480</xdr:colOff>
      <xdr:row>4</xdr:row>
      <xdr:rowOff>99060</xdr:rowOff>
    </xdr:from>
    <xdr:to>
      <xdr:col>4</xdr:col>
      <xdr:colOff>259080</xdr:colOff>
      <xdr:row>5</xdr:row>
      <xdr:rowOff>144780</xdr:rowOff>
    </xdr:to>
    <xdr:pic>
      <xdr:nvPicPr>
        <xdr:cNvPr id="34" name="Graphic 33" descr="Home with solid fill">
          <a:extLst>
            <a:ext uri="{FF2B5EF4-FFF2-40B4-BE49-F238E27FC236}">
              <a16:creationId xmlns:a16="http://schemas.microsoft.com/office/drawing/2014/main" id="{00000000-0008-0000-0600-000022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468880" y="830580"/>
          <a:ext cx="228600" cy="228600"/>
        </a:xfrm>
        <a:prstGeom prst="rect">
          <a:avLst/>
        </a:prstGeom>
      </xdr:spPr>
    </xdr:pic>
    <xdr:clientData/>
  </xdr:twoCellAnchor>
  <xdr:twoCellAnchor>
    <xdr:from>
      <xdr:col>1</xdr:col>
      <xdr:colOff>76200</xdr:colOff>
      <xdr:row>3</xdr:row>
      <xdr:rowOff>160020</xdr:rowOff>
    </xdr:from>
    <xdr:to>
      <xdr:col>3</xdr:col>
      <xdr:colOff>327660</xdr:colOff>
      <xdr:row>5</xdr:row>
      <xdr:rowOff>152400</xdr:rowOff>
    </xdr:to>
    <xdr:sp macro="" textlink="Processing!M9">
      <xdr:nvSpPr>
        <xdr:cNvPr id="35" name="TextBox 34">
          <a:extLst>
            <a:ext uri="{FF2B5EF4-FFF2-40B4-BE49-F238E27FC236}">
              <a16:creationId xmlns:a16="http://schemas.microsoft.com/office/drawing/2014/main" id="{00000000-0008-0000-0600-000023000000}"/>
            </a:ext>
          </a:extLst>
        </xdr:cNvPr>
        <xdr:cNvSpPr txBox="1"/>
      </xdr:nvSpPr>
      <xdr:spPr>
        <a:xfrm>
          <a:off x="68580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EC5868-FB58-4D2C-B42A-F1F27E0D08C9}" type="TxLink">
            <a:rPr lang="en-US" sz="1400" b="1" i="0" u="none" strike="noStrike">
              <a:solidFill>
                <a:srgbClr val="214247"/>
              </a:solidFill>
              <a:latin typeface="Aptos Narrow"/>
            </a:rPr>
            <a:pPr/>
            <a:t>Total Cash Flow</a:t>
          </a:fld>
          <a:endParaRPr lang="ru-RU" sz="1400" b="1">
            <a:solidFill>
              <a:srgbClr val="214247"/>
            </a:solidFill>
          </a:endParaRPr>
        </a:p>
      </xdr:txBody>
    </xdr:sp>
    <xdr:clientData/>
  </xdr:twoCellAnchor>
  <xdr:twoCellAnchor>
    <xdr:from>
      <xdr:col>1</xdr:col>
      <xdr:colOff>15240</xdr:colOff>
      <xdr:row>5</xdr:row>
      <xdr:rowOff>45720</xdr:rowOff>
    </xdr:from>
    <xdr:to>
      <xdr:col>3</xdr:col>
      <xdr:colOff>266700</xdr:colOff>
      <xdr:row>7</xdr:row>
      <xdr:rowOff>38100</xdr:rowOff>
    </xdr:to>
    <xdr:sp macro="" textlink="Processing!O23">
      <xdr:nvSpPr>
        <xdr:cNvPr id="36" name="TextBox 35">
          <a:extLst>
            <a:ext uri="{FF2B5EF4-FFF2-40B4-BE49-F238E27FC236}">
              <a16:creationId xmlns:a16="http://schemas.microsoft.com/office/drawing/2014/main" id="{00000000-0008-0000-0600-000024000000}"/>
            </a:ext>
          </a:extLst>
        </xdr:cNvPr>
        <xdr:cNvSpPr txBox="1"/>
      </xdr:nvSpPr>
      <xdr:spPr>
        <a:xfrm>
          <a:off x="6248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D23083-EB3B-4E54-9706-1DE6C050C0B5}" type="TxLink">
            <a:rPr lang="en-US" sz="2000" b="0" i="0" u="none" strike="noStrike">
              <a:solidFill>
                <a:srgbClr val="214247"/>
              </a:solidFill>
              <a:latin typeface="Aptos Narrow"/>
              <a:ea typeface="+mn-ea"/>
              <a:cs typeface="+mn-cs"/>
            </a:rPr>
            <a:pPr marL="0" indent="0"/>
            <a:t> $18,616 </a:t>
          </a:fld>
          <a:endParaRPr lang="ru-RU" sz="2000" b="0" i="0" u="none" strike="noStrike">
            <a:solidFill>
              <a:srgbClr val="214247"/>
            </a:solidFill>
            <a:latin typeface="Aptos Narrow"/>
            <a:ea typeface="+mn-ea"/>
            <a:cs typeface="+mn-cs"/>
          </a:endParaRPr>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5">
      <xdr:nvSpPr>
        <xdr:cNvPr id="37" name="TextBox 36">
          <a:extLst>
            <a:ext uri="{FF2B5EF4-FFF2-40B4-BE49-F238E27FC236}">
              <a16:creationId xmlns:a16="http://schemas.microsoft.com/office/drawing/2014/main" id="{00000000-0008-0000-0600-00002500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75A47E-8A88-4F75-BF14-C8ACEBE9AD24}" type="TxLink">
            <a:rPr lang="en-US" sz="1100" b="1" i="0" u="none" strike="noStrike">
              <a:solidFill>
                <a:srgbClr val="33CCCC"/>
              </a:solidFill>
              <a:latin typeface="Aptos Narrow"/>
              <a:ea typeface="+mn-ea"/>
              <a:cs typeface="+mn-cs"/>
            </a:rPr>
            <a:pPr marL="0" indent="0"/>
            <a:t>↑ +5%</a:t>
          </a:fld>
          <a:endParaRPr lang="ru-RU" sz="1100" b="1" i="0" u="none" strike="noStrike">
            <a:solidFill>
              <a:srgbClr val="33CCCC"/>
            </a:solidFill>
            <a:latin typeface="Aptos Narrow"/>
            <a:ea typeface="+mn-ea"/>
            <a:cs typeface="+mn-cs"/>
          </a:endParaRPr>
        </a:p>
      </xdr:txBody>
    </xdr:sp>
    <xdr:clientData/>
  </xdr:twoCellAnchor>
  <xdr:twoCellAnchor>
    <xdr:from>
      <xdr:col>5</xdr:col>
      <xdr:colOff>297180</xdr:colOff>
      <xdr:row>3</xdr:row>
      <xdr:rowOff>160020</xdr:rowOff>
    </xdr:from>
    <xdr:to>
      <xdr:col>7</xdr:col>
      <xdr:colOff>548640</xdr:colOff>
      <xdr:row>5</xdr:row>
      <xdr:rowOff>152400</xdr:rowOff>
    </xdr:to>
    <xdr:sp macro="" textlink="Processing!H7">
      <xdr:nvSpPr>
        <xdr:cNvPr id="38" name="TextBox 37">
          <a:extLst>
            <a:ext uri="{FF2B5EF4-FFF2-40B4-BE49-F238E27FC236}">
              <a16:creationId xmlns:a16="http://schemas.microsoft.com/office/drawing/2014/main" id="{00000000-0008-0000-0600-000026000000}"/>
            </a:ext>
          </a:extLst>
        </xdr:cNvPr>
        <xdr:cNvSpPr txBox="1"/>
      </xdr:nvSpPr>
      <xdr:spPr>
        <a:xfrm>
          <a:off x="334518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243D7D-868F-4631-B378-D7F7FE73D5B2}" type="TxLink">
            <a:rPr lang="en-US" sz="1400" b="1" i="0" u="none" strike="noStrike">
              <a:solidFill>
                <a:srgbClr val="3D506B"/>
              </a:solidFill>
              <a:latin typeface="Aptos Narrow"/>
              <a:ea typeface="+mn-ea"/>
              <a:cs typeface="+mn-cs"/>
            </a:rPr>
            <a:pPr marL="0" indent="0"/>
            <a:t>Total Balance</a:t>
          </a:fld>
          <a:endParaRPr lang="ru-RU" sz="1400" b="1" i="0" u="none" strike="noStrike">
            <a:solidFill>
              <a:srgbClr val="3D506B"/>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5">
      <xdr:nvSpPr>
        <xdr:cNvPr id="39" name="TextBox 38">
          <a:extLst>
            <a:ext uri="{FF2B5EF4-FFF2-40B4-BE49-F238E27FC236}">
              <a16:creationId xmlns:a16="http://schemas.microsoft.com/office/drawing/2014/main" id="{00000000-0008-0000-0600-00002700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B4BE2B-2E5D-44B4-93BD-47F6B9A691E1}" type="TxLink">
            <a:rPr lang="en-US" sz="1100" b="1" i="0" u="none" strike="noStrike">
              <a:solidFill>
                <a:srgbClr val="33CCCC"/>
              </a:solidFill>
              <a:latin typeface="Aptos Narrow"/>
              <a:ea typeface="+mn-ea"/>
              <a:cs typeface="+mn-cs"/>
            </a:rPr>
            <a:pPr marL="0" indent="0"/>
            <a:t> </a:t>
          </a:fld>
          <a:endParaRPr lang="ru-RU" sz="1100" b="1" i="0" u="none" strike="noStrike">
            <a:solidFill>
              <a:srgbClr val="33CCCC"/>
            </a:solidFill>
            <a:latin typeface="Aptos Narrow"/>
            <a:ea typeface="+mn-ea"/>
            <a:cs typeface="+mn-cs"/>
          </a:endParaRPr>
        </a:p>
      </xdr:txBody>
    </xdr:sp>
    <xdr:clientData/>
  </xdr:twoCellAnchor>
  <xdr:twoCellAnchor>
    <xdr:from>
      <xdr:col>9</xdr:col>
      <xdr:colOff>594360</xdr:colOff>
      <xdr:row>3</xdr:row>
      <xdr:rowOff>160020</xdr:rowOff>
    </xdr:from>
    <xdr:to>
      <xdr:col>12</xdr:col>
      <xdr:colOff>236220</xdr:colOff>
      <xdr:row>5</xdr:row>
      <xdr:rowOff>152400</xdr:rowOff>
    </xdr:to>
    <xdr:sp macro="" textlink="Processing!B1">
      <xdr:nvSpPr>
        <xdr:cNvPr id="40" name="TextBox 39">
          <a:extLst>
            <a:ext uri="{FF2B5EF4-FFF2-40B4-BE49-F238E27FC236}">
              <a16:creationId xmlns:a16="http://schemas.microsoft.com/office/drawing/2014/main" id="{00000000-0008-0000-0600-000028000000}"/>
            </a:ext>
          </a:extLst>
        </xdr:cNvPr>
        <xdr:cNvSpPr txBox="1"/>
      </xdr:nvSpPr>
      <xdr:spPr>
        <a:xfrm>
          <a:off x="608076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4DF427-9F0A-4950-902F-E3078663E287}" type="TxLink">
            <a:rPr lang="en-US" sz="1400" b="1" i="0" u="none" strike="noStrike">
              <a:solidFill>
                <a:srgbClr val="3D506B"/>
              </a:solidFill>
              <a:latin typeface="Aptos Narrow"/>
              <a:ea typeface="+mn-ea"/>
              <a:cs typeface="+mn-cs"/>
            </a:rPr>
            <a:pPr marL="0" indent="0"/>
            <a:t>Expenses</a:t>
          </a:fld>
          <a:endParaRPr lang="ru-RU" sz="1400" b="1" i="0" u="none" strike="noStrike">
            <a:solidFill>
              <a:srgbClr val="3D506B"/>
            </a:solidFill>
            <a:latin typeface="Aptos Narrow"/>
            <a:ea typeface="+mn-ea"/>
            <a:cs typeface="+mn-cs"/>
          </a:endParaRPr>
        </a:p>
      </xdr:txBody>
    </xdr:sp>
    <xdr:clientData/>
  </xdr:twoCellAnchor>
  <xdr:twoCellAnchor>
    <xdr:from>
      <xdr:col>9</xdr:col>
      <xdr:colOff>533400</xdr:colOff>
      <xdr:row>5</xdr:row>
      <xdr:rowOff>45720</xdr:rowOff>
    </xdr:from>
    <xdr:to>
      <xdr:col>12</xdr:col>
      <xdr:colOff>175260</xdr:colOff>
      <xdr:row>7</xdr:row>
      <xdr:rowOff>38100</xdr:rowOff>
    </xdr:to>
    <xdr:sp macro="" textlink="Processing!C23">
      <xdr:nvSpPr>
        <xdr:cNvPr id="41" name="TextBox 40">
          <a:extLst>
            <a:ext uri="{FF2B5EF4-FFF2-40B4-BE49-F238E27FC236}">
              <a16:creationId xmlns:a16="http://schemas.microsoft.com/office/drawing/2014/main" id="{00000000-0008-0000-0600-000029000000}"/>
            </a:ext>
          </a:extLst>
        </xdr:cNvPr>
        <xdr:cNvSpPr txBox="1"/>
      </xdr:nvSpPr>
      <xdr:spPr>
        <a:xfrm>
          <a:off x="601980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FF3C80-1C38-42E6-A3C8-657AF35A88B5}" type="TxLink">
            <a:rPr lang="en-US" sz="2000" b="0" i="0" u="none" strike="noStrike">
              <a:solidFill>
                <a:srgbClr val="214247"/>
              </a:solidFill>
              <a:latin typeface="Aptos Narrow"/>
              <a:ea typeface="+mn-ea"/>
              <a:cs typeface="+mn-cs"/>
            </a:rPr>
            <a:pPr marL="0" indent="0"/>
            <a:t> $7,784 </a:t>
          </a:fld>
          <a:endParaRPr lang="ru-RU" sz="2000" b="0" i="0" u="none" strike="noStrike">
            <a:solidFill>
              <a:srgbClr val="214247"/>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5">
      <xdr:nvSpPr>
        <xdr:cNvPr id="42" name="TextBox 41">
          <a:extLst>
            <a:ext uri="{FF2B5EF4-FFF2-40B4-BE49-F238E27FC236}">
              <a16:creationId xmlns:a16="http://schemas.microsoft.com/office/drawing/2014/main" id="{00000000-0008-0000-0600-00002A00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8852F5-8CEA-4FB9-BF94-745118D87657}" type="TxLink">
            <a:rPr lang="en-US" sz="1100" b="1" i="0" u="none" strike="noStrike">
              <a:solidFill>
                <a:srgbClr val="33CCCC"/>
              </a:solidFill>
              <a:latin typeface="Aptos Narrow"/>
              <a:ea typeface="+mn-ea"/>
              <a:cs typeface="+mn-cs"/>
            </a:rPr>
            <a:pPr marL="0" indent="0"/>
            <a:t>↑ +6%</a:t>
          </a:fld>
          <a:endParaRPr lang="ru-RU" sz="1100" b="1" i="0" u="none" strike="noStrike">
            <a:solidFill>
              <a:srgbClr val="33CCCC"/>
            </a:solidFill>
            <a:latin typeface="Aptos Narrow"/>
            <a:ea typeface="+mn-ea"/>
            <a:cs typeface="+mn-cs"/>
          </a:endParaRPr>
        </a:p>
      </xdr:txBody>
    </xdr:sp>
    <xdr:clientData/>
  </xdr:twoCellAnchor>
  <xdr:twoCellAnchor>
    <xdr:from>
      <xdr:col>14</xdr:col>
      <xdr:colOff>274320</xdr:colOff>
      <xdr:row>3</xdr:row>
      <xdr:rowOff>160020</xdr:rowOff>
    </xdr:from>
    <xdr:to>
      <xdr:col>16</xdr:col>
      <xdr:colOff>525780</xdr:colOff>
      <xdr:row>5</xdr:row>
      <xdr:rowOff>152400</xdr:rowOff>
    </xdr:to>
    <xdr:sp macro="" textlink="Processing!K1">
      <xdr:nvSpPr>
        <xdr:cNvPr id="43" name="TextBox 42">
          <a:extLst>
            <a:ext uri="{FF2B5EF4-FFF2-40B4-BE49-F238E27FC236}">
              <a16:creationId xmlns:a16="http://schemas.microsoft.com/office/drawing/2014/main" id="{00000000-0008-0000-0600-00002B000000}"/>
            </a:ext>
          </a:extLst>
        </xdr:cNvPr>
        <xdr:cNvSpPr txBox="1"/>
      </xdr:nvSpPr>
      <xdr:spPr>
        <a:xfrm>
          <a:off x="880872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B12C84-2CE0-4770-8131-FC640C63713A}" type="TxLink">
            <a:rPr lang="en-US" sz="1400" b="1" i="0" u="none" strike="noStrike">
              <a:solidFill>
                <a:srgbClr val="3D506B"/>
              </a:solidFill>
              <a:latin typeface="Aptos Narrow"/>
              <a:ea typeface="+mn-ea"/>
              <a:cs typeface="+mn-cs"/>
            </a:rPr>
            <a:pPr marL="0" indent="0"/>
            <a:t>Income</a:t>
          </a:fld>
          <a:endParaRPr lang="ru-RU" sz="1400" b="1" i="0" u="none" strike="noStrike">
            <a:solidFill>
              <a:srgbClr val="3D506B"/>
            </a:solidFill>
            <a:latin typeface="Aptos Narrow"/>
            <a:ea typeface="+mn-ea"/>
            <a:cs typeface="+mn-cs"/>
          </a:endParaRPr>
        </a:p>
      </xdr:txBody>
    </xdr:sp>
    <xdr:clientData/>
  </xdr:twoCellAnchor>
  <xdr:twoCellAnchor>
    <xdr:from>
      <xdr:col>14</xdr:col>
      <xdr:colOff>213360</xdr:colOff>
      <xdr:row>5</xdr:row>
      <xdr:rowOff>45720</xdr:rowOff>
    </xdr:from>
    <xdr:to>
      <xdr:col>16</xdr:col>
      <xdr:colOff>464820</xdr:colOff>
      <xdr:row>7</xdr:row>
      <xdr:rowOff>38100</xdr:rowOff>
    </xdr:to>
    <xdr:sp macro="" textlink="Processing!I23">
      <xdr:nvSpPr>
        <xdr:cNvPr id="44" name="TextBox 43">
          <a:extLst>
            <a:ext uri="{FF2B5EF4-FFF2-40B4-BE49-F238E27FC236}">
              <a16:creationId xmlns:a16="http://schemas.microsoft.com/office/drawing/2014/main" id="{00000000-0008-0000-0600-00002C000000}"/>
            </a:ext>
          </a:extLst>
        </xdr:cNvPr>
        <xdr:cNvSpPr txBox="1"/>
      </xdr:nvSpPr>
      <xdr:spPr>
        <a:xfrm>
          <a:off x="874776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4E8EB6-44A1-4803-BE14-9A8362A319F8}" type="TxLink">
            <a:rPr lang="en-US" sz="2000" b="0" i="0" u="none" strike="noStrike">
              <a:solidFill>
                <a:srgbClr val="214247"/>
              </a:solidFill>
              <a:latin typeface="Aptos Narrow"/>
              <a:ea typeface="+mn-ea"/>
              <a:cs typeface="+mn-cs"/>
            </a:rPr>
            <a:pPr marL="0" indent="0"/>
            <a:t> $10,832 </a:t>
          </a:fld>
          <a:endParaRPr lang="ru-RU" sz="2000" b="0" i="0" u="none" strike="noStrike">
            <a:solidFill>
              <a:srgbClr val="214247"/>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5">
      <xdr:nvSpPr>
        <xdr:cNvPr id="45" name="TextBox 44">
          <a:extLst>
            <a:ext uri="{FF2B5EF4-FFF2-40B4-BE49-F238E27FC236}">
              <a16:creationId xmlns:a16="http://schemas.microsoft.com/office/drawing/2014/main" id="{00000000-0008-0000-0600-00002D00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32D2CF-ABE6-41B6-86AC-79BE26B2FC82}" type="TxLink">
            <a:rPr lang="en-US" sz="1100" b="1" i="0" u="none" strike="noStrike">
              <a:solidFill>
                <a:srgbClr val="33CCCC"/>
              </a:solidFill>
              <a:latin typeface="Aptos Narrow"/>
              <a:ea typeface="+mn-ea"/>
              <a:cs typeface="+mn-cs"/>
            </a:rPr>
            <a:pPr marL="0" indent="0"/>
            <a:t>↑ +4%</a:t>
          </a:fld>
          <a:endParaRPr lang="ru-RU" sz="1100" b="1" i="0" u="none" strike="noStrike">
            <a:solidFill>
              <a:srgbClr val="33CCCC"/>
            </a:solidFill>
            <a:latin typeface="Aptos Narrow"/>
            <a:ea typeface="+mn-ea"/>
            <a:cs typeface="+mn-cs"/>
          </a:endParaRPr>
        </a:p>
      </xdr:txBody>
    </xdr:sp>
    <xdr:clientData/>
  </xdr:twoCellAnchor>
  <xdr:twoCellAnchor>
    <xdr:from>
      <xdr:col>18</xdr:col>
      <xdr:colOff>571500</xdr:colOff>
      <xdr:row>3</xdr:row>
      <xdr:rowOff>160020</xdr:rowOff>
    </xdr:from>
    <xdr:to>
      <xdr:col>21</xdr:col>
      <xdr:colOff>502920</xdr:colOff>
      <xdr:row>5</xdr:row>
      <xdr:rowOff>152400</xdr:rowOff>
    </xdr:to>
    <xdr:sp macro="" textlink="Processing!J10">
      <xdr:nvSpPr>
        <xdr:cNvPr id="46" name="TextBox 45">
          <a:extLst>
            <a:ext uri="{FF2B5EF4-FFF2-40B4-BE49-F238E27FC236}">
              <a16:creationId xmlns:a16="http://schemas.microsoft.com/office/drawing/2014/main" id="{00000000-0008-0000-0600-00002E000000}"/>
            </a:ext>
          </a:extLst>
        </xdr:cNvPr>
        <xdr:cNvSpPr txBox="1"/>
      </xdr:nvSpPr>
      <xdr:spPr>
        <a:xfrm>
          <a:off x="11544300" y="708660"/>
          <a:ext cx="17602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5A46DE-8382-4092-B124-672DCE793D36}" type="TxLink">
            <a:rPr lang="en-US" sz="1400" b="1" i="0" u="none" strike="noStrike">
              <a:solidFill>
                <a:schemeClr val="bg1"/>
              </a:solidFill>
              <a:latin typeface="Aptos Narrow"/>
              <a:ea typeface="+mn-ea"/>
              <a:cs typeface="+mn-cs"/>
            </a:rPr>
            <a:pPr marL="0" indent="0"/>
            <a:t>Goals Accumulation</a:t>
          </a:fld>
          <a:endParaRPr lang="ru-RU" sz="1400" b="1" i="0" u="none" strike="noStrike">
            <a:solidFill>
              <a:schemeClr val="bg1"/>
            </a:solidFill>
            <a:latin typeface="Aptos Narrow"/>
            <a:ea typeface="+mn-ea"/>
            <a:cs typeface="+mn-cs"/>
          </a:endParaRPr>
        </a:p>
      </xdr:txBody>
    </xdr:sp>
    <xdr:clientData/>
  </xdr:twoCellAnchor>
  <xdr:twoCellAnchor>
    <xdr:from>
      <xdr:col>19</xdr:col>
      <xdr:colOff>361950</xdr:colOff>
      <xdr:row>5</xdr:row>
      <xdr:rowOff>83820</xdr:rowOff>
    </xdr:from>
    <xdr:to>
      <xdr:col>22</xdr:col>
      <xdr:colOff>3810</xdr:colOff>
      <xdr:row>7</xdr:row>
      <xdr:rowOff>76200</xdr:rowOff>
    </xdr:to>
    <xdr:sp macro="" textlink="Processing!T6">
      <xdr:nvSpPr>
        <xdr:cNvPr id="47" name="TextBox 46">
          <a:extLst>
            <a:ext uri="{FF2B5EF4-FFF2-40B4-BE49-F238E27FC236}">
              <a16:creationId xmlns:a16="http://schemas.microsoft.com/office/drawing/2014/main" id="{00000000-0008-0000-0600-00002F000000}"/>
            </a:ext>
          </a:extLst>
        </xdr:cNvPr>
        <xdr:cNvSpPr txBox="1"/>
      </xdr:nvSpPr>
      <xdr:spPr>
        <a:xfrm>
          <a:off x="11944350" y="9982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7AFC5A4-645B-4660-8ED8-D53523986E3C}" type="TxLink">
            <a:rPr lang="en-US" sz="2000" b="0" i="0" u="none" strike="noStrike">
              <a:solidFill>
                <a:schemeClr val="bg1"/>
              </a:solidFill>
              <a:latin typeface="Aptos Narrow"/>
              <a:ea typeface="+mn-ea"/>
              <a:cs typeface="+mn-cs"/>
            </a:rPr>
            <a:pPr marL="0" indent="0" algn="ctr"/>
            <a:t>41%</a:t>
          </a:fld>
          <a:endParaRPr lang="ru-RU" sz="2000" b="0" i="0" u="none" strike="noStrike">
            <a:solidFill>
              <a:schemeClr val="bg1"/>
            </a:solidFill>
            <a:latin typeface="Aptos Narrow"/>
            <a:ea typeface="+mn-ea"/>
            <a:cs typeface="+mn-cs"/>
          </a:endParaRPr>
        </a:p>
      </xdr:txBody>
    </xdr:sp>
    <xdr:clientData/>
  </xdr:twoCellAnchor>
  <xdr:twoCellAnchor>
    <xdr:from>
      <xdr:col>6</xdr:col>
      <xdr:colOff>259080</xdr:colOff>
      <xdr:row>7</xdr:row>
      <xdr:rowOff>68580</xdr:rowOff>
    </xdr:from>
    <xdr:to>
      <xdr:col>8</xdr:col>
      <xdr:colOff>304800</xdr:colOff>
      <xdr:row>8</xdr:row>
      <xdr:rowOff>160020</xdr:rowOff>
    </xdr:to>
    <xdr:sp macro="" textlink="">
      <xdr:nvSpPr>
        <xdr:cNvPr id="48" name="TextBox 47">
          <a:extLst>
            <a:ext uri="{FF2B5EF4-FFF2-40B4-BE49-F238E27FC236}">
              <a16:creationId xmlns:a16="http://schemas.microsoft.com/office/drawing/2014/main" id="{00000000-0008-0000-0600-000030000000}"/>
            </a:ext>
          </a:extLst>
        </xdr:cNvPr>
        <xdr:cNvSpPr txBox="1"/>
      </xdr:nvSpPr>
      <xdr:spPr>
        <a:xfrm>
          <a:off x="391668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10</xdr:col>
      <xdr:colOff>533400</xdr:colOff>
      <xdr:row>7</xdr:row>
      <xdr:rowOff>68580</xdr:rowOff>
    </xdr:from>
    <xdr:to>
      <xdr:col>12</xdr:col>
      <xdr:colOff>579120</xdr:colOff>
      <xdr:row>8</xdr:row>
      <xdr:rowOff>160020</xdr:rowOff>
    </xdr:to>
    <xdr:sp macro="" textlink="">
      <xdr:nvSpPr>
        <xdr:cNvPr id="49" name="TextBox 48">
          <a:extLst>
            <a:ext uri="{FF2B5EF4-FFF2-40B4-BE49-F238E27FC236}">
              <a16:creationId xmlns:a16="http://schemas.microsoft.com/office/drawing/2014/main" id="{00000000-0008-0000-0600-000031000000}"/>
            </a:ext>
          </a:extLst>
        </xdr:cNvPr>
        <xdr:cNvSpPr txBox="1"/>
      </xdr:nvSpPr>
      <xdr:spPr>
        <a:xfrm>
          <a:off x="662940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15</xdr:col>
      <xdr:colOff>205740</xdr:colOff>
      <xdr:row>7</xdr:row>
      <xdr:rowOff>68580</xdr:rowOff>
    </xdr:from>
    <xdr:to>
      <xdr:col>17</xdr:col>
      <xdr:colOff>251460</xdr:colOff>
      <xdr:row>8</xdr:row>
      <xdr:rowOff>160020</xdr:rowOff>
    </xdr:to>
    <xdr:sp macro="" textlink="">
      <xdr:nvSpPr>
        <xdr:cNvPr id="50" name="TextBox 49">
          <a:extLst>
            <a:ext uri="{FF2B5EF4-FFF2-40B4-BE49-F238E27FC236}">
              <a16:creationId xmlns:a16="http://schemas.microsoft.com/office/drawing/2014/main" id="{00000000-0008-0000-0600-000032000000}"/>
            </a:ext>
          </a:extLst>
        </xdr:cNvPr>
        <xdr:cNvSpPr txBox="1"/>
      </xdr:nvSpPr>
      <xdr:spPr>
        <a:xfrm>
          <a:off x="934974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19</xdr:col>
      <xdr:colOff>14869</xdr:colOff>
      <xdr:row>8</xdr:row>
      <xdr:rowOff>41235</xdr:rowOff>
    </xdr:from>
    <xdr:to>
      <xdr:col>22</xdr:col>
      <xdr:colOff>334909</xdr:colOff>
      <xdr:row>8</xdr:row>
      <xdr:rowOff>77811</xdr:rowOff>
    </xdr:to>
    <xdr:sp macro="" textlink="">
      <xdr:nvSpPr>
        <xdr:cNvPr id="51" name="Rectangle: Rounded Corners 50">
          <a:extLst>
            <a:ext uri="{FF2B5EF4-FFF2-40B4-BE49-F238E27FC236}">
              <a16:creationId xmlns:a16="http://schemas.microsoft.com/office/drawing/2014/main" id="{00000000-0008-0000-0600-000033000000}"/>
            </a:ext>
          </a:extLst>
        </xdr:cNvPr>
        <xdr:cNvSpPr/>
      </xdr:nvSpPr>
      <xdr:spPr>
        <a:xfrm>
          <a:off x="11597269" y="1504275"/>
          <a:ext cx="2148840" cy="36576"/>
        </a:xfrm>
        <a:prstGeom prst="roundRect">
          <a:avLst>
            <a:gd name="adj" fmla="val 50000"/>
          </a:avLst>
        </a:prstGeom>
        <a:gradFill flip="none" rotWithShape="1">
          <a:gsLst>
            <a:gs pos="10000">
              <a:srgbClr val="621EF4"/>
            </a:gs>
            <a:gs pos="83000">
              <a:srgbClr val="CFDEED"/>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518160</xdr:colOff>
      <xdr:row>6</xdr:row>
      <xdr:rowOff>60960</xdr:rowOff>
    </xdr:from>
    <xdr:to>
      <xdr:col>22</xdr:col>
      <xdr:colOff>457200</xdr:colOff>
      <xdr:row>10</xdr:row>
      <xdr:rowOff>60960</xdr:rowOff>
    </xdr:to>
    <xdr:graphicFrame macro="">
      <xdr:nvGraphicFramePr>
        <xdr:cNvPr id="52" name="Chart 51">
          <a:extLst>
            <a:ext uri="{FF2B5EF4-FFF2-40B4-BE49-F238E27FC236}">
              <a16:creationId xmlns:a16="http://schemas.microsoft.com/office/drawing/2014/main" id="{00000000-0008-0000-06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571500</xdr:colOff>
      <xdr:row>5</xdr:row>
      <xdr:rowOff>160020</xdr:rowOff>
    </xdr:from>
    <xdr:to>
      <xdr:col>20</xdr:col>
      <xdr:colOff>137160</xdr:colOff>
      <xdr:row>7</xdr:row>
      <xdr:rowOff>68580</xdr:rowOff>
    </xdr:to>
    <xdr:sp macro="" textlink="">
      <xdr:nvSpPr>
        <xdr:cNvPr id="53" name="TextBox 52">
          <a:extLst>
            <a:ext uri="{FF2B5EF4-FFF2-40B4-BE49-F238E27FC236}">
              <a16:creationId xmlns:a16="http://schemas.microsoft.com/office/drawing/2014/main" id="{00000000-0008-0000-0600-000035000000}"/>
            </a:ext>
          </a:extLst>
        </xdr:cNvPr>
        <xdr:cNvSpPr txBox="1"/>
      </xdr:nvSpPr>
      <xdr:spPr>
        <a:xfrm>
          <a:off x="11544300" y="1074420"/>
          <a:ext cx="784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solidFill>
              <a:latin typeface="Aptos Narrow"/>
              <a:ea typeface="+mn-ea"/>
              <a:cs typeface="+mn-cs"/>
            </a:rPr>
            <a:t>Average</a:t>
          </a:r>
        </a:p>
      </xdr:txBody>
    </xdr:sp>
    <xdr:clientData/>
  </xdr:twoCellAnchor>
  <xdr:twoCellAnchor>
    <xdr:from>
      <xdr:col>1</xdr:col>
      <xdr:colOff>121920</xdr:colOff>
      <xdr:row>27</xdr:row>
      <xdr:rowOff>114300</xdr:rowOff>
    </xdr:from>
    <xdr:to>
      <xdr:col>2</xdr:col>
      <xdr:colOff>464820</xdr:colOff>
      <xdr:row>29</xdr:row>
      <xdr:rowOff>22860</xdr:rowOff>
    </xdr:to>
    <xdr:sp macro="" textlink="Processing!Q20">
      <xdr:nvSpPr>
        <xdr:cNvPr id="70" name="TextBox 69">
          <a:extLst>
            <a:ext uri="{FF2B5EF4-FFF2-40B4-BE49-F238E27FC236}">
              <a16:creationId xmlns:a16="http://schemas.microsoft.com/office/drawing/2014/main" id="{00000000-0008-0000-0600-000046000000}"/>
            </a:ext>
          </a:extLst>
        </xdr:cNvPr>
        <xdr:cNvSpPr txBox="1"/>
      </xdr:nvSpPr>
      <xdr:spPr>
        <a:xfrm>
          <a:off x="7315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D8B2AB-A028-414A-BCA4-0E629E7387DD}" type="TxLink">
            <a:rPr lang="en-US" sz="1400" b="1" i="0" u="none" strike="noStrike">
              <a:solidFill>
                <a:srgbClr val="214247"/>
              </a:solidFill>
              <a:latin typeface="Aptos Narrow"/>
              <a:ea typeface="+mn-ea"/>
              <a:cs typeface="+mn-cs"/>
            </a:rPr>
            <a:pPr marL="0" indent="0"/>
            <a:t>Accaunts</a:t>
          </a:fld>
          <a:endParaRPr lang="ru-RU" sz="1400" b="1" i="0" u="none" strike="noStrike">
            <a:solidFill>
              <a:srgbClr val="214247"/>
            </a:solidFill>
            <a:latin typeface="Aptos Narrow"/>
            <a:ea typeface="+mn-ea"/>
            <a:cs typeface="+mn-cs"/>
          </a:endParaRPr>
        </a:p>
      </xdr:txBody>
    </xdr:sp>
    <xdr:clientData/>
  </xdr:twoCellAnchor>
  <xdr:twoCellAnchor>
    <xdr:from>
      <xdr:col>1</xdr:col>
      <xdr:colOff>91440</xdr:colOff>
      <xdr:row>29</xdr:row>
      <xdr:rowOff>68580</xdr:rowOff>
    </xdr:from>
    <xdr:to>
      <xdr:col>4</xdr:col>
      <xdr:colOff>365760</xdr:colOff>
      <xdr:row>31</xdr:row>
      <xdr:rowOff>22860</xdr:rowOff>
    </xdr:to>
    <xdr:sp macro="" textlink="">
      <xdr:nvSpPr>
        <xdr:cNvPr id="71" name="Rectangle: Rounded Corners 70">
          <a:extLst>
            <a:ext uri="{FF2B5EF4-FFF2-40B4-BE49-F238E27FC236}">
              <a16:creationId xmlns:a16="http://schemas.microsoft.com/office/drawing/2014/main" id="{00000000-0008-0000-0600-000047000000}"/>
            </a:ext>
          </a:extLst>
        </xdr:cNvPr>
        <xdr:cNvSpPr/>
      </xdr:nvSpPr>
      <xdr:spPr>
        <a:xfrm>
          <a:off x="701040" y="53721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91440</xdr:colOff>
      <xdr:row>31</xdr:row>
      <xdr:rowOff>96520</xdr:rowOff>
    </xdr:from>
    <xdr:to>
      <xdr:col>4</xdr:col>
      <xdr:colOff>365760</xdr:colOff>
      <xdr:row>33</xdr:row>
      <xdr:rowOff>50800</xdr:rowOff>
    </xdr:to>
    <xdr:sp macro="" textlink="">
      <xdr:nvSpPr>
        <xdr:cNvPr id="72" name="Rectangle: Rounded Corners 71">
          <a:extLst>
            <a:ext uri="{FF2B5EF4-FFF2-40B4-BE49-F238E27FC236}">
              <a16:creationId xmlns:a16="http://schemas.microsoft.com/office/drawing/2014/main" id="{00000000-0008-0000-0600-000048000000}"/>
            </a:ext>
          </a:extLst>
        </xdr:cNvPr>
        <xdr:cNvSpPr/>
      </xdr:nvSpPr>
      <xdr:spPr>
        <a:xfrm>
          <a:off x="701040" y="57658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91440</xdr:colOff>
      <xdr:row>33</xdr:row>
      <xdr:rowOff>124460</xdr:rowOff>
    </xdr:from>
    <xdr:to>
      <xdr:col>4</xdr:col>
      <xdr:colOff>365760</xdr:colOff>
      <xdr:row>35</xdr:row>
      <xdr:rowOff>78740</xdr:rowOff>
    </xdr:to>
    <xdr:sp macro="" textlink="">
      <xdr:nvSpPr>
        <xdr:cNvPr id="73" name="Rectangle: Rounded Corners 72">
          <a:extLst>
            <a:ext uri="{FF2B5EF4-FFF2-40B4-BE49-F238E27FC236}">
              <a16:creationId xmlns:a16="http://schemas.microsoft.com/office/drawing/2014/main" id="{00000000-0008-0000-0600-000049000000}"/>
            </a:ext>
          </a:extLst>
        </xdr:cNvPr>
        <xdr:cNvSpPr/>
      </xdr:nvSpPr>
      <xdr:spPr>
        <a:xfrm>
          <a:off x="701040" y="61595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91440</xdr:colOff>
      <xdr:row>35</xdr:row>
      <xdr:rowOff>152400</xdr:rowOff>
    </xdr:from>
    <xdr:to>
      <xdr:col>4</xdr:col>
      <xdr:colOff>365760</xdr:colOff>
      <xdr:row>37</xdr:row>
      <xdr:rowOff>106680</xdr:rowOff>
    </xdr:to>
    <xdr:sp macro="" textlink="">
      <xdr:nvSpPr>
        <xdr:cNvPr id="74" name="Rectangle: Rounded Corners 73">
          <a:extLst>
            <a:ext uri="{FF2B5EF4-FFF2-40B4-BE49-F238E27FC236}">
              <a16:creationId xmlns:a16="http://schemas.microsoft.com/office/drawing/2014/main" id="{00000000-0008-0000-0600-00004A000000}"/>
            </a:ext>
          </a:extLst>
        </xdr:cNvPr>
        <xdr:cNvSpPr/>
      </xdr:nvSpPr>
      <xdr:spPr>
        <a:xfrm>
          <a:off x="701040" y="6553200"/>
          <a:ext cx="2103120" cy="320040"/>
        </a:xfrm>
        <a:prstGeom prst="roundRect">
          <a:avLst>
            <a:gd name="adj" fmla="val 29626"/>
          </a:avLst>
        </a:prstGeom>
        <a:solidFill>
          <a:srgbClr val="EFF7F7"/>
        </a:solidFill>
        <a:ln w="12700">
          <a:solidFill>
            <a:schemeClr val="bg1"/>
          </a:solidFill>
        </a:ln>
        <a:effectLst>
          <a:outerShdw blurRad="190500" dist="190500" dir="2700000" algn="tl" rotWithShape="0">
            <a:srgbClr val="193337">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3</xdr:col>
      <xdr:colOff>258495</xdr:colOff>
      <xdr:row>29</xdr:row>
      <xdr:rowOff>104339</xdr:rowOff>
    </xdr:from>
    <xdr:to>
      <xdr:col>4</xdr:col>
      <xdr:colOff>330006</xdr:colOff>
      <xdr:row>30</xdr:row>
      <xdr:rowOff>105511</xdr:rowOff>
    </xdr:to>
    <xdr:sp macro="" textlink="Processing!R21">
      <xdr:nvSpPr>
        <xdr:cNvPr id="75" name="TextBox 74">
          <a:extLst>
            <a:ext uri="{FF2B5EF4-FFF2-40B4-BE49-F238E27FC236}">
              <a16:creationId xmlns:a16="http://schemas.microsoft.com/office/drawing/2014/main" id="{00000000-0008-0000-0600-00004B000000}"/>
            </a:ext>
          </a:extLst>
        </xdr:cNvPr>
        <xdr:cNvSpPr txBox="1"/>
      </xdr:nvSpPr>
      <xdr:spPr>
        <a:xfrm>
          <a:off x="2087295" y="54078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9308C9C-E821-4D6D-BA82-77747CD597F9}" type="TxLink">
            <a:rPr lang="en-US" sz="1100" b="0" i="0" u="none" strike="noStrike">
              <a:solidFill>
                <a:srgbClr val="598CBF"/>
              </a:solidFill>
              <a:latin typeface="Aptos Narrow"/>
              <a:ea typeface="+mn-ea"/>
              <a:cs typeface="+mn-cs"/>
            </a:rPr>
            <a:pPr marL="0" indent="0" algn="r"/>
            <a:t>$2 709</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29</xdr:row>
      <xdr:rowOff>104339</xdr:rowOff>
    </xdr:from>
    <xdr:to>
      <xdr:col>3</xdr:col>
      <xdr:colOff>189914</xdr:colOff>
      <xdr:row>30</xdr:row>
      <xdr:rowOff>105511</xdr:rowOff>
    </xdr:to>
    <xdr:sp macro="" textlink="Processing!Q21">
      <xdr:nvSpPr>
        <xdr:cNvPr id="76" name="TextBox 75">
          <a:extLst>
            <a:ext uri="{FF2B5EF4-FFF2-40B4-BE49-F238E27FC236}">
              <a16:creationId xmlns:a16="http://schemas.microsoft.com/office/drawing/2014/main" id="{00000000-0008-0000-0600-00004C000000}"/>
            </a:ext>
          </a:extLst>
        </xdr:cNvPr>
        <xdr:cNvSpPr txBox="1"/>
      </xdr:nvSpPr>
      <xdr:spPr>
        <a:xfrm>
          <a:off x="1012874" y="540785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549DB41-3313-4B8C-93C3-C28BA2C972BE}" type="TxLink">
            <a:rPr lang="en-US" sz="1100" b="0" i="0" u="none" strike="noStrike">
              <a:solidFill>
                <a:srgbClr val="598CBF"/>
              </a:solidFill>
              <a:latin typeface="Aptos Narrow"/>
              <a:ea typeface="+mn-ea"/>
              <a:cs typeface="+mn-cs"/>
            </a:rPr>
            <a:pPr marL="0" indent="0" algn="l"/>
            <a:t>Investments</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31</xdr:row>
      <xdr:rowOff>150059</xdr:rowOff>
    </xdr:from>
    <xdr:to>
      <xdr:col>4</xdr:col>
      <xdr:colOff>330006</xdr:colOff>
      <xdr:row>32</xdr:row>
      <xdr:rowOff>151231</xdr:rowOff>
    </xdr:to>
    <xdr:sp macro="" textlink="Processing!R22">
      <xdr:nvSpPr>
        <xdr:cNvPr id="77" name="TextBox 76">
          <a:extLst>
            <a:ext uri="{FF2B5EF4-FFF2-40B4-BE49-F238E27FC236}">
              <a16:creationId xmlns:a16="http://schemas.microsoft.com/office/drawing/2014/main" id="{00000000-0008-0000-0600-00004D000000}"/>
            </a:ext>
          </a:extLst>
        </xdr:cNvPr>
        <xdr:cNvSpPr txBox="1"/>
      </xdr:nvSpPr>
      <xdr:spPr>
        <a:xfrm>
          <a:off x="2087295" y="5819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B9F38D1-CC9D-4152-B49B-5AE61AE33F1F}" type="TxLink">
            <a:rPr lang="en-US" sz="1100" b="0" i="0" u="none" strike="noStrike">
              <a:solidFill>
                <a:srgbClr val="598CBF"/>
              </a:solidFill>
              <a:latin typeface="Aptos Narrow"/>
              <a:ea typeface="+mn-ea"/>
              <a:cs typeface="+mn-cs"/>
            </a:rPr>
            <a:pPr marL="0" indent="0" algn="r"/>
            <a:t>$1 977</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31</xdr:row>
      <xdr:rowOff>150059</xdr:rowOff>
    </xdr:from>
    <xdr:to>
      <xdr:col>3</xdr:col>
      <xdr:colOff>189914</xdr:colOff>
      <xdr:row>32</xdr:row>
      <xdr:rowOff>151231</xdr:rowOff>
    </xdr:to>
    <xdr:sp macro="" textlink="Processing!Q22">
      <xdr:nvSpPr>
        <xdr:cNvPr id="78" name="TextBox 77">
          <a:extLst>
            <a:ext uri="{FF2B5EF4-FFF2-40B4-BE49-F238E27FC236}">
              <a16:creationId xmlns:a16="http://schemas.microsoft.com/office/drawing/2014/main" id="{00000000-0008-0000-0600-00004E000000}"/>
            </a:ext>
          </a:extLst>
        </xdr:cNvPr>
        <xdr:cNvSpPr txBox="1"/>
      </xdr:nvSpPr>
      <xdr:spPr>
        <a:xfrm>
          <a:off x="1012874" y="5819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2D48D95-88CE-4A8D-B893-439D544E9583}" type="TxLink">
            <a:rPr lang="en-US" sz="1100" b="0" i="0" u="none" strike="noStrike">
              <a:solidFill>
                <a:srgbClr val="598CBF"/>
              </a:solidFill>
              <a:latin typeface="Aptos Narrow"/>
              <a:ea typeface="+mn-ea"/>
              <a:cs typeface="+mn-cs"/>
            </a:rPr>
            <a:pPr marL="0" indent="0" algn="l"/>
            <a:t>Checking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33</xdr:row>
      <xdr:rowOff>165299</xdr:rowOff>
    </xdr:from>
    <xdr:to>
      <xdr:col>4</xdr:col>
      <xdr:colOff>330006</xdr:colOff>
      <xdr:row>34</xdr:row>
      <xdr:rowOff>166471</xdr:rowOff>
    </xdr:to>
    <xdr:sp macro="" textlink="Processing!R23">
      <xdr:nvSpPr>
        <xdr:cNvPr id="79" name="TextBox 78">
          <a:extLst>
            <a:ext uri="{FF2B5EF4-FFF2-40B4-BE49-F238E27FC236}">
              <a16:creationId xmlns:a16="http://schemas.microsoft.com/office/drawing/2014/main" id="{00000000-0008-0000-0600-00004F000000}"/>
            </a:ext>
          </a:extLst>
        </xdr:cNvPr>
        <xdr:cNvSpPr txBox="1"/>
      </xdr:nvSpPr>
      <xdr:spPr>
        <a:xfrm>
          <a:off x="2087295" y="6200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99CA88D-AE8B-40EC-8894-724CE7969974}" type="TxLink">
            <a:rPr lang="en-US" sz="1100" b="0" i="0" u="none" strike="noStrike">
              <a:solidFill>
                <a:srgbClr val="598CBF"/>
              </a:solidFill>
              <a:latin typeface="Aptos Narrow"/>
              <a:ea typeface="+mn-ea"/>
              <a:cs typeface="+mn-cs"/>
            </a:rPr>
            <a:pPr marL="0" indent="0" algn="r"/>
            <a:t>$1 916</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33</xdr:row>
      <xdr:rowOff>165299</xdr:rowOff>
    </xdr:from>
    <xdr:to>
      <xdr:col>3</xdr:col>
      <xdr:colOff>189914</xdr:colOff>
      <xdr:row>34</xdr:row>
      <xdr:rowOff>166471</xdr:rowOff>
    </xdr:to>
    <xdr:sp macro="" textlink="Processing!Q23">
      <xdr:nvSpPr>
        <xdr:cNvPr id="80" name="TextBox 79">
          <a:extLst>
            <a:ext uri="{FF2B5EF4-FFF2-40B4-BE49-F238E27FC236}">
              <a16:creationId xmlns:a16="http://schemas.microsoft.com/office/drawing/2014/main" id="{00000000-0008-0000-0600-000050000000}"/>
            </a:ext>
          </a:extLst>
        </xdr:cNvPr>
        <xdr:cNvSpPr txBox="1"/>
      </xdr:nvSpPr>
      <xdr:spPr>
        <a:xfrm>
          <a:off x="1012874" y="6200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864B10-3E92-48C6-83B2-9E42358F19F7}" type="TxLink">
            <a:rPr lang="en-US" sz="1100" b="0" i="0" u="none" strike="noStrike">
              <a:solidFill>
                <a:srgbClr val="598CBF"/>
              </a:solidFill>
              <a:latin typeface="Aptos Narrow"/>
              <a:ea typeface="+mn-ea"/>
              <a:cs typeface="+mn-cs"/>
            </a:rPr>
            <a:pPr marL="0" indent="0" algn="l"/>
            <a:t>Saving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36</xdr:row>
      <xdr:rowOff>12899</xdr:rowOff>
    </xdr:from>
    <xdr:to>
      <xdr:col>4</xdr:col>
      <xdr:colOff>330006</xdr:colOff>
      <xdr:row>37</xdr:row>
      <xdr:rowOff>14071</xdr:rowOff>
    </xdr:to>
    <xdr:sp macro="" textlink="Processing!R24">
      <xdr:nvSpPr>
        <xdr:cNvPr id="81" name="TextBox 80">
          <a:extLst>
            <a:ext uri="{FF2B5EF4-FFF2-40B4-BE49-F238E27FC236}">
              <a16:creationId xmlns:a16="http://schemas.microsoft.com/office/drawing/2014/main" id="{00000000-0008-0000-0600-000051000000}"/>
            </a:ext>
          </a:extLst>
        </xdr:cNvPr>
        <xdr:cNvSpPr txBox="1"/>
      </xdr:nvSpPr>
      <xdr:spPr>
        <a:xfrm>
          <a:off x="2087295" y="659657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AFAFF53-E48A-46A8-B08F-F303044C6141}" type="TxLink">
            <a:rPr lang="en-US" sz="1100" b="0" i="0" u="none" strike="noStrike">
              <a:solidFill>
                <a:srgbClr val="598CBF"/>
              </a:solidFill>
              <a:latin typeface="Aptos Narrow"/>
              <a:ea typeface="+mn-ea"/>
              <a:cs typeface="+mn-cs"/>
            </a:rPr>
            <a:pPr marL="0" indent="0" algn="r"/>
            <a:t>$1 712</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36</xdr:row>
      <xdr:rowOff>12899</xdr:rowOff>
    </xdr:from>
    <xdr:to>
      <xdr:col>3</xdr:col>
      <xdr:colOff>189914</xdr:colOff>
      <xdr:row>37</xdr:row>
      <xdr:rowOff>14071</xdr:rowOff>
    </xdr:to>
    <xdr:sp macro="" textlink="Processing!Q24">
      <xdr:nvSpPr>
        <xdr:cNvPr id="82" name="TextBox 81">
          <a:extLst>
            <a:ext uri="{FF2B5EF4-FFF2-40B4-BE49-F238E27FC236}">
              <a16:creationId xmlns:a16="http://schemas.microsoft.com/office/drawing/2014/main" id="{00000000-0008-0000-0600-000052000000}"/>
            </a:ext>
          </a:extLst>
        </xdr:cNvPr>
        <xdr:cNvSpPr txBox="1"/>
      </xdr:nvSpPr>
      <xdr:spPr>
        <a:xfrm>
          <a:off x="1012874" y="659657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34A437-0D88-4F35-B567-B7F6831301AB}" type="TxLink">
            <a:rPr lang="en-US" sz="1100" b="0" i="0" u="none" strike="noStrike">
              <a:solidFill>
                <a:srgbClr val="598CBF"/>
              </a:solidFill>
              <a:latin typeface="Aptos Narrow"/>
              <a:ea typeface="+mn-ea"/>
              <a:cs typeface="+mn-cs"/>
            </a:rPr>
            <a:pPr marL="0" indent="0" algn="l"/>
            <a:t>Credit Cards</a:t>
          </a:fld>
          <a:endParaRPr lang="ru-RU" sz="1100" b="0" i="0" u="none" strike="noStrike">
            <a:solidFill>
              <a:srgbClr val="598CBF"/>
            </a:solidFill>
            <a:latin typeface="Aptos Narrow"/>
            <a:ea typeface="+mn-ea"/>
            <a:cs typeface="+mn-cs"/>
          </a:endParaRPr>
        </a:p>
      </xdr:txBody>
    </xdr:sp>
    <xdr:clientData/>
  </xdr:twoCellAnchor>
  <xdr:twoCellAnchor>
    <xdr:from>
      <xdr:col>1</xdr:col>
      <xdr:colOff>358140</xdr:colOff>
      <xdr:row>29</xdr:row>
      <xdr:rowOff>7620</xdr:rowOff>
    </xdr:from>
    <xdr:to>
      <xdr:col>5</xdr:col>
      <xdr:colOff>22860</xdr:colOff>
      <xdr:row>39</xdr:row>
      <xdr:rowOff>7620</xdr:rowOff>
    </xdr:to>
    <xdr:graphicFrame macro="">
      <xdr:nvGraphicFramePr>
        <xdr:cNvPr id="83" name="Chart 82">
          <a:extLst>
            <a:ext uri="{FF2B5EF4-FFF2-40B4-BE49-F238E27FC236}">
              <a16:creationId xmlns:a16="http://schemas.microsoft.com/office/drawing/2014/main" id="{00000000-0008-0000-0600-00005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7620</xdr:colOff>
      <xdr:row>27</xdr:row>
      <xdr:rowOff>114300</xdr:rowOff>
    </xdr:from>
    <xdr:to>
      <xdr:col>4</xdr:col>
      <xdr:colOff>350520</xdr:colOff>
      <xdr:row>29</xdr:row>
      <xdr:rowOff>22860</xdr:rowOff>
    </xdr:to>
    <xdr:sp macro="" textlink="Processing!R20">
      <xdr:nvSpPr>
        <xdr:cNvPr id="84" name="TextBox 83">
          <a:extLst>
            <a:ext uri="{FF2B5EF4-FFF2-40B4-BE49-F238E27FC236}">
              <a16:creationId xmlns:a16="http://schemas.microsoft.com/office/drawing/2014/main" id="{00000000-0008-0000-0600-000054000000}"/>
            </a:ext>
          </a:extLst>
        </xdr:cNvPr>
        <xdr:cNvSpPr txBox="1"/>
      </xdr:nvSpPr>
      <xdr:spPr>
        <a:xfrm>
          <a:off x="18364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D4FDB19F-6E7D-4041-9887-35703C74EE3F}" type="TxLink">
            <a:rPr lang="en-US" sz="1400" b="0" i="0" u="none" strike="noStrike">
              <a:solidFill>
                <a:srgbClr val="214247"/>
              </a:solidFill>
              <a:latin typeface="Aptos Narrow"/>
              <a:ea typeface="+mn-ea"/>
              <a:cs typeface="+mn-cs"/>
            </a:rPr>
            <a:pPr marL="0" indent="0" algn="r"/>
            <a:t>$8 314</a:t>
          </a:fld>
          <a:endParaRPr lang="ru-RU" sz="1400" b="0" i="0" u="none" strike="noStrike">
            <a:solidFill>
              <a:srgbClr val="214247"/>
            </a:solidFill>
            <a:latin typeface="Aptos Narrow"/>
            <a:ea typeface="+mn-ea"/>
            <a:cs typeface="+mn-cs"/>
          </a:endParaRPr>
        </a:p>
      </xdr:txBody>
    </xdr:sp>
    <xdr:clientData/>
  </xdr:twoCellAnchor>
  <xdr:twoCellAnchor editAs="oneCell">
    <xdr:from>
      <xdr:col>19</xdr:col>
      <xdr:colOff>342900</xdr:colOff>
      <xdr:row>11</xdr:row>
      <xdr:rowOff>45721</xdr:rowOff>
    </xdr:from>
    <xdr:to>
      <xdr:col>22</xdr:col>
      <xdr:colOff>342900</xdr:colOff>
      <xdr:row>13</xdr:row>
      <xdr:rowOff>137161</xdr:rowOff>
    </xdr:to>
    <mc:AlternateContent xmlns:mc="http://schemas.openxmlformats.org/markup-compatibility/2006" xmlns:a14="http://schemas.microsoft.com/office/drawing/2010/main">
      <mc:Choice Requires="a14">
        <xdr:graphicFrame macro="">
          <xdr:nvGraphicFramePr>
            <xdr:cNvPr id="85" name="Year 9">
              <a:extLst>
                <a:ext uri="{FF2B5EF4-FFF2-40B4-BE49-F238E27FC236}">
                  <a16:creationId xmlns:a16="http://schemas.microsoft.com/office/drawing/2014/main" id="{00000000-0008-0000-0600-000055000000}"/>
                </a:ext>
              </a:extLst>
            </xdr:cNvPr>
            <xdr:cNvGraphicFramePr/>
          </xdr:nvGraphicFramePr>
          <xdr:xfrm>
            <a:off x="0" y="0"/>
            <a:ext cx="0" cy="0"/>
          </xdr:xfrm>
          <a:graphic>
            <a:graphicData uri="http://schemas.microsoft.com/office/drawing/2010/slicer">
              <sle:slicer xmlns:sle="http://schemas.microsoft.com/office/drawing/2010/slicer" name="Year 9"/>
            </a:graphicData>
          </a:graphic>
        </xdr:graphicFrame>
      </mc:Choice>
      <mc:Fallback xmlns="">
        <xdr:sp macro="" textlink="">
          <xdr:nvSpPr>
            <xdr:cNvPr id="0" name=""/>
            <xdr:cNvSpPr>
              <a:spLocks noTextEdit="1"/>
            </xdr:cNvSpPr>
          </xdr:nvSpPr>
          <xdr:spPr>
            <a:xfrm>
              <a:off x="11925300" y="2057401"/>
              <a:ext cx="182880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426720</xdr:colOff>
      <xdr:row>22</xdr:row>
      <xdr:rowOff>129541</xdr:rowOff>
    </xdr:from>
    <xdr:to>
      <xdr:col>22</xdr:col>
      <xdr:colOff>426720</xdr:colOff>
      <xdr:row>24</xdr:row>
      <xdr:rowOff>166117</xdr:rowOff>
    </xdr:to>
    <mc:AlternateContent xmlns:mc="http://schemas.openxmlformats.org/markup-compatibility/2006" xmlns:a14="http://schemas.microsoft.com/office/drawing/2010/main">
      <mc:Choice Requires="a14">
        <xdr:graphicFrame macro="">
          <xdr:nvGraphicFramePr>
            <xdr:cNvPr id="86" name="Month 11">
              <a:extLst>
                <a:ext uri="{FF2B5EF4-FFF2-40B4-BE49-F238E27FC236}">
                  <a16:creationId xmlns:a16="http://schemas.microsoft.com/office/drawing/2014/main" id="{00000000-0008-0000-0600-000056000000}"/>
                </a:ext>
              </a:extLst>
            </xdr:cNvPr>
            <xdr:cNvGraphicFramePr/>
          </xdr:nvGraphicFramePr>
          <xdr:xfrm>
            <a:off x="0" y="0"/>
            <a:ext cx="0" cy="0"/>
          </xdr:xfrm>
          <a:graphic>
            <a:graphicData uri="http://schemas.microsoft.com/office/drawing/2010/slicer">
              <sle:slicer xmlns:sle="http://schemas.microsoft.com/office/drawing/2010/slicer" name="Month 11"/>
            </a:graphicData>
          </a:graphic>
        </xdr:graphicFrame>
      </mc:Choice>
      <mc:Fallback xmlns="">
        <xdr:sp macro="" textlink="">
          <xdr:nvSpPr>
            <xdr:cNvPr id="0" name=""/>
            <xdr:cNvSpPr>
              <a:spLocks noTextEdit="1"/>
            </xdr:cNvSpPr>
          </xdr:nvSpPr>
          <xdr:spPr>
            <a:xfrm>
              <a:off x="8351520" y="4152901"/>
              <a:ext cx="548640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563880</xdr:colOff>
      <xdr:row>11</xdr:row>
      <xdr:rowOff>15240</xdr:rowOff>
    </xdr:from>
    <xdr:to>
      <xdr:col>18</xdr:col>
      <xdr:colOff>594360</xdr:colOff>
      <xdr:row>13</xdr:row>
      <xdr:rowOff>124968</xdr:rowOff>
    </xdr:to>
    <xdr:graphicFrame macro="">
      <xdr:nvGraphicFramePr>
        <xdr:cNvPr id="87" name="Chart 86">
          <a:extLst>
            <a:ext uri="{FF2B5EF4-FFF2-40B4-BE49-F238E27FC236}">
              <a16:creationId xmlns:a16="http://schemas.microsoft.com/office/drawing/2014/main" id="{00000000-0008-0000-0600-00005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17</xdr:col>
          <xdr:colOff>504825</xdr:colOff>
          <xdr:row>11</xdr:row>
          <xdr:rowOff>133350</xdr:rowOff>
        </xdr:from>
        <xdr:to>
          <xdr:col>18</xdr:col>
          <xdr:colOff>504825</xdr:colOff>
          <xdr:row>12</xdr:row>
          <xdr:rowOff>171450</xdr:rowOff>
        </xdr:to>
        <xdr:sp macro="" textlink="">
          <xdr:nvSpPr>
            <xdr:cNvPr id="27649" name="Check Box 1" hidden="1">
              <a:extLst>
                <a:ext uri="{63B3BB69-23CF-44E3-9099-C40C66FF867C}">
                  <a14:compatExt spid="_x0000_s27649"/>
                </a:ext>
                <a:ext uri="{FF2B5EF4-FFF2-40B4-BE49-F238E27FC236}">
                  <a16:creationId xmlns:a16="http://schemas.microsoft.com/office/drawing/2014/main" id="{00000000-0008-0000-0500-000001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17</xdr:col>
      <xdr:colOff>487680</xdr:colOff>
      <xdr:row>11</xdr:row>
      <xdr:rowOff>167640</xdr:rowOff>
    </xdr:from>
    <xdr:to>
      <xdr:col>18</xdr:col>
      <xdr:colOff>60960</xdr:colOff>
      <xdr:row>12</xdr:row>
      <xdr:rowOff>167640</xdr:rowOff>
    </xdr:to>
    <xdr:sp macro="" textlink="">
      <xdr:nvSpPr>
        <xdr:cNvPr id="88" name="Rectangle 87">
          <a:extLst>
            <a:ext uri="{FF2B5EF4-FFF2-40B4-BE49-F238E27FC236}">
              <a16:creationId xmlns:a16="http://schemas.microsoft.com/office/drawing/2014/main" id="{00000000-0008-0000-0600-000058000000}"/>
            </a:ext>
          </a:extLst>
        </xdr:cNvPr>
        <xdr:cNvSpPr/>
      </xdr:nvSpPr>
      <xdr:spPr>
        <a:xfrm>
          <a:off x="10850880" y="2179320"/>
          <a:ext cx="182880" cy="182880"/>
        </a:xfrm>
        <a:prstGeom prst="rect">
          <a:avLst/>
        </a:prstGeom>
        <a:solidFill>
          <a:srgbClr val="EF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205740</xdr:colOff>
      <xdr:row>11</xdr:row>
      <xdr:rowOff>114300</xdr:rowOff>
    </xdr:from>
    <xdr:to>
      <xdr:col>17</xdr:col>
      <xdr:colOff>571500</xdr:colOff>
      <xdr:row>13</xdr:row>
      <xdr:rowOff>22860</xdr:rowOff>
    </xdr:to>
    <xdr:sp macro="" textlink="Processing!I23">
      <xdr:nvSpPr>
        <xdr:cNvPr id="89" name="TextBox 88">
          <a:extLst>
            <a:ext uri="{FF2B5EF4-FFF2-40B4-BE49-F238E27FC236}">
              <a16:creationId xmlns:a16="http://schemas.microsoft.com/office/drawing/2014/main" id="{00000000-0008-0000-0600-000059000000}"/>
            </a:ext>
          </a:extLst>
        </xdr:cNvPr>
        <xdr:cNvSpPr txBox="1"/>
      </xdr:nvSpPr>
      <xdr:spPr>
        <a:xfrm>
          <a:off x="9959340" y="2125980"/>
          <a:ext cx="975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BB6E9FB-7F4B-4293-8CC3-C89263A1C2B4}" type="TxLink">
            <a:rPr lang="en-US" sz="1800" b="0" i="0" u="none" strike="noStrike">
              <a:solidFill>
                <a:srgbClr val="214247"/>
              </a:solidFill>
              <a:latin typeface="Aptos Narrow"/>
              <a:ea typeface="+mn-ea"/>
              <a:cs typeface="+mn-cs"/>
            </a:rPr>
            <a:pPr marL="0" indent="0" algn="l"/>
            <a:t> $10,832 </a:t>
          </a:fld>
          <a:endParaRPr lang="ru-RU" sz="1800" b="0" i="0" u="none" strike="noStrike">
            <a:solidFill>
              <a:srgbClr val="214247"/>
            </a:solidFill>
            <a:latin typeface="Aptos Narrow"/>
            <a:ea typeface="+mn-ea"/>
            <a:cs typeface="+mn-cs"/>
          </a:endParaRPr>
        </a:p>
      </xdr:txBody>
    </xdr:sp>
    <xdr:clientData/>
  </xdr:twoCellAnchor>
  <xdr:twoCellAnchor>
    <xdr:from>
      <xdr:col>1</xdr:col>
      <xdr:colOff>18584</xdr:colOff>
      <xdr:row>28</xdr:row>
      <xdr:rowOff>80847</xdr:rowOff>
    </xdr:from>
    <xdr:to>
      <xdr:col>1</xdr:col>
      <xdr:colOff>521504</xdr:colOff>
      <xdr:row>38</xdr:row>
      <xdr:rowOff>88281</xdr:rowOff>
    </xdr:to>
    <xdr:graphicFrame macro="">
      <xdr:nvGraphicFramePr>
        <xdr:cNvPr id="93" name="Chart 92">
          <a:extLst>
            <a:ext uri="{FF2B5EF4-FFF2-40B4-BE49-F238E27FC236}">
              <a16:creationId xmlns:a16="http://schemas.microsoft.com/office/drawing/2014/main" id="{00000000-0008-0000-0600-00005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281940</xdr:colOff>
      <xdr:row>5</xdr:row>
      <xdr:rowOff>45720</xdr:rowOff>
    </xdr:from>
    <xdr:to>
      <xdr:col>7</xdr:col>
      <xdr:colOff>533400</xdr:colOff>
      <xdr:row>7</xdr:row>
      <xdr:rowOff>38100</xdr:rowOff>
    </xdr:to>
    <xdr:sp macro="" textlink="Processing!J7">
      <xdr:nvSpPr>
        <xdr:cNvPr id="94" name="TextBox 93">
          <a:extLst>
            <a:ext uri="{FF2B5EF4-FFF2-40B4-BE49-F238E27FC236}">
              <a16:creationId xmlns:a16="http://schemas.microsoft.com/office/drawing/2014/main" id="{00000000-0008-0000-0600-00005E000000}"/>
            </a:ext>
          </a:extLst>
        </xdr:cNvPr>
        <xdr:cNvSpPr txBox="1"/>
      </xdr:nvSpPr>
      <xdr:spPr>
        <a:xfrm>
          <a:off x="33299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970F84-CAD0-4A62-9E44-528DBEC86110}" type="TxLink">
            <a:rPr lang="en-US" sz="2000" b="0" i="0" u="none" strike="noStrike">
              <a:solidFill>
                <a:srgbClr val="FF0000"/>
              </a:solidFill>
              <a:latin typeface="Aptos Narrow"/>
              <a:ea typeface="+mn-ea"/>
              <a:cs typeface="+mn-cs"/>
            </a:rPr>
            <a:pPr marL="0" indent="0"/>
            <a:t> </a:t>
          </a:fld>
          <a:endParaRPr lang="ru-RU" sz="2000" b="0" i="0" u="none" strike="noStrike">
            <a:solidFill>
              <a:srgbClr val="FF0000"/>
            </a:solidFill>
            <a:latin typeface="Aptos Narrow"/>
            <a:ea typeface="+mn-ea"/>
            <a:cs typeface="+mn-cs"/>
          </a:endParaRPr>
        </a:p>
      </xdr:txBody>
    </xdr:sp>
    <xdr:clientData/>
  </xdr:twoCellAnchor>
  <xdr:twoCellAnchor>
    <xdr:from>
      <xdr:col>5</xdr:col>
      <xdr:colOff>281940</xdr:colOff>
      <xdr:row>5</xdr:row>
      <xdr:rowOff>45720</xdr:rowOff>
    </xdr:from>
    <xdr:to>
      <xdr:col>7</xdr:col>
      <xdr:colOff>533400</xdr:colOff>
      <xdr:row>7</xdr:row>
      <xdr:rowOff>38100</xdr:rowOff>
    </xdr:to>
    <xdr:sp macro="" textlink="Processing!I7">
      <xdr:nvSpPr>
        <xdr:cNvPr id="95" name="TextBox 94">
          <a:extLst>
            <a:ext uri="{FF2B5EF4-FFF2-40B4-BE49-F238E27FC236}">
              <a16:creationId xmlns:a16="http://schemas.microsoft.com/office/drawing/2014/main" id="{00000000-0008-0000-0600-00005F000000}"/>
            </a:ext>
          </a:extLst>
        </xdr:cNvPr>
        <xdr:cNvSpPr txBox="1"/>
      </xdr:nvSpPr>
      <xdr:spPr>
        <a:xfrm>
          <a:off x="33299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AB128E-9B81-41DA-9E24-A81793FD04BE}" type="TxLink">
            <a:rPr lang="en-US" sz="2000" b="0" i="0" u="none" strike="noStrike">
              <a:solidFill>
                <a:srgbClr val="00C6BC"/>
              </a:solidFill>
              <a:latin typeface="Aptos Narrow"/>
              <a:ea typeface="+mn-ea"/>
              <a:cs typeface="+mn-cs"/>
            </a:rPr>
            <a:pPr marL="0" indent="0"/>
            <a:t>$3 048</a:t>
          </a:fld>
          <a:endParaRPr lang="ru-RU" sz="2000" b="0" i="0" u="none" strike="noStrike">
            <a:solidFill>
              <a:srgbClr val="00C6BC"/>
            </a:solidFill>
            <a:latin typeface="Aptos Narrow"/>
            <a:ea typeface="+mn-ea"/>
            <a:cs typeface="+mn-cs"/>
          </a:endParaRPr>
        </a:p>
      </xdr:txBody>
    </xdr:sp>
    <xdr:clientData/>
  </xdr:twoCellAnchor>
  <xdr:twoCellAnchor>
    <xdr:from>
      <xdr:col>15</xdr:col>
      <xdr:colOff>152400</xdr:colOff>
      <xdr:row>28</xdr:row>
      <xdr:rowOff>91440</xdr:rowOff>
    </xdr:from>
    <xdr:to>
      <xdr:col>16</xdr:col>
      <xdr:colOff>457200</xdr:colOff>
      <xdr:row>37</xdr:row>
      <xdr:rowOff>121920</xdr:rowOff>
    </xdr:to>
    <xdr:grpSp>
      <xdr:nvGrpSpPr>
        <xdr:cNvPr id="96" name="Group 95">
          <a:extLst>
            <a:ext uri="{FF2B5EF4-FFF2-40B4-BE49-F238E27FC236}">
              <a16:creationId xmlns:a16="http://schemas.microsoft.com/office/drawing/2014/main" id="{00000000-0008-0000-0600-000060000000}"/>
            </a:ext>
          </a:extLst>
        </xdr:cNvPr>
        <xdr:cNvGrpSpPr/>
      </xdr:nvGrpSpPr>
      <xdr:grpSpPr>
        <a:xfrm>
          <a:off x="9042400" y="5425440"/>
          <a:ext cx="897467" cy="1744980"/>
          <a:chOff x="9296400" y="5212080"/>
          <a:chExt cx="914400" cy="1676400"/>
        </a:xfrm>
      </xdr:grpSpPr>
      <xdr:sp macro="" textlink="Processing!J2">
        <xdr:nvSpPr>
          <xdr:cNvPr id="97" name="Rectangle: Rounded Corners 96">
            <a:extLst>
              <a:ext uri="{FF2B5EF4-FFF2-40B4-BE49-F238E27FC236}">
                <a16:creationId xmlns:a16="http://schemas.microsoft.com/office/drawing/2014/main" id="{00000000-0008-0000-0600-000061000000}"/>
              </a:ext>
            </a:extLst>
          </xdr:cNvPr>
          <xdr:cNvSpPr/>
        </xdr:nvSpPr>
        <xdr:spPr>
          <a:xfrm>
            <a:off x="9296400" y="5212080"/>
            <a:ext cx="914400" cy="274320"/>
          </a:xfrm>
          <a:prstGeom prst="roundRect">
            <a:avLst/>
          </a:prstGeom>
          <a:gradFill>
            <a:gsLst>
              <a:gs pos="100000">
                <a:srgbClr val="0054B4"/>
              </a:gs>
              <a:gs pos="0">
                <a:srgbClr val="34D399"/>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760DDD-0791-4269-B40F-0B3A1B881499}" type="TxLink">
              <a:rPr lang="en-US" sz="1100" b="0" i="0" u="none" strike="noStrike">
                <a:solidFill>
                  <a:schemeClr val="bg1"/>
                </a:solidFill>
                <a:latin typeface="Aptos Narrow"/>
              </a:rPr>
              <a:pPr algn="ctr"/>
              <a:t>Checking</a:t>
            </a:fld>
            <a:endParaRPr lang="ru-RU" sz="1100">
              <a:solidFill>
                <a:schemeClr val="bg1"/>
              </a:solidFill>
            </a:endParaRPr>
          </a:p>
        </xdr:txBody>
      </xdr:sp>
      <xdr:sp macro="" textlink="Processing!J3">
        <xdr:nvSpPr>
          <xdr:cNvPr id="98" name="Rectangle: Rounded Corners 97">
            <a:extLst>
              <a:ext uri="{FF2B5EF4-FFF2-40B4-BE49-F238E27FC236}">
                <a16:creationId xmlns:a16="http://schemas.microsoft.com/office/drawing/2014/main" id="{00000000-0008-0000-0600-000062000000}"/>
              </a:ext>
            </a:extLst>
          </xdr:cNvPr>
          <xdr:cNvSpPr/>
        </xdr:nvSpPr>
        <xdr:spPr>
          <a:xfrm>
            <a:off x="9296400" y="5562600"/>
            <a:ext cx="914400" cy="274320"/>
          </a:xfrm>
          <a:prstGeom prst="roundRect">
            <a:avLst/>
          </a:prstGeom>
          <a:gradFill>
            <a:gsLst>
              <a:gs pos="100000">
                <a:srgbClr val="1E63E8"/>
              </a:gs>
              <a:gs pos="0">
                <a:srgbClr val="6CB7FF"/>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3E7859-60EB-44D0-A4E1-97BDEF9835DA}" type="TxLink">
              <a:rPr lang="en-US" sz="1100" b="0" i="0" u="none" strike="noStrike">
                <a:solidFill>
                  <a:schemeClr val="bg1"/>
                </a:solidFill>
                <a:latin typeface="Aptos Narrow"/>
              </a:rPr>
              <a:pPr algn="ctr"/>
              <a:t>Saving</a:t>
            </a:fld>
            <a:endParaRPr lang="ru-RU" sz="1100">
              <a:solidFill>
                <a:schemeClr val="bg1"/>
              </a:solidFill>
            </a:endParaRPr>
          </a:p>
        </xdr:txBody>
      </xdr:sp>
      <xdr:sp macro="" textlink="Processing!J4">
        <xdr:nvSpPr>
          <xdr:cNvPr id="99" name="Rectangle: Rounded Corners 98">
            <a:extLst>
              <a:ext uri="{FF2B5EF4-FFF2-40B4-BE49-F238E27FC236}">
                <a16:creationId xmlns:a16="http://schemas.microsoft.com/office/drawing/2014/main" id="{00000000-0008-0000-0600-000063000000}"/>
              </a:ext>
            </a:extLst>
          </xdr:cNvPr>
          <xdr:cNvSpPr/>
        </xdr:nvSpPr>
        <xdr:spPr>
          <a:xfrm>
            <a:off x="9296400" y="5913120"/>
            <a:ext cx="914400" cy="274320"/>
          </a:xfrm>
          <a:prstGeom prst="roundRect">
            <a:avLst/>
          </a:prstGeom>
          <a:gradFill>
            <a:gsLst>
              <a:gs pos="100000">
                <a:srgbClr val="1CE16C"/>
              </a:gs>
              <a:gs pos="0">
                <a:srgbClr val="F9EAB7"/>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92A42B-82E4-4657-AA3E-77D138B4C2C2}" type="TxLink">
              <a:rPr lang="en-US" sz="1100" b="0" i="0" u="none" strike="noStrike">
                <a:solidFill>
                  <a:schemeClr val="bg1"/>
                </a:solidFill>
                <a:latin typeface="Aptos Narrow"/>
              </a:rPr>
              <a:pPr algn="ctr"/>
              <a:t>Investments</a:t>
            </a:fld>
            <a:endParaRPr lang="ru-RU" sz="1100">
              <a:solidFill>
                <a:schemeClr val="bg1"/>
              </a:solidFill>
            </a:endParaRPr>
          </a:p>
        </xdr:txBody>
      </xdr:sp>
      <xdr:sp macro="" textlink="Processing!J5">
        <xdr:nvSpPr>
          <xdr:cNvPr id="100" name="Rectangle: Rounded Corners 99">
            <a:extLst>
              <a:ext uri="{FF2B5EF4-FFF2-40B4-BE49-F238E27FC236}">
                <a16:creationId xmlns:a16="http://schemas.microsoft.com/office/drawing/2014/main" id="{00000000-0008-0000-0600-000064000000}"/>
              </a:ext>
            </a:extLst>
          </xdr:cNvPr>
          <xdr:cNvSpPr/>
        </xdr:nvSpPr>
        <xdr:spPr>
          <a:xfrm>
            <a:off x="9296400" y="6263640"/>
            <a:ext cx="914400" cy="274320"/>
          </a:xfrm>
          <a:prstGeom prst="roundRect">
            <a:avLst/>
          </a:prstGeom>
          <a:gradFill>
            <a:gsLst>
              <a:gs pos="0">
                <a:srgbClr val="FFFF00"/>
              </a:gs>
              <a:gs pos="94000">
                <a:srgbClr val="F2207B"/>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B2A1CF-C769-492E-ADE4-147DC16D645D}" type="TxLink">
              <a:rPr lang="en-US" sz="1100" b="0" i="0" u="none" strike="noStrike">
                <a:solidFill>
                  <a:schemeClr val="bg1"/>
                </a:solidFill>
                <a:latin typeface="Aptos Narrow"/>
              </a:rPr>
              <a:pPr algn="ctr"/>
              <a:t>Digital Craft</a:t>
            </a:fld>
            <a:endParaRPr lang="ru-RU" sz="1100">
              <a:solidFill>
                <a:schemeClr val="bg1"/>
              </a:solidFill>
            </a:endParaRPr>
          </a:p>
        </xdr:txBody>
      </xdr:sp>
      <xdr:sp macro="" textlink="Processing!J6">
        <xdr:nvSpPr>
          <xdr:cNvPr id="101" name="Rectangle: Rounded Corners 100">
            <a:extLst>
              <a:ext uri="{FF2B5EF4-FFF2-40B4-BE49-F238E27FC236}">
                <a16:creationId xmlns:a16="http://schemas.microsoft.com/office/drawing/2014/main" id="{00000000-0008-0000-0600-000065000000}"/>
              </a:ext>
            </a:extLst>
          </xdr:cNvPr>
          <xdr:cNvSpPr/>
        </xdr:nvSpPr>
        <xdr:spPr>
          <a:xfrm>
            <a:off x="9296400" y="6614160"/>
            <a:ext cx="914400" cy="274320"/>
          </a:xfrm>
          <a:prstGeom prst="roundRect">
            <a:avLst/>
          </a:prstGeom>
          <a:gradFill>
            <a:gsLst>
              <a:gs pos="100000">
                <a:srgbClr val="70AD18"/>
              </a:gs>
              <a:gs pos="0">
                <a:srgbClr val="ADE35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665468-6D95-4B70-AA85-914A8AC47F5B}" type="TxLink">
              <a:rPr lang="en-US" sz="1100" b="0" i="0" u="none" strike="noStrike">
                <a:solidFill>
                  <a:schemeClr val="bg1"/>
                </a:solidFill>
                <a:latin typeface="Aptos Narrow"/>
              </a:rPr>
              <a:pPr algn="ctr"/>
              <a:t>Rewards</a:t>
            </a:fld>
            <a:endParaRPr lang="ru-RU" sz="1100">
              <a:solidFill>
                <a:schemeClr val="bg1"/>
              </a:solidFill>
            </a:endParaRPr>
          </a:p>
        </xdr:txBody>
      </xdr:sp>
    </xdr:grpSp>
    <xdr:clientData/>
  </xdr:twoCellAnchor>
  <xdr:twoCellAnchor>
    <xdr:from>
      <xdr:col>15</xdr:col>
      <xdr:colOff>7620</xdr:colOff>
      <xdr:row>27</xdr:row>
      <xdr:rowOff>76200</xdr:rowOff>
    </xdr:from>
    <xdr:to>
      <xdr:col>16</xdr:col>
      <xdr:colOff>605028</xdr:colOff>
      <xdr:row>38</xdr:row>
      <xdr:rowOff>131064</xdr:rowOff>
    </xdr:to>
    <xdr:graphicFrame macro="">
      <xdr:nvGraphicFramePr>
        <xdr:cNvPr id="102" name="Chart 101">
          <a:extLst>
            <a:ext uri="{FF2B5EF4-FFF2-40B4-BE49-F238E27FC236}">
              <a16:creationId xmlns:a16="http://schemas.microsoft.com/office/drawing/2014/main" id="{00000000-0008-0000-0600-00006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561975</xdr:colOff>
          <xdr:row>28</xdr:row>
          <xdr:rowOff>85725</xdr:rowOff>
        </xdr:from>
        <xdr:to>
          <xdr:col>16</xdr:col>
          <xdr:colOff>438150</xdr:colOff>
          <xdr:row>29</xdr:row>
          <xdr:rowOff>161925</xdr:rowOff>
        </xdr:to>
        <xdr:sp macro="" textlink="">
          <xdr:nvSpPr>
            <xdr:cNvPr id="27652" name="Check Box 4" hidden="1">
              <a:extLst>
                <a:ext uri="{63B3BB69-23CF-44E3-9099-C40C66FF867C}">
                  <a14:compatExt spid="_x0000_s27652"/>
                </a:ext>
                <a:ext uri="{FF2B5EF4-FFF2-40B4-BE49-F238E27FC236}">
                  <a16:creationId xmlns:a16="http://schemas.microsoft.com/office/drawing/2014/main" id="{00000000-0008-0000-0500-000004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30</xdr:row>
          <xdr:rowOff>76200</xdr:rowOff>
        </xdr:from>
        <xdr:to>
          <xdr:col>16</xdr:col>
          <xdr:colOff>438150</xdr:colOff>
          <xdr:row>31</xdr:row>
          <xdr:rowOff>152400</xdr:rowOff>
        </xdr:to>
        <xdr:sp macro="" textlink="">
          <xdr:nvSpPr>
            <xdr:cNvPr id="27653" name="Check Box 5" hidden="1">
              <a:extLst>
                <a:ext uri="{63B3BB69-23CF-44E3-9099-C40C66FF867C}">
                  <a14:compatExt spid="_x0000_s27653"/>
                </a:ext>
                <a:ext uri="{FF2B5EF4-FFF2-40B4-BE49-F238E27FC236}">
                  <a16:creationId xmlns:a16="http://schemas.microsoft.com/office/drawing/2014/main" id="{00000000-0008-0000-0500-000005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32</xdr:row>
          <xdr:rowOff>66675</xdr:rowOff>
        </xdr:from>
        <xdr:to>
          <xdr:col>16</xdr:col>
          <xdr:colOff>438150</xdr:colOff>
          <xdr:row>33</xdr:row>
          <xdr:rowOff>142875</xdr:rowOff>
        </xdr:to>
        <xdr:sp macro="" textlink="">
          <xdr:nvSpPr>
            <xdr:cNvPr id="27654" name="Check Box 6" hidden="1">
              <a:extLst>
                <a:ext uri="{63B3BB69-23CF-44E3-9099-C40C66FF867C}">
                  <a14:compatExt spid="_x0000_s27654"/>
                </a:ext>
                <a:ext uri="{FF2B5EF4-FFF2-40B4-BE49-F238E27FC236}">
                  <a16:creationId xmlns:a16="http://schemas.microsoft.com/office/drawing/2014/main" id="{00000000-0008-0000-0500-000006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34</xdr:row>
          <xdr:rowOff>57150</xdr:rowOff>
        </xdr:from>
        <xdr:to>
          <xdr:col>16</xdr:col>
          <xdr:colOff>438150</xdr:colOff>
          <xdr:row>35</xdr:row>
          <xdr:rowOff>133350</xdr:rowOff>
        </xdr:to>
        <xdr:sp macro="" textlink="">
          <xdr:nvSpPr>
            <xdr:cNvPr id="27655" name="Check Box 7" hidden="1">
              <a:extLst>
                <a:ext uri="{63B3BB69-23CF-44E3-9099-C40C66FF867C}">
                  <a14:compatExt spid="_x0000_s27655"/>
                </a:ext>
                <a:ext uri="{FF2B5EF4-FFF2-40B4-BE49-F238E27FC236}">
                  <a16:creationId xmlns:a16="http://schemas.microsoft.com/office/drawing/2014/main" id="{00000000-0008-0000-0500-000007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36</xdr:row>
          <xdr:rowOff>57150</xdr:rowOff>
        </xdr:from>
        <xdr:to>
          <xdr:col>16</xdr:col>
          <xdr:colOff>438150</xdr:colOff>
          <xdr:row>37</xdr:row>
          <xdr:rowOff>133350</xdr:rowOff>
        </xdr:to>
        <xdr:sp macro="" textlink="">
          <xdr:nvSpPr>
            <xdr:cNvPr id="27656" name="Check Box 8" hidden="1">
              <a:extLst>
                <a:ext uri="{63B3BB69-23CF-44E3-9099-C40C66FF867C}">
                  <a14:compatExt spid="_x0000_s27656"/>
                </a:ext>
                <a:ext uri="{FF2B5EF4-FFF2-40B4-BE49-F238E27FC236}">
                  <a16:creationId xmlns:a16="http://schemas.microsoft.com/office/drawing/2014/main" id="{00000000-0008-0000-0500-000008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525780</xdr:colOff>
      <xdr:row>28</xdr:row>
      <xdr:rowOff>83820</xdr:rowOff>
    </xdr:from>
    <xdr:to>
      <xdr:col>15</xdr:col>
      <xdr:colOff>121920</xdr:colOff>
      <xdr:row>39</xdr:row>
      <xdr:rowOff>106680</xdr:rowOff>
    </xdr:to>
    <xdr:sp macro="" textlink="">
      <xdr:nvSpPr>
        <xdr:cNvPr id="103" name="Rectangle 102">
          <a:extLst>
            <a:ext uri="{FF2B5EF4-FFF2-40B4-BE49-F238E27FC236}">
              <a16:creationId xmlns:a16="http://schemas.microsoft.com/office/drawing/2014/main" id="{00000000-0008-0000-0600-000067000000}"/>
            </a:ext>
          </a:extLst>
        </xdr:cNvPr>
        <xdr:cNvSpPr/>
      </xdr:nvSpPr>
      <xdr:spPr>
        <a:xfrm>
          <a:off x="9060180" y="5204460"/>
          <a:ext cx="205740" cy="2034540"/>
        </a:xfrm>
        <a:prstGeom prst="rect">
          <a:avLst/>
        </a:prstGeom>
        <a:solidFill>
          <a:srgbClr val="EF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327660</xdr:colOff>
      <xdr:row>28</xdr:row>
      <xdr:rowOff>91440</xdr:rowOff>
    </xdr:from>
    <xdr:to>
      <xdr:col>15</xdr:col>
      <xdr:colOff>22860</xdr:colOff>
      <xdr:row>39</xdr:row>
      <xdr:rowOff>106680</xdr:rowOff>
    </xdr:to>
    <xdr:grpSp>
      <xdr:nvGrpSpPr>
        <xdr:cNvPr id="104" name="Group 103">
          <a:extLst>
            <a:ext uri="{FF2B5EF4-FFF2-40B4-BE49-F238E27FC236}">
              <a16:creationId xmlns:a16="http://schemas.microsoft.com/office/drawing/2014/main" id="{00000000-0008-0000-0600-000068000000}"/>
            </a:ext>
          </a:extLst>
        </xdr:cNvPr>
        <xdr:cNvGrpSpPr/>
      </xdr:nvGrpSpPr>
      <xdr:grpSpPr>
        <a:xfrm>
          <a:off x="8032327" y="5425440"/>
          <a:ext cx="880533" cy="2110740"/>
          <a:chOff x="8252460" y="5212080"/>
          <a:chExt cx="914400" cy="2026920"/>
        </a:xfrm>
      </xdr:grpSpPr>
      <xdr:sp macro="" textlink="Processing!A2">
        <xdr:nvSpPr>
          <xdr:cNvPr id="105" name="Rectangle: Rounded Corners 104">
            <a:extLst>
              <a:ext uri="{FF2B5EF4-FFF2-40B4-BE49-F238E27FC236}">
                <a16:creationId xmlns:a16="http://schemas.microsoft.com/office/drawing/2014/main" id="{00000000-0008-0000-0600-000069000000}"/>
              </a:ext>
            </a:extLst>
          </xdr:cNvPr>
          <xdr:cNvSpPr/>
        </xdr:nvSpPr>
        <xdr:spPr>
          <a:xfrm>
            <a:off x="8252460" y="5212080"/>
            <a:ext cx="914400" cy="274320"/>
          </a:xfrm>
          <a:prstGeom prst="roundRect">
            <a:avLst/>
          </a:prstGeom>
          <a:gradFill>
            <a:gsLst>
              <a:gs pos="32000">
                <a:srgbClr val="14A1F9"/>
              </a:gs>
              <a:gs pos="95000">
                <a:srgbClr val="0273FC"/>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6D08CB-F3F6-467C-9EC0-6E305F9B2C9E}" type="TxLink">
              <a:rPr lang="en-US" sz="1100" b="0" i="0" u="none" strike="noStrike">
                <a:solidFill>
                  <a:schemeClr val="bg1"/>
                </a:solidFill>
                <a:latin typeface="Aptos Narrow"/>
              </a:rPr>
              <a:pPr algn="ctr"/>
              <a:t>Housing</a:t>
            </a:fld>
            <a:endParaRPr lang="ru-RU" sz="1100">
              <a:solidFill>
                <a:schemeClr val="bg1"/>
              </a:solidFill>
            </a:endParaRPr>
          </a:p>
        </xdr:txBody>
      </xdr:sp>
      <xdr:sp macro="" textlink="Processing!A3">
        <xdr:nvSpPr>
          <xdr:cNvPr id="106" name="Rectangle: Rounded Corners 105">
            <a:extLst>
              <a:ext uri="{FF2B5EF4-FFF2-40B4-BE49-F238E27FC236}">
                <a16:creationId xmlns:a16="http://schemas.microsoft.com/office/drawing/2014/main" id="{00000000-0008-0000-0600-00006A000000}"/>
              </a:ext>
            </a:extLst>
          </xdr:cNvPr>
          <xdr:cNvSpPr/>
        </xdr:nvSpPr>
        <xdr:spPr>
          <a:xfrm>
            <a:off x="8252460" y="5562600"/>
            <a:ext cx="914400" cy="274320"/>
          </a:xfrm>
          <a:prstGeom prst="roundRect">
            <a:avLst/>
          </a:prstGeom>
          <a:gradFill>
            <a:gsLst>
              <a:gs pos="0">
                <a:srgbClr val="985DF9"/>
              </a:gs>
              <a:gs pos="100000">
                <a:srgbClr val="621EF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3205A3-F5BC-4221-A7BA-AFE403AEF4B0}" type="TxLink">
              <a:rPr lang="en-US" sz="1100" b="0" i="0" u="none" strike="noStrike">
                <a:solidFill>
                  <a:schemeClr val="bg1"/>
                </a:solidFill>
                <a:latin typeface="Aptos Narrow"/>
              </a:rPr>
              <a:pPr algn="ctr"/>
              <a:t>Food</a:t>
            </a:fld>
            <a:endParaRPr lang="ru-RU" sz="1100">
              <a:solidFill>
                <a:schemeClr val="bg1"/>
              </a:solidFill>
            </a:endParaRPr>
          </a:p>
        </xdr:txBody>
      </xdr:sp>
      <xdr:sp macro="" textlink="Processing!A4">
        <xdr:nvSpPr>
          <xdr:cNvPr id="107" name="Rectangle: Rounded Corners 106">
            <a:extLst>
              <a:ext uri="{FF2B5EF4-FFF2-40B4-BE49-F238E27FC236}">
                <a16:creationId xmlns:a16="http://schemas.microsoft.com/office/drawing/2014/main" id="{00000000-0008-0000-0600-00006B000000}"/>
              </a:ext>
            </a:extLst>
          </xdr:cNvPr>
          <xdr:cNvSpPr/>
        </xdr:nvSpPr>
        <xdr:spPr>
          <a:xfrm>
            <a:off x="8252460" y="5913120"/>
            <a:ext cx="914400" cy="274320"/>
          </a:xfrm>
          <a:prstGeom prst="roundRect">
            <a:avLst/>
          </a:prstGeom>
          <a:gradFill>
            <a:gsLst>
              <a:gs pos="100000">
                <a:srgbClr val="006699"/>
              </a:gs>
              <a:gs pos="0">
                <a:srgbClr val="1B64F5"/>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15291D-AB2D-47FA-8F9E-4F9313B63FDD}" type="TxLink">
              <a:rPr lang="en-US" sz="1100" b="0" i="0" u="none" strike="noStrike">
                <a:solidFill>
                  <a:schemeClr val="bg1"/>
                </a:solidFill>
                <a:latin typeface="Aptos Narrow"/>
              </a:rPr>
              <a:pPr algn="ctr"/>
              <a:t>Transport</a:t>
            </a:fld>
            <a:endParaRPr lang="ru-RU" sz="1100">
              <a:solidFill>
                <a:schemeClr val="bg1"/>
              </a:solidFill>
            </a:endParaRPr>
          </a:p>
        </xdr:txBody>
      </xdr:sp>
      <xdr:sp macro="" textlink="Processing!A5">
        <xdr:nvSpPr>
          <xdr:cNvPr id="108" name="Rectangle: Rounded Corners 107">
            <a:extLst>
              <a:ext uri="{FF2B5EF4-FFF2-40B4-BE49-F238E27FC236}">
                <a16:creationId xmlns:a16="http://schemas.microsoft.com/office/drawing/2014/main" id="{00000000-0008-0000-0600-00006C000000}"/>
              </a:ext>
            </a:extLst>
          </xdr:cNvPr>
          <xdr:cNvSpPr/>
        </xdr:nvSpPr>
        <xdr:spPr>
          <a:xfrm>
            <a:off x="8252460" y="6263640"/>
            <a:ext cx="914400" cy="274320"/>
          </a:xfrm>
          <a:prstGeom prst="roundRect">
            <a:avLst/>
          </a:prstGeom>
          <a:gradFill>
            <a:gsLst>
              <a:gs pos="0">
                <a:srgbClr val="F9A810"/>
              </a:gs>
              <a:gs pos="99000">
                <a:srgbClr val="FF0000"/>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75527C-F002-471C-ACA9-2E8D8249EC99}" type="TxLink">
              <a:rPr lang="en-US" sz="1100" b="0" i="0" u="none" strike="noStrike">
                <a:solidFill>
                  <a:schemeClr val="bg1"/>
                </a:solidFill>
                <a:latin typeface="Aptos Narrow"/>
              </a:rPr>
              <a:pPr algn="ctr"/>
              <a:t>Shopping</a:t>
            </a:fld>
            <a:endParaRPr lang="ru-RU" sz="1100">
              <a:solidFill>
                <a:schemeClr val="bg1"/>
              </a:solidFill>
            </a:endParaRPr>
          </a:p>
        </xdr:txBody>
      </xdr:sp>
      <xdr:sp macro="" textlink="Processing!A6">
        <xdr:nvSpPr>
          <xdr:cNvPr id="109" name="Rectangle: Rounded Corners 108">
            <a:extLst>
              <a:ext uri="{FF2B5EF4-FFF2-40B4-BE49-F238E27FC236}">
                <a16:creationId xmlns:a16="http://schemas.microsoft.com/office/drawing/2014/main" id="{00000000-0008-0000-0600-00006D000000}"/>
              </a:ext>
            </a:extLst>
          </xdr:cNvPr>
          <xdr:cNvSpPr/>
        </xdr:nvSpPr>
        <xdr:spPr>
          <a:xfrm>
            <a:off x="8252460" y="6614160"/>
            <a:ext cx="914400" cy="274320"/>
          </a:xfrm>
          <a:prstGeom prst="roundRect">
            <a:avLst/>
          </a:prstGeom>
          <a:gradFill>
            <a:gsLst>
              <a:gs pos="11000">
                <a:srgbClr val="33CCCC"/>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F0ACA0-A262-42D6-B875-8B3495B61946}" type="TxLink">
              <a:rPr lang="en-US" sz="1100" b="0" i="0" u="none" strike="noStrike">
                <a:solidFill>
                  <a:schemeClr val="bg1"/>
                </a:solidFill>
                <a:latin typeface="Aptos Narrow"/>
              </a:rPr>
              <a:pPr algn="ctr"/>
              <a:t>Gym</a:t>
            </a:fld>
            <a:endParaRPr lang="ru-RU" sz="1100">
              <a:solidFill>
                <a:schemeClr val="bg1"/>
              </a:solidFill>
            </a:endParaRPr>
          </a:p>
        </xdr:txBody>
      </xdr:sp>
      <xdr:sp macro="" textlink="Processing!A7">
        <xdr:nvSpPr>
          <xdr:cNvPr id="110" name="Rectangle: Rounded Corners 109">
            <a:extLst>
              <a:ext uri="{FF2B5EF4-FFF2-40B4-BE49-F238E27FC236}">
                <a16:creationId xmlns:a16="http://schemas.microsoft.com/office/drawing/2014/main" id="{00000000-0008-0000-0600-00006E000000}"/>
              </a:ext>
            </a:extLst>
          </xdr:cNvPr>
          <xdr:cNvSpPr/>
        </xdr:nvSpPr>
        <xdr:spPr>
          <a:xfrm>
            <a:off x="8252460" y="6964680"/>
            <a:ext cx="914400" cy="274320"/>
          </a:xfrm>
          <a:prstGeom prst="roundRect">
            <a:avLst/>
          </a:prstGeom>
          <a:gradFill>
            <a:gsLst>
              <a:gs pos="100000">
                <a:srgbClr val="40527A"/>
              </a:gs>
              <a:gs pos="0">
                <a:srgbClr val="00669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519106-8D63-4E2D-974A-AAEB4D3ECC58}" type="TxLink">
              <a:rPr lang="en-US" sz="1100" b="0" i="0" u="none" strike="noStrike">
                <a:solidFill>
                  <a:schemeClr val="bg1"/>
                </a:solidFill>
                <a:latin typeface="Aptos Narrow"/>
              </a:rPr>
              <a:pPr algn="ctr"/>
              <a:t>Other</a:t>
            </a:fld>
            <a:endParaRPr lang="ru-RU" sz="1100">
              <a:solidFill>
                <a:schemeClr val="bg1"/>
              </a:solidFill>
            </a:endParaRPr>
          </a:p>
        </xdr:txBody>
      </xdr:sp>
    </xdr:grpSp>
    <xdr:clientData/>
  </xdr:twoCellAnchor>
  <xdr:twoCellAnchor>
    <xdr:from>
      <xdr:col>13</xdr:col>
      <xdr:colOff>182880</xdr:colOff>
      <xdr:row>27</xdr:row>
      <xdr:rowOff>76200</xdr:rowOff>
    </xdr:from>
    <xdr:to>
      <xdr:col>15</xdr:col>
      <xdr:colOff>170688</xdr:colOff>
      <xdr:row>40</xdr:row>
      <xdr:rowOff>121920</xdr:rowOff>
    </xdr:to>
    <xdr:graphicFrame macro="">
      <xdr:nvGraphicFramePr>
        <xdr:cNvPr id="111" name="Chart 110">
          <a:extLst>
            <a:ext uri="{FF2B5EF4-FFF2-40B4-BE49-F238E27FC236}">
              <a16:creationId xmlns:a16="http://schemas.microsoft.com/office/drawing/2014/main" id="{00000000-0008-0000-0600-00006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66675</xdr:colOff>
          <xdr:row>28</xdr:row>
          <xdr:rowOff>57150</xdr:rowOff>
        </xdr:from>
        <xdr:to>
          <xdr:col>15</xdr:col>
          <xdr:colOff>19050</xdr:colOff>
          <xdr:row>29</xdr:row>
          <xdr:rowOff>171450</xdr:rowOff>
        </xdr:to>
        <xdr:sp macro="" textlink="">
          <xdr:nvSpPr>
            <xdr:cNvPr id="27657" name="Check Box 9" hidden="1">
              <a:extLst>
                <a:ext uri="{63B3BB69-23CF-44E3-9099-C40C66FF867C}">
                  <a14:compatExt spid="_x0000_s27657"/>
                </a:ext>
                <a:ext uri="{FF2B5EF4-FFF2-40B4-BE49-F238E27FC236}">
                  <a16:creationId xmlns:a16="http://schemas.microsoft.com/office/drawing/2014/main" id="{00000000-0008-0000-0500-000009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30</xdr:row>
          <xdr:rowOff>57150</xdr:rowOff>
        </xdr:from>
        <xdr:to>
          <xdr:col>15</xdr:col>
          <xdr:colOff>19050</xdr:colOff>
          <xdr:row>31</xdr:row>
          <xdr:rowOff>161925</xdr:rowOff>
        </xdr:to>
        <xdr:sp macro="" textlink="">
          <xdr:nvSpPr>
            <xdr:cNvPr id="27658" name="Check Box 10" hidden="1">
              <a:extLst>
                <a:ext uri="{63B3BB69-23CF-44E3-9099-C40C66FF867C}">
                  <a14:compatExt spid="_x0000_s27658"/>
                </a:ext>
                <a:ext uri="{FF2B5EF4-FFF2-40B4-BE49-F238E27FC236}">
                  <a16:creationId xmlns:a16="http://schemas.microsoft.com/office/drawing/2014/main" id="{00000000-0008-0000-0500-00000A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32</xdr:row>
          <xdr:rowOff>47625</xdr:rowOff>
        </xdr:from>
        <xdr:to>
          <xdr:col>15</xdr:col>
          <xdr:colOff>19050</xdr:colOff>
          <xdr:row>33</xdr:row>
          <xdr:rowOff>152400</xdr:rowOff>
        </xdr:to>
        <xdr:sp macro="" textlink="">
          <xdr:nvSpPr>
            <xdr:cNvPr id="27659" name="Check Box 11" hidden="1">
              <a:extLst>
                <a:ext uri="{63B3BB69-23CF-44E3-9099-C40C66FF867C}">
                  <a14:compatExt spid="_x0000_s27659"/>
                </a:ext>
                <a:ext uri="{FF2B5EF4-FFF2-40B4-BE49-F238E27FC236}">
                  <a16:creationId xmlns:a16="http://schemas.microsoft.com/office/drawing/2014/main" id="{00000000-0008-0000-0500-00000B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34</xdr:row>
          <xdr:rowOff>38100</xdr:rowOff>
        </xdr:from>
        <xdr:to>
          <xdr:col>15</xdr:col>
          <xdr:colOff>19050</xdr:colOff>
          <xdr:row>35</xdr:row>
          <xdr:rowOff>142875</xdr:rowOff>
        </xdr:to>
        <xdr:sp macro="" textlink="">
          <xdr:nvSpPr>
            <xdr:cNvPr id="27660" name="Check Box 12" hidden="1">
              <a:extLst>
                <a:ext uri="{63B3BB69-23CF-44E3-9099-C40C66FF867C}">
                  <a14:compatExt spid="_x0000_s27660"/>
                </a:ext>
                <a:ext uri="{FF2B5EF4-FFF2-40B4-BE49-F238E27FC236}">
                  <a16:creationId xmlns:a16="http://schemas.microsoft.com/office/drawing/2014/main" id="{00000000-0008-0000-0500-00000C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36</xdr:row>
          <xdr:rowOff>28575</xdr:rowOff>
        </xdr:from>
        <xdr:to>
          <xdr:col>15</xdr:col>
          <xdr:colOff>19050</xdr:colOff>
          <xdr:row>37</xdr:row>
          <xdr:rowOff>133350</xdr:rowOff>
        </xdr:to>
        <xdr:sp macro="" textlink="">
          <xdr:nvSpPr>
            <xdr:cNvPr id="27661" name="Check Box 13" hidden="1">
              <a:extLst>
                <a:ext uri="{63B3BB69-23CF-44E3-9099-C40C66FF867C}">
                  <a14:compatExt spid="_x0000_s27661"/>
                </a:ext>
                <a:ext uri="{FF2B5EF4-FFF2-40B4-BE49-F238E27FC236}">
                  <a16:creationId xmlns:a16="http://schemas.microsoft.com/office/drawing/2014/main" id="{00000000-0008-0000-0500-00000D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38</xdr:row>
          <xdr:rowOff>47625</xdr:rowOff>
        </xdr:from>
        <xdr:to>
          <xdr:col>15</xdr:col>
          <xdr:colOff>19050</xdr:colOff>
          <xdr:row>39</xdr:row>
          <xdr:rowOff>152400</xdr:rowOff>
        </xdr:to>
        <xdr:sp macro="" textlink="">
          <xdr:nvSpPr>
            <xdr:cNvPr id="27662" name="Check Box 14" hidden="1">
              <a:extLst>
                <a:ext uri="{63B3BB69-23CF-44E3-9099-C40C66FF867C}">
                  <a14:compatExt spid="_x0000_s27662"/>
                </a:ext>
                <a:ext uri="{FF2B5EF4-FFF2-40B4-BE49-F238E27FC236}">
                  <a16:creationId xmlns:a16="http://schemas.microsoft.com/office/drawing/2014/main" id="{00000000-0008-0000-0500-00000E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76200</xdr:colOff>
      <xdr:row>28</xdr:row>
      <xdr:rowOff>83820</xdr:rowOff>
    </xdr:from>
    <xdr:to>
      <xdr:col>13</xdr:col>
      <xdr:colOff>281940</xdr:colOff>
      <xdr:row>39</xdr:row>
      <xdr:rowOff>106680</xdr:rowOff>
    </xdr:to>
    <xdr:sp macro="" textlink="">
      <xdr:nvSpPr>
        <xdr:cNvPr id="112" name="Rectangle 111">
          <a:extLst>
            <a:ext uri="{FF2B5EF4-FFF2-40B4-BE49-F238E27FC236}">
              <a16:creationId xmlns:a16="http://schemas.microsoft.com/office/drawing/2014/main" id="{00000000-0008-0000-0600-000070000000}"/>
            </a:ext>
          </a:extLst>
        </xdr:cNvPr>
        <xdr:cNvSpPr/>
      </xdr:nvSpPr>
      <xdr:spPr>
        <a:xfrm>
          <a:off x="8001000" y="5204460"/>
          <a:ext cx="205740" cy="2034540"/>
        </a:xfrm>
        <a:prstGeom prst="rect">
          <a:avLst/>
        </a:prstGeom>
        <a:solidFill>
          <a:srgbClr val="EF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6">
      <xdr:nvSpPr>
        <xdr:cNvPr id="113" name="TextBox 112">
          <a:extLst>
            <a:ext uri="{FF2B5EF4-FFF2-40B4-BE49-F238E27FC236}">
              <a16:creationId xmlns:a16="http://schemas.microsoft.com/office/drawing/2014/main" id="{00000000-0008-0000-0600-00007100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0E024C-4B0A-4166-8179-F8D44C335F52}" type="TxLink">
            <a:rPr lang="en-US" sz="1100" b="0" i="0" u="none" strike="noStrike">
              <a:solidFill>
                <a:srgbClr val="FF5050"/>
              </a:solidFill>
              <a:latin typeface="Aptos Narrow"/>
              <a:ea typeface="+mn-ea"/>
              <a:cs typeface="+mn-cs"/>
            </a:rPr>
            <a:pPr marL="0" indent="0"/>
            <a:t> </a:t>
          </a:fld>
          <a:endParaRPr lang="ru-RU" sz="1100" b="0" i="0" u="none" strike="noStrike">
            <a:solidFill>
              <a:srgbClr val="FF5050"/>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6">
      <xdr:nvSpPr>
        <xdr:cNvPr id="114" name="TextBox 113">
          <a:extLst>
            <a:ext uri="{FF2B5EF4-FFF2-40B4-BE49-F238E27FC236}">
              <a16:creationId xmlns:a16="http://schemas.microsoft.com/office/drawing/2014/main" id="{00000000-0008-0000-0600-00007200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4C8F3F-67A4-4B2E-9CFD-5DD75FF1B220}" type="TxLink">
            <a:rPr lang="en-US" sz="1100" b="0" i="0" u="none" strike="noStrike">
              <a:solidFill>
                <a:srgbClr val="FF5050"/>
              </a:solidFill>
              <a:latin typeface="Aptos Narrow"/>
              <a:ea typeface="+mn-ea"/>
              <a:cs typeface="+mn-cs"/>
            </a:rPr>
            <a:pPr marL="0" indent="0"/>
            <a:t>↑ -3%</a:t>
          </a:fld>
          <a:endParaRPr lang="ru-RU" sz="1100" b="0" i="0" u="none" strike="noStrike">
            <a:solidFill>
              <a:srgbClr val="FF5050"/>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6">
      <xdr:nvSpPr>
        <xdr:cNvPr id="115" name="TextBox 114">
          <a:extLst>
            <a:ext uri="{FF2B5EF4-FFF2-40B4-BE49-F238E27FC236}">
              <a16:creationId xmlns:a16="http://schemas.microsoft.com/office/drawing/2014/main" id="{00000000-0008-0000-0600-00007300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4DB4F9-D579-4C8D-80BA-297A478A977C}" type="TxLink">
            <a:rPr lang="en-US" sz="1100" b="0" i="0" u="none" strike="noStrike">
              <a:solidFill>
                <a:srgbClr val="FF5050"/>
              </a:solidFill>
              <a:latin typeface="Aptos Narrow"/>
              <a:ea typeface="+mn-ea"/>
              <a:cs typeface="+mn-cs"/>
            </a:rPr>
            <a:pPr marL="0" indent="0"/>
            <a:t> </a:t>
          </a:fld>
          <a:endParaRPr lang="ru-RU" sz="2000" b="1" i="0" u="none" strike="noStrike">
            <a:solidFill>
              <a:srgbClr val="FF5050"/>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6">
      <xdr:nvSpPr>
        <xdr:cNvPr id="116" name="TextBox 115">
          <a:extLst>
            <a:ext uri="{FF2B5EF4-FFF2-40B4-BE49-F238E27FC236}">
              <a16:creationId xmlns:a16="http://schemas.microsoft.com/office/drawing/2014/main" id="{00000000-0008-0000-0600-00007400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A25DFC-789B-4E7B-9B0A-6D3713A4817C}" type="TxLink">
            <a:rPr lang="en-US" sz="1100" b="0" i="0" u="none" strike="noStrike">
              <a:solidFill>
                <a:srgbClr val="FF5050"/>
              </a:solidFill>
              <a:latin typeface="Aptos Narrow"/>
              <a:ea typeface="+mn-ea"/>
              <a:cs typeface="+mn-cs"/>
            </a:rPr>
            <a:pPr marL="0" indent="0"/>
            <a:t> </a:t>
          </a:fld>
          <a:endParaRPr lang="ru-RU" sz="2000" b="1" i="0" u="none" strike="noStrike">
            <a:solidFill>
              <a:srgbClr val="FF5050"/>
            </a:solidFill>
            <a:latin typeface="Aptos Narrow"/>
            <a:ea typeface="+mn-ea"/>
            <a:cs typeface="+mn-cs"/>
          </a:endParaRPr>
        </a:p>
      </xdr:txBody>
    </xdr:sp>
    <xdr:clientData/>
  </xdr:twoCellAnchor>
  <xdr:twoCellAnchor>
    <xdr:from>
      <xdr:col>5</xdr:col>
      <xdr:colOff>152400</xdr:colOff>
      <xdr:row>3</xdr:row>
      <xdr:rowOff>30480</xdr:rowOff>
    </xdr:from>
    <xdr:to>
      <xdr:col>9</xdr:col>
      <xdr:colOff>205740</xdr:colOff>
      <xdr:row>9</xdr:row>
      <xdr:rowOff>114300</xdr:rowOff>
    </xdr:to>
    <xdr:sp macro="" textlink="">
      <xdr:nvSpPr>
        <xdr:cNvPr id="117" name="Rectangle: Rounded Corners 116">
          <a:hlinkClick xmlns:r="http://schemas.openxmlformats.org/officeDocument/2006/relationships" r:id="rId16"/>
          <a:extLst>
            <a:ext uri="{FF2B5EF4-FFF2-40B4-BE49-F238E27FC236}">
              <a16:creationId xmlns:a16="http://schemas.microsoft.com/office/drawing/2014/main" id="{00000000-0008-0000-0600-000075000000}"/>
            </a:ext>
          </a:extLst>
        </xdr:cNvPr>
        <xdr:cNvSpPr/>
      </xdr:nvSpPr>
      <xdr:spPr>
        <a:xfrm>
          <a:off x="320040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464820</xdr:colOff>
      <xdr:row>3</xdr:row>
      <xdr:rowOff>30480</xdr:rowOff>
    </xdr:from>
    <xdr:to>
      <xdr:col>13</xdr:col>
      <xdr:colOff>518160</xdr:colOff>
      <xdr:row>9</xdr:row>
      <xdr:rowOff>114300</xdr:rowOff>
    </xdr:to>
    <xdr:sp macro="" textlink="">
      <xdr:nvSpPr>
        <xdr:cNvPr id="118" name="Rectangle: Rounded Corners 117">
          <a:hlinkClick xmlns:r="http://schemas.openxmlformats.org/officeDocument/2006/relationships" r:id="rId17"/>
          <a:extLst>
            <a:ext uri="{FF2B5EF4-FFF2-40B4-BE49-F238E27FC236}">
              <a16:creationId xmlns:a16="http://schemas.microsoft.com/office/drawing/2014/main" id="{00000000-0008-0000-0600-000076000000}"/>
            </a:ext>
          </a:extLst>
        </xdr:cNvPr>
        <xdr:cNvSpPr/>
      </xdr:nvSpPr>
      <xdr:spPr>
        <a:xfrm>
          <a:off x="595122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152400</xdr:colOff>
      <xdr:row>3</xdr:row>
      <xdr:rowOff>30480</xdr:rowOff>
    </xdr:from>
    <xdr:to>
      <xdr:col>18</xdr:col>
      <xdr:colOff>205740</xdr:colOff>
      <xdr:row>9</xdr:row>
      <xdr:rowOff>114300</xdr:rowOff>
    </xdr:to>
    <xdr:sp macro="" textlink="">
      <xdr:nvSpPr>
        <xdr:cNvPr id="119" name="Rectangle: Rounded Corners 118">
          <a:hlinkClick xmlns:r="http://schemas.openxmlformats.org/officeDocument/2006/relationships" r:id="rId18"/>
          <a:extLst>
            <a:ext uri="{FF2B5EF4-FFF2-40B4-BE49-F238E27FC236}">
              <a16:creationId xmlns:a16="http://schemas.microsoft.com/office/drawing/2014/main" id="{00000000-0008-0000-0600-000077000000}"/>
            </a:ext>
          </a:extLst>
        </xdr:cNvPr>
        <xdr:cNvSpPr/>
      </xdr:nvSpPr>
      <xdr:spPr>
        <a:xfrm>
          <a:off x="8686800" y="57912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93285</xdr:colOff>
      <xdr:row>13</xdr:row>
      <xdr:rowOff>180109</xdr:rowOff>
    </xdr:from>
    <xdr:to>
      <xdr:col>12</xdr:col>
      <xdr:colOff>154245</xdr:colOff>
      <xdr:row>38</xdr:row>
      <xdr:rowOff>180109</xdr:rowOff>
    </xdr:to>
    <xdr:grpSp>
      <xdr:nvGrpSpPr>
        <xdr:cNvPr id="126" name="Group 125">
          <a:extLst>
            <a:ext uri="{FF2B5EF4-FFF2-40B4-BE49-F238E27FC236}">
              <a16:creationId xmlns:a16="http://schemas.microsoft.com/office/drawing/2014/main" id="{00000000-0008-0000-0600-00007E000000}"/>
            </a:ext>
          </a:extLst>
        </xdr:cNvPr>
        <xdr:cNvGrpSpPr/>
      </xdr:nvGrpSpPr>
      <xdr:grpSpPr>
        <a:xfrm>
          <a:off x="4241952" y="2656609"/>
          <a:ext cx="3024293" cy="4762500"/>
          <a:chOff x="1021080" y="2703928"/>
          <a:chExt cx="1737360" cy="2089052"/>
        </a:xfrm>
      </xdr:grpSpPr>
      <xdr:graphicFrame macro="">
        <xdr:nvGraphicFramePr>
          <xdr:cNvPr id="127" name="Chart 126">
            <a:extLst>
              <a:ext uri="{FF2B5EF4-FFF2-40B4-BE49-F238E27FC236}">
                <a16:creationId xmlns:a16="http://schemas.microsoft.com/office/drawing/2014/main" id="{00000000-0008-0000-0600-00007F000000}"/>
              </a:ext>
            </a:extLst>
          </xdr:cNvPr>
          <xdr:cNvGraphicFramePr>
            <a:graphicFrameLocks/>
          </xdr:cNvGraphicFramePr>
        </xdr:nvGraphicFramePr>
        <xdr:xfrm>
          <a:off x="1021080" y="2703928"/>
          <a:ext cx="1737360" cy="2089052"/>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27648" name="Rectangle: Rounded Corners 27647">
            <a:extLst>
              <a:ext uri="{FF2B5EF4-FFF2-40B4-BE49-F238E27FC236}">
                <a16:creationId xmlns:a16="http://schemas.microsoft.com/office/drawing/2014/main" id="{00000000-0008-0000-0600-0000006C0000}"/>
              </a:ext>
            </a:extLst>
          </xdr:cNvPr>
          <xdr:cNvSpPr/>
        </xdr:nvSpPr>
        <xdr:spPr>
          <a:xfrm>
            <a:off x="1087385" y="2977824"/>
            <a:ext cx="1609613" cy="63580"/>
          </a:xfrm>
          <a:prstGeom prst="roundRect">
            <a:avLst>
              <a:gd name="adj" fmla="val 50000"/>
            </a:avLst>
          </a:prstGeom>
          <a:noFill/>
          <a:ln w="635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7663" name="Rectangle: Rounded Corners 27662">
            <a:extLst>
              <a:ext uri="{FF2B5EF4-FFF2-40B4-BE49-F238E27FC236}">
                <a16:creationId xmlns:a16="http://schemas.microsoft.com/office/drawing/2014/main" id="{00000000-0008-0000-0600-00000F6C0000}"/>
              </a:ext>
            </a:extLst>
          </xdr:cNvPr>
          <xdr:cNvSpPr/>
        </xdr:nvSpPr>
        <xdr:spPr>
          <a:xfrm>
            <a:off x="1087385" y="3470896"/>
            <a:ext cx="1609613" cy="63580"/>
          </a:xfrm>
          <a:prstGeom prst="roundRect">
            <a:avLst>
              <a:gd name="adj" fmla="val 50000"/>
            </a:avLst>
          </a:prstGeom>
          <a:noFill/>
          <a:ln w="635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7664" name="Rectangle: Rounded Corners 27663">
            <a:extLst>
              <a:ext uri="{FF2B5EF4-FFF2-40B4-BE49-F238E27FC236}">
                <a16:creationId xmlns:a16="http://schemas.microsoft.com/office/drawing/2014/main" id="{00000000-0008-0000-0600-0000106C0000}"/>
              </a:ext>
            </a:extLst>
          </xdr:cNvPr>
          <xdr:cNvSpPr/>
        </xdr:nvSpPr>
        <xdr:spPr>
          <a:xfrm>
            <a:off x="1087385" y="3961696"/>
            <a:ext cx="1609613" cy="63580"/>
          </a:xfrm>
          <a:prstGeom prst="roundRect">
            <a:avLst>
              <a:gd name="adj" fmla="val 50000"/>
            </a:avLst>
          </a:prstGeom>
          <a:noFill/>
          <a:ln w="635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7665" name="Rectangle: Rounded Corners 27664">
            <a:extLst>
              <a:ext uri="{FF2B5EF4-FFF2-40B4-BE49-F238E27FC236}">
                <a16:creationId xmlns:a16="http://schemas.microsoft.com/office/drawing/2014/main" id="{00000000-0008-0000-0600-0000116C0000}"/>
              </a:ext>
            </a:extLst>
          </xdr:cNvPr>
          <xdr:cNvSpPr/>
        </xdr:nvSpPr>
        <xdr:spPr>
          <a:xfrm>
            <a:off x="1087385" y="4451891"/>
            <a:ext cx="1609613" cy="63580"/>
          </a:xfrm>
          <a:prstGeom prst="roundRect">
            <a:avLst>
              <a:gd name="adj" fmla="val 50000"/>
            </a:avLst>
          </a:prstGeom>
          <a:noFill/>
          <a:ln w="63500">
            <a:solidFill>
              <a:srgbClr val="EFF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5</xdr:col>
      <xdr:colOff>259080</xdr:colOff>
      <xdr:row>13</xdr:row>
      <xdr:rowOff>76200</xdr:rowOff>
    </xdr:from>
    <xdr:to>
      <xdr:col>7</xdr:col>
      <xdr:colOff>173736</xdr:colOff>
      <xdr:row>38</xdr:row>
      <xdr:rowOff>48768</xdr:rowOff>
    </xdr:to>
    <xdr:graphicFrame macro="">
      <xdr:nvGraphicFramePr>
        <xdr:cNvPr id="27666" name="Chart 27665">
          <a:extLst>
            <a:ext uri="{FF2B5EF4-FFF2-40B4-BE49-F238E27FC236}">
              <a16:creationId xmlns:a16="http://schemas.microsoft.com/office/drawing/2014/main" id="{00000000-0008-0000-0600-000012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525194</xdr:colOff>
      <xdr:row>16</xdr:row>
      <xdr:rowOff>35759</xdr:rowOff>
    </xdr:from>
    <xdr:to>
      <xdr:col>12</xdr:col>
      <xdr:colOff>37514</xdr:colOff>
      <xdr:row>17</xdr:row>
      <xdr:rowOff>36931</xdr:rowOff>
    </xdr:to>
    <xdr:sp macro="" textlink="Processing!T11">
      <xdr:nvSpPr>
        <xdr:cNvPr id="27667" name="TextBox 27666">
          <a:extLst>
            <a:ext uri="{FF2B5EF4-FFF2-40B4-BE49-F238E27FC236}">
              <a16:creationId xmlns:a16="http://schemas.microsoft.com/office/drawing/2014/main" id="{00000000-0008-0000-0600-0000136C0000}"/>
            </a:ext>
          </a:extLst>
        </xdr:cNvPr>
        <xdr:cNvSpPr txBox="1"/>
      </xdr:nvSpPr>
      <xdr:spPr>
        <a:xfrm>
          <a:off x="6621194" y="2961839"/>
          <a:ext cx="73152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6C30B7-8D7A-4741-9783-7463AE450BCE}" type="TxLink">
            <a:rPr lang="en-US" sz="1800" b="0" i="0" u="none" strike="noStrike">
              <a:solidFill>
                <a:srgbClr val="598CBF"/>
              </a:solidFill>
              <a:latin typeface="Aptos Narrow"/>
              <a:ea typeface="+mn-ea"/>
              <a:cs typeface="+mn-cs"/>
            </a:rPr>
            <a:pPr marL="0" indent="0" algn="r"/>
            <a:t>71%</a:t>
          </a:fld>
          <a:endParaRPr lang="ru-RU" sz="1800" b="0" i="0" u="none" strike="noStrike">
            <a:solidFill>
              <a:srgbClr val="598CBF"/>
            </a:solidFill>
            <a:latin typeface="Aptos Narrow"/>
            <a:ea typeface="+mn-ea"/>
            <a:cs typeface="+mn-cs"/>
          </a:endParaRPr>
        </a:p>
      </xdr:txBody>
    </xdr:sp>
    <xdr:clientData/>
  </xdr:twoCellAnchor>
  <xdr:twoCellAnchor>
    <xdr:from>
      <xdr:col>7</xdr:col>
      <xdr:colOff>154159</xdr:colOff>
      <xdr:row>16</xdr:row>
      <xdr:rowOff>35759</xdr:rowOff>
    </xdr:from>
    <xdr:to>
      <xdr:col>8</xdr:col>
      <xdr:colOff>276079</xdr:colOff>
      <xdr:row>17</xdr:row>
      <xdr:rowOff>36931</xdr:rowOff>
    </xdr:to>
    <xdr:sp macro="" textlink="Processing!S11">
      <xdr:nvSpPr>
        <xdr:cNvPr id="27668" name="TextBox 27667">
          <a:extLst>
            <a:ext uri="{FF2B5EF4-FFF2-40B4-BE49-F238E27FC236}">
              <a16:creationId xmlns:a16="http://schemas.microsoft.com/office/drawing/2014/main" id="{00000000-0008-0000-0600-0000146C0000}"/>
            </a:ext>
          </a:extLst>
        </xdr:cNvPr>
        <xdr:cNvSpPr txBox="1"/>
      </xdr:nvSpPr>
      <xdr:spPr>
        <a:xfrm>
          <a:off x="4421359" y="2961839"/>
          <a:ext cx="73152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875681-0D7B-4FC7-8ED0-A982445B7B4B}" type="TxLink">
            <a:rPr lang="en-US" sz="1800" b="0" i="0" u="none" strike="noStrike">
              <a:solidFill>
                <a:srgbClr val="598CBF"/>
              </a:solidFill>
              <a:latin typeface="Aptos Narrow"/>
              <a:ea typeface="+mn-ea"/>
              <a:cs typeface="+mn-cs"/>
            </a:rPr>
            <a:pPr marL="0" indent="0" algn="l"/>
            <a:t> $1,058 </a:t>
          </a:fld>
          <a:endParaRPr lang="ru-RU" sz="1800" b="0" i="0" u="none" strike="noStrike">
            <a:solidFill>
              <a:srgbClr val="598CBF"/>
            </a:solidFill>
            <a:latin typeface="Aptos Narrow"/>
            <a:ea typeface="+mn-ea"/>
            <a:cs typeface="+mn-cs"/>
          </a:endParaRPr>
        </a:p>
      </xdr:txBody>
    </xdr:sp>
    <xdr:clientData/>
  </xdr:twoCellAnchor>
  <xdr:twoCellAnchor>
    <xdr:from>
      <xdr:col>10</xdr:col>
      <xdr:colOff>525194</xdr:colOff>
      <xdr:row>22</xdr:row>
      <xdr:rowOff>12899</xdr:rowOff>
    </xdr:from>
    <xdr:to>
      <xdr:col>12</xdr:col>
      <xdr:colOff>37514</xdr:colOff>
      <xdr:row>23</xdr:row>
      <xdr:rowOff>14071</xdr:rowOff>
    </xdr:to>
    <xdr:sp macro="" textlink="Processing!T12">
      <xdr:nvSpPr>
        <xdr:cNvPr id="27669" name="TextBox 27668">
          <a:extLst>
            <a:ext uri="{FF2B5EF4-FFF2-40B4-BE49-F238E27FC236}">
              <a16:creationId xmlns:a16="http://schemas.microsoft.com/office/drawing/2014/main" id="{00000000-0008-0000-0600-0000156C0000}"/>
            </a:ext>
          </a:extLst>
        </xdr:cNvPr>
        <xdr:cNvSpPr txBox="1"/>
      </xdr:nvSpPr>
      <xdr:spPr>
        <a:xfrm>
          <a:off x="6621194" y="4036259"/>
          <a:ext cx="73152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492E4A3-B0BC-4739-8A7A-BD16C26D9188}" type="TxLink">
            <a:rPr lang="en-US" sz="1800" b="0" i="0" u="none" strike="noStrike">
              <a:solidFill>
                <a:srgbClr val="598CBF"/>
              </a:solidFill>
              <a:latin typeface="Aptos Narrow"/>
              <a:ea typeface="+mn-ea"/>
              <a:cs typeface="+mn-cs"/>
            </a:rPr>
            <a:pPr marL="0" indent="0" algn="r"/>
            <a:t>36%</a:t>
          </a:fld>
          <a:endParaRPr lang="ru-RU" sz="1800" b="0" i="0" u="none" strike="noStrike">
            <a:solidFill>
              <a:srgbClr val="598CBF"/>
            </a:solidFill>
            <a:latin typeface="Aptos Narrow"/>
            <a:ea typeface="+mn-ea"/>
            <a:cs typeface="+mn-cs"/>
          </a:endParaRPr>
        </a:p>
      </xdr:txBody>
    </xdr:sp>
    <xdr:clientData/>
  </xdr:twoCellAnchor>
  <xdr:twoCellAnchor>
    <xdr:from>
      <xdr:col>7</xdr:col>
      <xdr:colOff>154159</xdr:colOff>
      <xdr:row>22</xdr:row>
      <xdr:rowOff>12899</xdr:rowOff>
    </xdr:from>
    <xdr:to>
      <xdr:col>8</xdr:col>
      <xdr:colOff>276079</xdr:colOff>
      <xdr:row>23</xdr:row>
      <xdr:rowOff>14071</xdr:rowOff>
    </xdr:to>
    <xdr:sp macro="" textlink="Processing!S12">
      <xdr:nvSpPr>
        <xdr:cNvPr id="27670" name="TextBox 27669">
          <a:extLst>
            <a:ext uri="{FF2B5EF4-FFF2-40B4-BE49-F238E27FC236}">
              <a16:creationId xmlns:a16="http://schemas.microsoft.com/office/drawing/2014/main" id="{00000000-0008-0000-0600-0000166C0000}"/>
            </a:ext>
          </a:extLst>
        </xdr:cNvPr>
        <xdr:cNvSpPr txBox="1"/>
      </xdr:nvSpPr>
      <xdr:spPr>
        <a:xfrm>
          <a:off x="4421359" y="4036259"/>
          <a:ext cx="73152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68AE513-1A06-4054-B481-3DDE81E9BAAB}" type="TxLink">
            <a:rPr lang="en-US" sz="1800" b="0" i="0" u="none" strike="noStrike">
              <a:solidFill>
                <a:srgbClr val="598CBF"/>
              </a:solidFill>
              <a:latin typeface="Aptos Narrow"/>
              <a:ea typeface="+mn-ea"/>
              <a:cs typeface="+mn-cs"/>
            </a:rPr>
            <a:pPr marL="0" indent="0" algn="l"/>
            <a:t> $669 </a:t>
          </a:fld>
          <a:endParaRPr lang="ru-RU" sz="1800" b="0" i="0" u="none" strike="noStrike">
            <a:solidFill>
              <a:srgbClr val="598CBF"/>
            </a:solidFill>
            <a:latin typeface="Aptos Narrow"/>
            <a:ea typeface="+mn-ea"/>
            <a:cs typeface="+mn-cs"/>
          </a:endParaRPr>
        </a:p>
      </xdr:txBody>
    </xdr:sp>
    <xdr:clientData/>
  </xdr:twoCellAnchor>
  <xdr:twoCellAnchor>
    <xdr:from>
      <xdr:col>10</xdr:col>
      <xdr:colOff>525194</xdr:colOff>
      <xdr:row>27</xdr:row>
      <xdr:rowOff>180539</xdr:rowOff>
    </xdr:from>
    <xdr:to>
      <xdr:col>12</xdr:col>
      <xdr:colOff>37514</xdr:colOff>
      <xdr:row>28</xdr:row>
      <xdr:rowOff>181711</xdr:rowOff>
    </xdr:to>
    <xdr:sp macro="" textlink="Processing!T13">
      <xdr:nvSpPr>
        <xdr:cNvPr id="27671" name="TextBox 27670">
          <a:extLst>
            <a:ext uri="{FF2B5EF4-FFF2-40B4-BE49-F238E27FC236}">
              <a16:creationId xmlns:a16="http://schemas.microsoft.com/office/drawing/2014/main" id="{00000000-0008-0000-0600-0000176C0000}"/>
            </a:ext>
          </a:extLst>
        </xdr:cNvPr>
        <xdr:cNvSpPr txBox="1"/>
      </xdr:nvSpPr>
      <xdr:spPr>
        <a:xfrm>
          <a:off x="6621194" y="5118299"/>
          <a:ext cx="73152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C515474-621C-40C4-8807-1FF86D73E217}" type="TxLink">
            <a:rPr lang="en-US" sz="1800" b="0" i="0" u="none" strike="noStrike">
              <a:solidFill>
                <a:srgbClr val="598CBF"/>
              </a:solidFill>
              <a:latin typeface="Aptos Narrow"/>
              <a:ea typeface="+mn-ea"/>
              <a:cs typeface="+mn-cs"/>
            </a:rPr>
            <a:pPr marL="0" indent="0" algn="r"/>
            <a:t>29%</a:t>
          </a:fld>
          <a:endParaRPr lang="ru-RU" sz="1800" b="0" i="0" u="none" strike="noStrike">
            <a:solidFill>
              <a:srgbClr val="598CBF"/>
            </a:solidFill>
            <a:latin typeface="Aptos Narrow"/>
            <a:ea typeface="+mn-ea"/>
            <a:cs typeface="+mn-cs"/>
          </a:endParaRPr>
        </a:p>
      </xdr:txBody>
    </xdr:sp>
    <xdr:clientData/>
  </xdr:twoCellAnchor>
  <xdr:twoCellAnchor>
    <xdr:from>
      <xdr:col>7</xdr:col>
      <xdr:colOff>154159</xdr:colOff>
      <xdr:row>27</xdr:row>
      <xdr:rowOff>180539</xdr:rowOff>
    </xdr:from>
    <xdr:to>
      <xdr:col>8</xdr:col>
      <xdr:colOff>276079</xdr:colOff>
      <xdr:row>28</xdr:row>
      <xdr:rowOff>181711</xdr:rowOff>
    </xdr:to>
    <xdr:sp macro="" textlink="Processing!S13">
      <xdr:nvSpPr>
        <xdr:cNvPr id="27672" name="TextBox 27671">
          <a:extLst>
            <a:ext uri="{FF2B5EF4-FFF2-40B4-BE49-F238E27FC236}">
              <a16:creationId xmlns:a16="http://schemas.microsoft.com/office/drawing/2014/main" id="{00000000-0008-0000-0600-0000186C0000}"/>
            </a:ext>
          </a:extLst>
        </xdr:cNvPr>
        <xdr:cNvSpPr txBox="1"/>
      </xdr:nvSpPr>
      <xdr:spPr>
        <a:xfrm>
          <a:off x="4421359" y="5118299"/>
          <a:ext cx="73152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3212E80-E903-445F-B86E-C538BFCAE10B}" type="TxLink">
            <a:rPr lang="en-US" sz="1800" b="0" i="0" u="none" strike="noStrike">
              <a:solidFill>
                <a:srgbClr val="598CBF"/>
              </a:solidFill>
              <a:latin typeface="Aptos Narrow"/>
              <a:ea typeface="+mn-ea"/>
              <a:cs typeface="+mn-cs"/>
            </a:rPr>
            <a:pPr marL="0" indent="0" algn="l"/>
            <a:t> $737 </a:t>
          </a:fld>
          <a:endParaRPr lang="ru-RU" sz="1800" b="0" i="0" u="none" strike="noStrike">
            <a:solidFill>
              <a:srgbClr val="598CBF"/>
            </a:solidFill>
            <a:latin typeface="Aptos Narrow"/>
            <a:ea typeface="+mn-ea"/>
            <a:cs typeface="+mn-cs"/>
          </a:endParaRPr>
        </a:p>
      </xdr:txBody>
    </xdr:sp>
    <xdr:clientData/>
  </xdr:twoCellAnchor>
  <xdr:twoCellAnchor>
    <xdr:from>
      <xdr:col>10</xdr:col>
      <xdr:colOff>525194</xdr:colOff>
      <xdr:row>33</xdr:row>
      <xdr:rowOff>150059</xdr:rowOff>
    </xdr:from>
    <xdr:to>
      <xdr:col>12</xdr:col>
      <xdr:colOff>37514</xdr:colOff>
      <xdr:row>34</xdr:row>
      <xdr:rowOff>151231</xdr:rowOff>
    </xdr:to>
    <xdr:sp macro="" textlink="Processing!T14">
      <xdr:nvSpPr>
        <xdr:cNvPr id="27673" name="TextBox 27672">
          <a:extLst>
            <a:ext uri="{FF2B5EF4-FFF2-40B4-BE49-F238E27FC236}">
              <a16:creationId xmlns:a16="http://schemas.microsoft.com/office/drawing/2014/main" id="{00000000-0008-0000-0600-0000196C0000}"/>
            </a:ext>
          </a:extLst>
        </xdr:cNvPr>
        <xdr:cNvSpPr txBox="1"/>
      </xdr:nvSpPr>
      <xdr:spPr>
        <a:xfrm>
          <a:off x="6621194" y="6185099"/>
          <a:ext cx="73152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6DFD1A-DAE8-4B41-A739-487CADCC8FDE}" type="TxLink">
            <a:rPr lang="en-US" sz="1800" b="0" i="0" u="none" strike="noStrike">
              <a:solidFill>
                <a:srgbClr val="598CBF"/>
              </a:solidFill>
              <a:latin typeface="Aptos Narrow"/>
              <a:ea typeface="+mn-ea"/>
              <a:cs typeface="+mn-cs"/>
            </a:rPr>
            <a:pPr marL="0" indent="0" algn="r"/>
            <a:t>29%</a:t>
          </a:fld>
          <a:endParaRPr lang="ru-RU" sz="1800" b="0" i="0" u="none" strike="noStrike">
            <a:solidFill>
              <a:srgbClr val="598CBF"/>
            </a:solidFill>
            <a:latin typeface="Aptos Narrow"/>
            <a:ea typeface="+mn-ea"/>
            <a:cs typeface="+mn-cs"/>
          </a:endParaRPr>
        </a:p>
      </xdr:txBody>
    </xdr:sp>
    <xdr:clientData/>
  </xdr:twoCellAnchor>
  <xdr:twoCellAnchor>
    <xdr:from>
      <xdr:col>7</xdr:col>
      <xdr:colOff>154159</xdr:colOff>
      <xdr:row>33</xdr:row>
      <xdr:rowOff>150059</xdr:rowOff>
    </xdr:from>
    <xdr:to>
      <xdr:col>8</xdr:col>
      <xdr:colOff>276079</xdr:colOff>
      <xdr:row>34</xdr:row>
      <xdr:rowOff>151231</xdr:rowOff>
    </xdr:to>
    <xdr:sp macro="" textlink="Processing!S14">
      <xdr:nvSpPr>
        <xdr:cNvPr id="27674" name="TextBox 27673">
          <a:extLst>
            <a:ext uri="{FF2B5EF4-FFF2-40B4-BE49-F238E27FC236}">
              <a16:creationId xmlns:a16="http://schemas.microsoft.com/office/drawing/2014/main" id="{00000000-0008-0000-0600-00001A6C0000}"/>
            </a:ext>
          </a:extLst>
        </xdr:cNvPr>
        <xdr:cNvSpPr txBox="1"/>
      </xdr:nvSpPr>
      <xdr:spPr>
        <a:xfrm>
          <a:off x="4421359" y="6185099"/>
          <a:ext cx="73152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0C3D786-77AE-4AF9-A845-9DAD28412452}" type="TxLink">
            <a:rPr lang="en-US" sz="1800" b="0" i="0" u="none" strike="noStrike">
              <a:solidFill>
                <a:srgbClr val="598CBF"/>
              </a:solidFill>
              <a:latin typeface="Aptos Narrow"/>
              <a:ea typeface="+mn-ea"/>
              <a:cs typeface="+mn-cs"/>
            </a:rPr>
            <a:pPr marL="0" indent="0" algn="l"/>
            <a:t> $882 </a:t>
          </a:fld>
          <a:endParaRPr lang="ru-RU" sz="1800" b="0" i="0" u="none" strike="noStrike">
            <a:solidFill>
              <a:srgbClr val="598CBF"/>
            </a:solidFill>
            <a:latin typeface="Aptos Narrow"/>
            <a:ea typeface="+mn-ea"/>
            <a:cs typeface="+mn-cs"/>
          </a:endParaRPr>
        </a:p>
      </xdr:txBody>
    </xdr:sp>
    <xdr:clientData/>
  </xdr:twoCellAnchor>
  <xdr:twoCellAnchor>
    <xdr:from>
      <xdr:col>10</xdr:col>
      <xdr:colOff>594360</xdr:colOff>
      <xdr:row>11</xdr:row>
      <xdr:rowOff>110490</xdr:rowOff>
    </xdr:from>
    <xdr:to>
      <xdr:col>12</xdr:col>
      <xdr:colOff>160019</xdr:colOff>
      <xdr:row>13</xdr:row>
      <xdr:rowOff>19050</xdr:rowOff>
    </xdr:to>
    <xdr:sp macro="" textlink="Processing!T6">
      <xdr:nvSpPr>
        <xdr:cNvPr id="27675" name="TextBox 27674">
          <a:extLst>
            <a:ext uri="{FF2B5EF4-FFF2-40B4-BE49-F238E27FC236}">
              <a16:creationId xmlns:a16="http://schemas.microsoft.com/office/drawing/2014/main" id="{00000000-0008-0000-0600-00001B6C0000}"/>
            </a:ext>
          </a:extLst>
        </xdr:cNvPr>
        <xdr:cNvSpPr txBox="1"/>
      </xdr:nvSpPr>
      <xdr:spPr>
        <a:xfrm>
          <a:off x="6690360" y="2122170"/>
          <a:ext cx="784859"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8FBE92D-8B23-4AFA-B938-0C96475E8770}" type="TxLink">
            <a:rPr lang="en-US" sz="2000" b="0" i="0" u="none" strike="noStrike">
              <a:solidFill>
                <a:srgbClr val="214247"/>
              </a:solidFill>
              <a:latin typeface="Aptos Narrow"/>
              <a:ea typeface="+mn-ea"/>
              <a:cs typeface="+mn-cs"/>
            </a:rPr>
            <a:pPr marL="0" indent="0" algn="r"/>
            <a:t>41%</a:t>
          </a:fld>
          <a:endParaRPr lang="ru-RU" sz="2000" b="0" i="0" u="none" strike="noStrike">
            <a:solidFill>
              <a:srgbClr val="214247"/>
            </a:solidFill>
            <a:latin typeface="Aptos Narrow"/>
            <a:ea typeface="+mn-ea"/>
            <a:cs typeface="+mn-cs"/>
          </a:endParaRPr>
        </a:p>
      </xdr:txBody>
    </xdr:sp>
    <xdr:clientData/>
  </xdr:twoCellAnchor>
  <xdr:twoCellAnchor>
    <xdr:from>
      <xdr:col>8</xdr:col>
      <xdr:colOff>213361</xdr:colOff>
      <xdr:row>11</xdr:row>
      <xdr:rowOff>121920</xdr:rowOff>
    </xdr:from>
    <xdr:to>
      <xdr:col>8</xdr:col>
      <xdr:colOff>586741</xdr:colOff>
      <xdr:row>13</xdr:row>
      <xdr:rowOff>30480</xdr:rowOff>
    </xdr:to>
    <xdr:sp macro="" textlink="">
      <xdr:nvSpPr>
        <xdr:cNvPr id="27678" name="TextBox 27677">
          <a:extLst>
            <a:ext uri="{FF2B5EF4-FFF2-40B4-BE49-F238E27FC236}">
              <a16:creationId xmlns:a16="http://schemas.microsoft.com/office/drawing/2014/main" id="{00000000-0008-0000-0600-00001E6C0000}"/>
            </a:ext>
          </a:extLst>
        </xdr:cNvPr>
        <xdr:cNvSpPr txBox="1"/>
      </xdr:nvSpPr>
      <xdr:spPr>
        <a:xfrm>
          <a:off x="5090161" y="213360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rgbClr val="214247"/>
              </a:solidFill>
              <a:latin typeface="Aptos Narrow"/>
              <a:ea typeface="+mn-ea"/>
              <a:cs typeface="+mn-cs"/>
            </a:rPr>
            <a:t>$</a:t>
          </a:r>
        </a:p>
      </xdr:txBody>
    </xdr:sp>
    <xdr:clientData/>
  </xdr:twoCellAnchor>
  <xdr:twoCellAnchor>
    <xdr:from>
      <xdr:col>9</xdr:col>
      <xdr:colOff>76201</xdr:colOff>
      <xdr:row>11</xdr:row>
      <xdr:rowOff>121920</xdr:rowOff>
    </xdr:from>
    <xdr:to>
      <xdr:col>9</xdr:col>
      <xdr:colOff>449581</xdr:colOff>
      <xdr:row>13</xdr:row>
      <xdr:rowOff>30480</xdr:rowOff>
    </xdr:to>
    <xdr:sp macro="" textlink="">
      <xdr:nvSpPr>
        <xdr:cNvPr id="27679" name="TextBox 27678">
          <a:extLst>
            <a:ext uri="{FF2B5EF4-FFF2-40B4-BE49-F238E27FC236}">
              <a16:creationId xmlns:a16="http://schemas.microsoft.com/office/drawing/2014/main" id="{00000000-0008-0000-0600-00001F6C0000}"/>
            </a:ext>
          </a:extLst>
        </xdr:cNvPr>
        <xdr:cNvSpPr txBox="1"/>
      </xdr:nvSpPr>
      <xdr:spPr>
        <a:xfrm>
          <a:off x="5562601" y="213360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rgbClr val="214247"/>
              </a:solidFill>
              <a:latin typeface="Aptos Narrow"/>
              <a:ea typeface="+mn-ea"/>
              <a:cs typeface="+mn-cs"/>
            </a:rPr>
            <a:t>%</a:t>
          </a:r>
        </a:p>
      </xdr:txBody>
    </xdr:sp>
    <xdr:clientData/>
  </xdr:twoCellAnchor>
  <mc:AlternateContent xmlns:mc="http://schemas.openxmlformats.org/markup-compatibility/2006">
    <mc:Choice xmlns:a14="http://schemas.microsoft.com/office/drawing/2010/main" Requires="a14">
      <xdr:twoCellAnchor editAs="oneCell">
        <xdr:from>
          <xdr:col>8</xdr:col>
          <xdr:colOff>123825</xdr:colOff>
          <xdr:row>11</xdr:row>
          <xdr:rowOff>171450</xdr:rowOff>
        </xdr:from>
        <xdr:to>
          <xdr:col>8</xdr:col>
          <xdr:colOff>476250</xdr:colOff>
          <xdr:row>13</xdr:row>
          <xdr:rowOff>19050</xdr:rowOff>
        </xdr:to>
        <xdr:sp macro="" textlink="">
          <xdr:nvSpPr>
            <xdr:cNvPr id="27650" name="Option Button 2" hidden="1">
              <a:extLst>
                <a:ext uri="{63B3BB69-23CF-44E3-9099-C40C66FF867C}">
                  <a14:compatExt spid="_x0000_s27650"/>
                </a:ext>
                <a:ext uri="{FF2B5EF4-FFF2-40B4-BE49-F238E27FC236}">
                  <a16:creationId xmlns:a16="http://schemas.microsoft.com/office/drawing/2014/main" id="{00000000-0008-0000-0500-000002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590550</xdr:colOff>
          <xdr:row>11</xdr:row>
          <xdr:rowOff>171450</xdr:rowOff>
        </xdr:from>
        <xdr:to>
          <xdr:col>9</xdr:col>
          <xdr:colOff>323850</xdr:colOff>
          <xdr:row>13</xdr:row>
          <xdr:rowOff>19050</xdr:rowOff>
        </xdr:to>
        <xdr:sp macro="" textlink="">
          <xdr:nvSpPr>
            <xdr:cNvPr id="27651" name="Option Button 3" hidden="1">
              <a:extLst>
                <a:ext uri="{63B3BB69-23CF-44E3-9099-C40C66FF867C}">
                  <a14:compatExt spid="_x0000_s27651"/>
                </a:ext>
                <a:ext uri="{FF2B5EF4-FFF2-40B4-BE49-F238E27FC236}">
                  <a16:creationId xmlns:a16="http://schemas.microsoft.com/office/drawing/2014/main" id="{00000000-0008-0000-0500-000003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137160</xdr:colOff>
      <xdr:row>14</xdr:row>
      <xdr:rowOff>68580</xdr:rowOff>
    </xdr:from>
    <xdr:to>
      <xdr:col>4</xdr:col>
      <xdr:colOff>320040</xdr:colOff>
      <xdr:row>25</xdr:row>
      <xdr:rowOff>68580</xdr:rowOff>
    </xdr:to>
    <xdr:graphicFrame macro="">
      <xdr:nvGraphicFramePr>
        <xdr:cNvPr id="27682" name="Chart 27681">
          <a:extLst>
            <a:ext uri="{FF2B5EF4-FFF2-40B4-BE49-F238E27FC236}">
              <a16:creationId xmlns:a16="http://schemas.microsoft.com/office/drawing/2014/main" id="{00000000-0008-0000-0600-000022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30480</xdr:colOff>
      <xdr:row>13</xdr:row>
      <xdr:rowOff>114300</xdr:rowOff>
    </xdr:from>
    <xdr:to>
      <xdr:col>2</xdr:col>
      <xdr:colOff>335280</xdr:colOff>
      <xdr:row>15</xdr:row>
      <xdr:rowOff>22860</xdr:rowOff>
    </xdr:to>
    <xdr:sp macro="" textlink="Processing!B1">
      <xdr:nvSpPr>
        <xdr:cNvPr id="27684" name="TextBox 27683">
          <a:extLst>
            <a:ext uri="{FF2B5EF4-FFF2-40B4-BE49-F238E27FC236}">
              <a16:creationId xmlns:a16="http://schemas.microsoft.com/office/drawing/2014/main" id="{00000000-0008-0000-0600-0000246C0000}"/>
            </a:ext>
          </a:extLst>
        </xdr:cNvPr>
        <xdr:cNvSpPr txBox="1"/>
      </xdr:nvSpPr>
      <xdr:spPr>
        <a:xfrm>
          <a:off x="640080" y="249174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7F039DF-497B-4CB1-AB4F-5E34F33168FF}" type="TxLink">
            <a:rPr lang="en-US" sz="1400" b="1" i="0" u="none" strike="noStrike">
              <a:solidFill>
                <a:srgbClr val="214247"/>
              </a:solidFill>
              <a:latin typeface="Aptos Narrow"/>
              <a:ea typeface="+mn-ea"/>
              <a:cs typeface="+mn-cs"/>
            </a:rPr>
            <a:pPr marL="0" indent="0" algn="ctr"/>
            <a:t>Expenses</a:t>
          </a:fld>
          <a:endParaRPr lang="ru-RU" sz="1400" b="1" i="0" u="none" strike="noStrike">
            <a:solidFill>
              <a:srgbClr val="214247"/>
            </a:solidFill>
            <a:latin typeface="Aptos Narrow"/>
            <a:ea typeface="+mn-ea"/>
            <a:cs typeface="+mn-cs"/>
          </a:endParaRPr>
        </a:p>
      </xdr:txBody>
    </xdr:sp>
    <xdr:clientData/>
  </xdr:twoCellAnchor>
  <xdr:twoCellAnchor>
    <xdr:from>
      <xdr:col>1</xdr:col>
      <xdr:colOff>205859</xdr:colOff>
      <xdr:row>18</xdr:row>
      <xdr:rowOff>122003</xdr:rowOff>
    </xdr:from>
    <xdr:to>
      <xdr:col>4</xdr:col>
      <xdr:colOff>251341</xdr:colOff>
      <xdr:row>21</xdr:row>
      <xdr:rowOff>15158</xdr:rowOff>
    </xdr:to>
    <xdr:sp macro="" textlink="Processing!C8">
      <xdr:nvSpPr>
        <xdr:cNvPr id="27685" name="TextBox 27684">
          <a:extLst>
            <a:ext uri="{FF2B5EF4-FFF2-40B4-BE49-F238E27FC236}">
              <a16:creationId xmlns:a16="http://schemas.microsoft.com/office/drawing/2014/main" id="{00000000-0008-0000-0600-0000256C0000}"/>
            </a:ext>
          </a:extLst>
        </xdr:cNvPr>
        <xdr:cNvSpPr txBox="1"/>
      </xdr:nvSpPr>
      <xdr:spPr>
        <a:xfrm>
          <a:off x="815459" y="3413843"/>
          <a:ext cx="1874282" cy="441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C5F43C-B320-46E3-B6E9-A9079A90A4FA}" type="TxLink">
            <a:rPr lang="en-US" sz="2000" b="0" i="0" u="none" strike="noStrike">
              <a:solidFill>
                <a:srgbClr val="598CBF"/>
              </a:solidFill>
              <a:latin typeface="Aptos Narrow"/>
              <a:ea typeface="+mn-ea"/>
              <a:cs typeface="+mn-cs"/>
            </a:rPr>
            <a:pPr marL="0" indent="0" algn="ctr"/>
            <a:t> $7,784 </a:t>
          </a:fld>
          <a:endParaRPr lang="ru-RU" sz="2000" b="0" i="0" u="none" strike="noStrike">
            <a:solidFill>
              <a:srgbClr val="598CBF"/>
            </a:solidFill>
            <a:latin typeface="Aptos Narrow"/>
            <a:ea typeface="+mn-ea"/>
            <a:cs typeface="+mn-cs"/>
          </a:endParaRPr>
        </a:p>
      </xdr:txBody>
    </xdr:sp>
    <xdr:clientData/>
  </xdr:twoCellAnchor>
  <xdr:twoCellAnchor>
    <xdr:from>
      <xdr:col>0</xdr:col>
      <xdr:colOff>518160</xdr:colOff>
      <xdr:row>3</xdr:row>
      <xdr:rowOff>38100</xdr:rowOff>
    </xdr:from>
    <xdr:to>
      <xdr:col>4</xdr:col>
      <xdr:colOff>548640</xdr:colOff>
      <xdr:row>11</xdr:row>
      <xdr:rowOff>175260</xdr:rowOff>
    </xdr:to>
    <xdr:sp macro="" textlink="">
      <xdr:nvSpPr>
        <xdr:cNvPr id="27686" name="Rectangle: Rounded Corners 27685">
          <a:hlinkClick xmlns:r="http://schemas.openxmlformats.org/officeDocument/2006/relationships" r:id="rId22"/>
          <a:extLst>
            <a:ext uri="{FF2B5EF4-FFF2-40B4-BE49-F238E27FC236}">
              <a16:creationId xmlns:a16="http://schemas.microsoft.com/office/drawing/2014/main" id="{00000000-0008-0000-0600-0000266C0000}"/>
            </a:ext>
          </a:extLst>
        </xdr:cNvPr>
        <xdr:cNvSpPr/>
      </xdr:nvSpPr>
      <xdr:spPr>
        <a:xfrm>
          <a:off x="518160" y="586740"/>
          <a:ext cx="2468880" cy="16002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25260</xdr:colOff>
      <xdr:row>0</xdr:row>
      <xdr:rowOff>0</xdr:rowOff>
    </xdr:from>
    <xdr:to>
      <xdr:col>0</xdr:col>
      <xdr:colOff>299580</xdr:colOff>
      <xdr:row>1</xdr:row>
      <xdr:rowOff>91440</xdr:rowOff>
    </xdr:to>
    <xdr:pic>
      <xdr:nvPicPr>
        <xdr:cNvPr id="27689" name="Graphic 27688" descr="Moon with solid fill">
          <a:hlinkClick xmlns:r="http://schemas.openxmlformats.org/officeDocument/2006/relationships" r:id="rId23"/>
          <a:extLst>
            <a:ext uri="{FF2B5EF4-FFF2-40B4-BE49-F238E27FC236}">
              <a16:creationId xmlns:a16="http://schemas.microsoft.com/office/drawing/2014/main" id="{00000000-0008-0000-0600-0000296C0000}"/>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5260" y="0"/>
          <a:ext cx="274320" cy="274320"/>
        </a:xfrm>
        <a:prstGeom prst="rect">
          <a:avLst/>
        </a:prstGeom>
      </xdr:spPr>
    </xdr:pic>
    <xdr:clientData/>
  </xdr:twoCellAnchor>
  <xdr:twoCellAnchor>
    <xdr:from>
      <xdr:col>0</xdr:col>
      <xdr:colOff>419100</xdr:colOff>
      <xdr:row>0</xdr:row>
      <xdr:rowOff>0</xdr:rowOff>
    </xdr:from>
    <xdr:to>
      <xdr:col>1</xdr:col>
      <xdr:colOff>83820</xdr:colOff>
      <xdr:row>1</xdr:row>
      <xdr:rowOff>91440</xdr:rowOff>
    </xdr:to>
    <xdr:pic>
      <xdr:nvPicPr>
        <xdr:cNvPr id="27690" name="Graphic 27689" descr="Sun with solid fill">
          <a:extLst>
            <a:ext uri="{FF2B5EF4-FFF2-40B4-BE49-F238E27FC236}">
              <a16:creationId xmlns:a16="http://schemas.microsoft.com/office/drawing/2014/main" id="{00000000-0008-0000-0600-00002A6C0000}"/>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419100" y="0"/>
          <a:ext cx="274320" cy="2743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sp macro="" textlink="">
      <xdr:nvSpPr>
        <xdr:cNvPr id="2" name="Rectangle 1">
          <a:extLst>
            <a:ext uri="{FF2B5EF4-FFF2-40B4-BE49-F238E27FC236}">
              <a16:creationId xmlns:a16="http://schemas.microsoft.com/office/drawing/2014/main" id="{00000000-0008-0000-0700-000002000000}"/>
            </a:ext>
          </a:extLst>
        </xdr:cNvPr>
        <xdr:cNvSpPr/>
      </xdr:nvSpPr>
      <xdr:spPr>
        <a:xfrm>
          <a:off x="0" y="0"/>
          <a:ext cx="14630400" cy="8229600"/>
        </a:xfrm>
        <a:prstGeom prst="rect">
          <a:avLst/>
        </a:prstGeom>
        <a:gradFill flip="none" rotWithShape="1">
          <a:gsLst>
            <a:gs pos="5000">
              <a:srgbClr val="0175A0"/>
            </a:gs>
            <a:gs pos="95000">
              <a:srgbClr val="000B27"/>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251460</xdr:colOff>
      <xdr:row>1</xdr:row>
      <xdr:rowOff>91440</xdr:rowOff>
    </xdr:from>
    <xdr:to>
      <xdr:col>23</xdr:col>
      <xdr:colOff>182880</xdr:colOff>
      <xdr:row>40</xdr:row>
      <xdr:rowOff>0</xdr:rowOff>
    </xdr:to>
    <xdr:sp macro="" textlink="">
      <xdr:nvSpPr>
        <xdr:cNvPr id="3" name="Rectangle: Rounded Corners 2">
          <a:extLst>
            <a:ext uri="{FF2B5EF4-FFF2-40B4-BE49-F238E27FC236}">
              <a16:creationId xmlns:a16="http://schemas.microsoft.com/office/drawing/2014/main" id="{00000000-0008-0000-0700-000003000000}"/>
            </a:ext>
          </a:extLst>
        </xdr:cNvPr>
        <xdr:cNvSpPr/>
      </xdr:nvSpPr>
      <xdr:spPr>
        <a:xfrm>
          <a:off x="251460" y="274320"/>
          <a:ext cx="13952220" cy="7040880"/>
        </a:xfrm>
        <a:prstGeom prst="roundRect">
          <a:avLst>
            <a:gd name="adj" fmla="val 4654"/>
          </a:avLst>
        </a:prstGeom>
        <a:gradFill flip="none" rotWithShape="1">
          <a:gsLst>
            <a:gs pos="0">
              <a:srgbClr val="0175A0"/>
            </a:gs>
            <a:gs pos="51000">
              <a:srgbClr val="000B27"/>
            </a:gs>
          </a:gsLst>
          <a:path path="circle">
            <a:fillToRect r="100000" b="100000"/>
          </a:path>
          <a:tileRect l="-100000" t="-100000"/>
        </a:gradFill>
        <a:ln w="12700">
          <a:gradFill>
            <a:gsLst>
              <a:gs pos="0">
                <a:srgbClr val="019BD1"/>
              </a:gs>
              <a:gs pos="70000">
                <a:srgbClr val="04365D"/>
              </a:gs>
            </a:gsLst>
            <a:lin ang="5400000" scaled="1"/>
          </a:gradFill>
        </a:ln>
        <a:effectLst>
          <a:outerShdw blurRad="152400" dist="215900" dir="7800000" algn="br" rotWithShape="0">
            <a:srgbClr val="019BD1">
              <a:alpha val="2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175260</xdr:colOff>
      <xdr:row>11</xdr:row>
      <xdr:rowOff>0</xdr:rowOff>
    </xdr:from>
    <xdr:to>
      <xdr:col>12</xdr:col>
      <xdr:colOff>388620</xdr:colOff>
      <xdr:row>38</xdr:row>
      <xdr:rowOff>45720</xdr:rowOff>
    </xdr:to>
    <xdr:sp macro="" textlink="">
      <xdr:nvSpPr>
        <xdr:cNvPr id="4" name="Rectangle: Rounded Corners 3">
          <a:extLst>
            <a:ext uri="{FF2B5EF4-FFF2-40B4-BE49-F238E27FC236}">
              <a16:creationId xmlns:a16="http://schemas.microsoft.com/office/drawing/2014/main" id="{00000000-0008-0000-0700-000004000000}"/>
            </a:ext>
          </a:extLst>
        </xdr:cNvPr>
        <xdr:cNvSpPr/>
      </xdr:nvSpPr>
      <xdr:spPr>
        <a:xfrm>
          <a:off x="3223260" y="2011680"/>
          <a:ext cx="4480560" cy="4983480"/>
        </a:xfrm>
        <a:prstGeom prst="roundRect">
          <a:avLst>
            <a:gd name="adj" fmla="val 5114"/>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373380</xdr:colOff>
      <xdr:row>26</xdr:row>
      <xdr:rowOff>53340</xdr:rowOff>
    </xdr:from>
    <xdr:to>
      <xdr:col>22</xdr:col>
      <xdr:colOff>525780</xdr:colOff>
      <xdr:row>38</xdr:row>
      <xdr:rowOff>53340</xdr:rowOff>
    </xdr:to>
    <xdr:sp macro="" textlink="">
      <xdr:nvSpPr>
        <xdr:cNvPr id="6" name="Rectangle: Rounded Corners 5">
          <a:extLst>
            <a:ext uri="{FF2B5EF4-FFF2-40B4-BE49-F238E27FC236}">
              <a16:creationId xmlns:a16="http://schemas.microsoft.com/office/drawing/2014/main" id="{00000000-0008-0000-0700-000006000000}"/>
            </a:ext>
          </a:extLst>
        </xdr:cNvPr>
        <xdr:cNvSpPr/>
      </xdr:nvSpPr>
      <xdr:spPr>
        <a:xfrm>
          <a:off x="10736580" y="4808220"/>
          <a:ext cx="3200400" cy="2194560"/>
        </a:xfrm>
        <a:prstGeom prst="roundRect">
          <a:avLst>
            <a:gd name="adj" fmla="val 105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0</xdr:colOff>
      <xdr:row>11</xdr:row>
      <xdr:rowOff>0</xdr:rowOff>
    </xdr:from>
    <xdr:to>
      <xdr:col>22</xdr:col>
      <xdr:colOff>525780</xdr:colOff>
      <xdr:row>25</xdr:row>
      <xdr:rowOff>0</xdr:rowOff>
    </xdr:to>
    <xdr:sp macro="" textlink="">
      <xdr:nvSpPr>
        <xdr:cNvPr id="7" name="Rectangle: Rounded Corners 6">
          <a:extLst>
            <a:ext uri="{FF2B5EF4-FFF2-40B4-BE49-F238E27FC236}">
              <a16:creationId xmlns:a16="http://schemas.microsoft.com/office/drawing/2014/main" id="{00000000-0008-0000-0700-000007000000}"/>
            </a:ext>
          </a:extLst>
        </xdr:cNvPr>
        <xdr:cNvSpPr/>
      </xdr:nvSpPr>
      <xdr:spPr>
        <a:xfrm>
          <a:off x="7924800" y="2011680"/>
          <a:ext cx="6012180" cy="2560320"/>
        </a:xfrm>
        <a:prstGeom prst="roundRect">
          <a:avLst>
            <a:gd name="adj" fmla="val 7056"/>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15240</xdr:colOff>
      <xdr:row>26</xdr:row>
      <xdr:rowOff>53340</xdr:rowOff>
    </xdr:from>
    <xdr:to>
      <xdr:col>17</xdr:col>
      <xdr:colOff>137160</xdr:colOff>
      <xdr:row>40</xdr:row>
      <xdr:rowOff>144780</xdr:rowOff>
    </xdr:to>
    <xdr:sp macro="" textlink="">
      <xdr:nvSpPr>
        <xdr:cNvPr id="9" name="Rectangle: Rounded Corners 8">
          <a:extLst>
            <a:ext uri="{FF2B5EF4-FFF2-40B4-BE49-F238E27FC236}">
              <a16:creationId xmlns:a16="http://schemas.microsoft.com/office/drawing/2014/main" id="{00000000-0008-0000-0700-000009000000}"/>
            </a:ext>
          </a:extLst>
        </xdr:cNvPr>
        <xdr:cNvSpPr/>
      </xdr:nvSpPr>
      <xdr:spPr>
        <a:xfrm>
          <a:off x="7940040" y="4808220"/>
          <a:ext cx="2560320" cy="2651760"/>
        </a:xfrm>
        <a:prstGeom prst="roundRect">
          <a:avLst>
            <a:gd name="adj" fmla="val 11570"/>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518160</xdr:colOff>
      <xdr:row>13</xdr:row>
      <xdr:rowOff>60960</xdr:rowOff>
    </xdr:from>
    <xdr:to>
      <xdr:col>4</xdr:col>
      <xdr:colOff>548640</xdr:colOff>
      <xdr:row>25</xdr:row>
      <xdr:rowOff>152400</xdr:rowOff>
    </xdr:to>
    <xdr:sp macro="" textlink="">
      <xdr:nvSpPr>
        <xdr:cNvPr id="10" name="Rectangle: Rounded Corners 9">
          <a:extLst>
            <a:ext uri="{FF2B5EF4-FFF2-40B4-BE49-F238E27FC236}">
              <a16:creationId xmlns:a16="http://schemas.microsoft.com/office/drawing/2014/main" id="{00000000-0008-0000-0700-00000A000000}"/>
            </a:ext>
          </a:extLst>
        </xdr:cNvPr>
        <xdr:cNvSpPr/>
      </xdr:nvSpPr>
      <xdr:spPr>
        <a:xfrm>
          <a:off x="518160" y="2438400"/>
          <a:ext cx="2468880" cy="2286000"/>
        </a:xfrm>
        <a:prstGeom prst="roundRect">
          <a:avLst>
            <a:gd name="adj" fmla="val 13306"/>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518160</xdr:colOff>
      <xdr:row>3</xdr:row>
      <xdr:rowOff>38100</xdr:rowOff>
    </xdr:from>
    <xdr:to>
      <xdr:col>4</xdr:col>
      <xdr:colOff>548640</xdr:colOff>
      <xdr:row>11</xdr:row>
      <xdr:rowOff>160020</xdr:rowOff>
    </xdr:to>
    <xdr:sp macro="" textlink="">
      <xdr:nvSpPr>
        <xdr:cNvPr id="11" name="Rectangle: Rounded Corners 10">
          <a:extLst>
            <a:ext uri="{FF2B5EF4-FFF2-40B4-BE49-F238E27FC236}">
              <a16:creationId xmlns:a16="http://schemas.microsoft.com/office/drawing/2014/main" id="{00000000-0008-0000-0700-00000B000000}"/>
            </a:ext>
          </a:extLst>
        </xdr:cNvPr>
        <xdr:cNvSpPr/>
      </xdr:nvSpPr>
      <xdr:spPr>
        <a:xfrm>
          <a:off x="518160" y="586740"/>
          <a:ext cx="2468880" cy="1584960"/>
        </a:xfrm>
        <a:prstGeom prst="roundRect">
          <a:avLst>
            <a:gd name="adj" fmla="val 1474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161925</xdr:colOff>
      <xdr:row>3</xdr:row>
      <xdr:rowOff>38100</xdr:rowOff>
    </xdr:from>
    <xdr:to>
      <xdr:col>9</xdr:col>
      <xdr:colOff>238125</xdr:colOff>
      <xdr:row>9</xdr:row>
      <xdr:rowOff>129540</xdr:rowOff>
    </xdr:to>
    <xdr:sp macro="" textlink="">
      <xdr:nvSpPr>
        <xdr:cNvPr id="12" name="Rectangle: Rounded Corners 11">
          <a:extLst>
            <a:ext uri="{FF2B5EF4-FFF2-40B4-BE49-F238E27FC236}">
              <a16:creationId xmlns:a16="http://schemas.microsoft.com/office/drawing/2014/main" id="{00000000-0008-0000-0700-00000C000000}"/>
            </a:ext>
          </a:extLst>
        </xdr:cNvPr>
        <xdr:cNvSpPr/>
      </xdr:nvSpPr>
      <xdr:spPr>
        <a:xfrm>
          <a:off x="3209925" y="586740"/>
          <a:ext cx="2514600" cy="1188720"/>
        </a:xfrm>
        <a:prstGeom prst="roundRect">
          <a:avLst>
            <a:gd name="adj" fmla="val 171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518160</xdr:colOff>
      <xdr:row>27</xdr:row>
      <xdr:rowOff>53340</xdr:rowOff>
    </xdr:from>
    <xdr:to>
      <xdr:col>4</xdr:col>
      <xdr:colOff>548640</xdr:colOff>
      <xdr:row>38</xdr:row>
      <xdr:rowOff>53340</xdr:rowOff>
    </xdr:to>
    <xdr:sp macro="" textlink="">
      <xdr:nvSpPr>
        <xdr:cNvPr id="13" name="Rectangle: Rounded Corners 12">
          <a:extLst>
            <a:ext uri="{FF2B5EF4-FFF2-40B4-BE49-F238E27FC236}">
              <a16:creationId xmlns:a16="http://schemas.microsoft.com/office/drawing/2014/main" id="{00000000-0008-0000-0700-00000D000000}"/>
            </a:ext>
          </a:extLst>
        </xdr:cNvPr>
        <xdr:cNvSpPr/>
      </xdr:nvSpPr>
      <xdr:spPr>
        <a:xfrm>
          <a:off x="518160" y="4991100"/>
          <a:ext cx="2468880" cy="2011680"/>
        </a:xfrm>
        <a:prstGeom prst="roundRect">
          <a:avLst>
            <a:gd name="adj" fmla="val 12959"/>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449580</xdr:colOff>
      <xdr:row>3</xdr:row>
      <xdr:rowOff>38100</xdr:rowOff>
    </xdr:from>
    <xdr:to>
      <xdr:col>22</xdr:col>
      <xdr:colOff>525780</xdr:colOff>
      <xdr:row>9</xdr:row>
      <xdr:rowOff>129540</xdr:rowOff>
    </xdr:to>
    <xdr:sp macro="" textlink="">
      <xdr:nvSpPr>
        <xdr:cNvPr id="14" name="Rectangle: Rounded Corners 13">
          <a:extLst>
            <a:ext uri="{FF2B5EF4-FFF2-40B4-BE49-F238E27FC236}">
              <a16:creationId xmlns:a16="http://schemas.microsoft.com/office/drawing/2014/main" id="{00000000-0008-0000-0700-00000E000000}"/>
            </a:ext>
          </a:extLst>
        </xdr:cNvPr>
        <xdr:cNvSpPr/>
      </xdr:nvSpPr>
      <xdr:spPr>
        <a:xfrm>
          <a:off x="11422380" y="586740"/>
          <a:ext cx="2514600" cy="1188720"/>
        </a:xfrm>
        <a:prstGeom prst="roundRect">
          <a:avLst>
            <a:gd name="adj" fmla="val 171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ru-RU" sz="1100"/>
        </a:p>
      </xdr:txBody>
    </xdr:sp>
    <xdr:clientData/>
  </xdr:twoCellAnchor>
  <xdr:twoCellAnchor>
    <xdr:from>
      <xdr:col>9</xdr:col>
      <xdr:colOff>461010</xdr:colOff>
      <xdr:row>3</xdr:row>
      <xdr:rowOff>38100</xdr:rowOff>
    </xdr:from>
    <xdr:to>
      <xdr:col>13</xdr:col>
      <xdr:colOff>537210</xdr:colOff>
      <xdr:row>9</xdr:row>
      <xdr:rowOff>129540</xdr:rowOff>
    </xdr:to>
    <xdr:sp macro="" textlink="">
      <xdr:nvSpPr>
        <xdr:cNvPr id="15" name="Rectangle: Rounded Corners 14">
          <a:extLst>
            <a:ext uri="{FF2B5EF4-FFF2-40B4-BE49-F238E27FC236}">
              <a16:creationId xmlns:a16="http://schemas.microsoft.com/office/drawing/2014/main" id="{00000000-0008-0000-0700-00000F000000}"/>
            </a:ext>
          </a:extLst>
        </xdr:cNvPr>
        <xdr:cNvSpPr/>
      </xdr:nvSpPr>
      <xdr:spPr>
        <a:xfrm>
          <a:off x="5947410" y="586740"/>
          <a:ext cx="2514600" cy="1188720"/>
        </a:xfrm>
        <a:prstGeom prst="roundRect">
          <a:avLst>
            <a:gd name="adj" fmla="val 171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150495</xdr:colOff>
      <xdr:row>3</xdr:row>
      <xdr:rowOff>38100</xdr:rowOff>
    </xdr:from>
    <xdr:to>
      <xdr:col>18</xdr:col>
      <xdr:colOff>226695</xdr:colOff>
      <xdr:row>9</xdr:row>
      <xdr:rowOff>129540</xdr:rowOff>
    </xdr:to>
    <xdr:sp macro="" textlink="">
      <xdr:nvSpPr>
        <xdr:cNvPr id="16" name="Rectangle: Rounded Corners 15">
          <a:extLst>
            <a:ext uri="{FF2B5EF4-FFF2-40B4-BE49-F238E27FC236}">
              <a16:creationId xmlns:a16="http://schemas.microsoft.com/office/drawing/2014/main" id="{00000000-0008-0000-0700-000010000000}"/>
            </a:ext>
          </a:extLst>
        </xdr:cNvPr>
        <xdr:cNvSpPr/>
      </xdr:nvSpPr>
      <xdr:spPr>
        <a:xfrm>
          <a:off x="8684895" y="586740"/>
          <a:ext cx="2514600" cy="1188720"/>
        </a:xfrm>
        <a:prstGeom prst="roundRect">
          <a:avLst>
            <a:gd name="adj" fmla="val 17128"/>
          </a:avLst>
        </a:prstGeom>
        <a:gradFill>
          <a:gsLst>
            <a:gs pos="100000">
              <a:srgbClr val="0054B4">
                <a:lumMod val="98000"/>
              </a:srgbClr>
            </a:gs>
            <a:gs pos="0">
              <a:srgbClr val="34D399"/>
            </a:gs>
          </a:gsLst>
          <a:lin ang="2700000" scaled="0"/>
        </a:gradFill>
        <a:ln w="12700">
          <a:solidFill>
            <a:schemeClr val="bg1"/>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276225</xdr:colOff>
      <xdr:row>4</xdr:row>
      <xdr:rowOff>68580</xdr:rowOff>
    </xdr:from>
    <xdr:to>
      <xdr:col>8</xdr:col>
      <xdr:colOff>603885</xdr:colOff>
      <xdr:row>6</xdr:row>
      <xdr:rowOff>15240</xdr:rowOff>
    </xdr:to>
    <xdr:sp macro="" textlink="">
      <xdr:nvSpPr>
        <xdr:cNvPr id="17" name="Rectangle: Rounded Corners 16">
          <a:extLst>
            <a:ext uri="{FF2B5EF4-FFF2-40B4-BE49-F238E27FC236}">
              <a16:creationId xmlns:a16="http://schemas.microsoft.com/office/drawing/2014/main" id="{00000000-0008-0000-0700-000011000000}"/>
            </a:ext>
          </a:extLst>
        </xdr:cNvPr>
        <xdr:cNvSpPr/>
      </xdr:nvSpPr>
      <xdr:spPr>
        <a:xfrm>
          <a:off x="5153025" y="800100"/>
          <a:ext cx="327660" cy="312420"/>
        </a:xfrm>
        <a:prstGeom prst="roundRect">
          <a:avLst/>
        </a:prstGeom>
        <a:gradFill>
          <a:gsLst>
            <a:gs pos="17000">
              <a:srgbClr val="14A1F9"/>
            </a:gs>
            <a:gs pos="81000">
              <a:srgbClr val="0273FC"/>
            </a:gs>
          </a:gsLst>
          <a:lin ang="2700000" scaled="0"/>
        </a:gradFill>
        <a:ln>
          <a:no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8</xdr:col>
      <xdr:colOff>327660</xdr:colOff>
      <xdr:row>4</xdr:row>
      <xdr:rowOff>106680</xdr:rowOff>
    </xdr:from>
    <xdr:to>
      <xdr:col>8</xdr:col>
      <xdr:colOff>556260</xdr:colOff>
      <xdr:row>5</xdr:row>
      <xdr:rowOff>152400</xdr:rowOff>
    </xdr:to>
    <xdr:pic>
      <xdr:nvPicPr>
        <xdr:cNvPr id="18" name="Graphic 17" descr="Wallet with solid fill">
          <a:extLst>
            <a:ext uri="{FF2B5EF4-FFF2-40B4-BE49-F238E27FC236}">
              <a16:creationId xmlns:a16="http://schemas.microsoft.com/office/drawing/2014/main" id="{00000000-0008-0000-0700-00001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04460" y="838200"/>
          <a:ext cx="228600" cy="228600"/>
        </a:xfrm>
        <a:prstGeom prst="rect">
          <a:avLst/>
        </a:prstGeom>
      </xdr:spPr>
    </xdr:pic>
    <xdr:clientData/>
  </xdr:twoCellAnchor>
  <xdr:twoCellAnchor>
    <xdr:from>
      <xdr:col>17</xdr:col>
      <xdr:colOff>293370</xdr:colOff>
      <xdr:row>4</xdr:row>
      <xdr:rowOff>45720</xdr:rowOff>
    </xdr:from>
    <xdr:to>
      <xdr:col>18</xdr:col>
      <xdr:colOff>11430</xdr:colOff>
      <xdr:row>5</xdr:row>
      <xdr:rowOff>175260</xdr:rowOff>
    </xdr:to>
    <xdr:sp macro="" textlink="">
      <xdr:nvSpPr>
        <xdr:cNvPr id="19" name="Rectangle: Rounded Corners 18">
          <a:extLst>
            <a:ext uri="{FF2B5EF4-FFF2-40B4-BE49-F238E27FC236}">
              <a16:creationId xmlns:a16="http://schemas.microsoft.com/office/drawing/2014/main" id="{00000000-0008-0000-0700-000013000000}"/>
            </a:ext>
          </a:extLst>
        </xdr:cNvPr>
        <xdr:cNvSpPr/>
      </xdr:nvSpPr>
      <xdr:spPr>
        <a:xfrm>
          <a:off x="10656570" y="777240"/>
          <a:ext cx="327660" cy="312420"/>
        </a:xfrm>
        <a:prstGeom prst="roundRect">
          <a:avLst/>
        </a:prstGeom>
        <a:gradFill>
          <a:gsLst>
            <a:gs pos="100000">
              <a:srgbClr val="0054B4"/>
            </a:gs>
            <a:gs pos="0">
              <a:srgbClr val="34D399"/>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a:t>
          </a:r>
          <a:endParaRPr lang="ru-RU" sz="2000" b="1">
            <a:solidFill>
              <a:schemeClr val="bg1"/>
            </a:solidFill>
          </a:endParaRPr>
        </a:p>
      </xdr:txBody>
    </xdr:sp>
    <xdr:clientData/>
  </xdr:twoCellAnchor>
  <xdr:twoCellAnchor>
    <xdr:from>
      <xdr:col>12</xdr:col>
      <xdr:colOff>590550</xdr:colOff>
      <xdr:row>4</xdr:row>
      <xdr:rowOff>45720</xdr:rowOff>
    </xdr:from>
    <xdr:to>
      <xdr:col>13</xdr:col>
      <xdr:colOff>308610</xdr:colOff>
      <xdr:row>5</xdr:row>
      <xdr:rowOff>175260</xdr:rowOff>
    </xdr:to>
    <xdr:sp macro="" textlink="">
      <xdr:nvSpPr>
        <xdr:cNvPr id="20" name="Rectangle: Rounded Corners 19">
          <a:extLst>
            <a:ext uri="{FF2B5EF4-FFF2-40B4-BE49-F238E27FC236}">
              <a16:creationId xmlns:a16="http://schemas.microsoft.com/office/drawing/2014/main" id="{00000000-0008-0000-0700-000014000000}"/>
            </a:ext>
          </a:extLst>
        </xdr:cNvPr>
        <xdr:cNvSpPr/>
      </xdr:nvSpPr>
      <xdr:spPr>
        <a:xfrm>
          <a:off x="7905750" y="777240"/>
          <a:ext cx="327660" cy="312420"/>
        </a:xfrm>
        <a:prstGeom prst="roundRect">
          <a:avLst/>
        </a:prstGeom>
        <a:gradFill>
          <a:gsLst>
            <a:gs pos="0">
              <a:srgbClr val="F9A810"/>
            </a:gs>
            <a:gs pos="99000">
              <a:srgbClr val="FF0000"/>
            </a:gs>
          </a:gsLst>
          <a:lin ang="2700000" scaled="0"/>
        </a:gradFill>
        <a:ln>
          <a:no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a:t>
          </a:r>
          <a:endParaRPr lang="ru-RU" sz="2000" b="1">
            <a:solidFill>
              <a:schemeClr val="bg1"/>
            </a:solidFill>
          </a:endParaRPr>
        </a:p>
      </xdr:txBody>
    </xdr:sp>
    <xdr:clientData/>
  </xdr:twoCellAnchor>
  <xdr:twoCellAnchor>
    <xdr:from>
      <xdr:col>21</xdr:col>
      <xdr:colOff>582930</xdr:colOff>
      <xdr:row>4</xdr:row>
      <xdr:rowOff>45720</xdr:rowOff>
    </xdr:from>
    <xdr:to>
      <xdr:col>22</xdr:col>
      <xdr:colOff>300990</xdr:colOff>
      <xdr:row>5</xdr:row>
      <xdr:rowOff>175260</xdr:rowOff>
    </xdr:to>
    <xdr:grpSp>
      <xdr:nvGrpSpPr>
        <xdr:cNvPr id="21" name="Group 20">
          <a:extLst>
            <a:ext uri="{FF2B5EF4-FFF2-40B4-BE49-F238E27FC236}">
              <a16:creationId xmlns:a16="http://schemas.microsoft.com/office/drawing/2014/main" id="{00000000-0008-0000-0700-000015000000}"/>
            </a:ext>
          </a:extLst>
        </xdr:cNvPr>
        <xdr:cNvGrpSpPr/>
      </xdr:nvGrpSpPr>
      <xdr:grpSpPr>
        <a:xfrm>
          <a:off x="13028930" y="807720"/>
          <a:ext cx="310727" cy="320040"/>
          <a:chOff x="13384530" y="861060"/>
          <a:chExt cx="327660" cy="312420"/>
        </a:xfrm>
      </xdr:grpSpPr>
      <xdr:sp macro="" textlink="">
        <xdr:nvSpPr>
          <xdr:cNvPr id="22" name="Rectangle: Rounded Corners 21">
            <a:extLst>
              <a:ext uri="{FF2B5EF4-FFF2-40B4-BE49-F238E27FC236}">
                <a16:creationId xmlns:a16="http://schemas.microsoft.com/office/drawing/2014/main" id="{00000000-0008-0000-0700-000016000000}"/>
              </a:ext>
            </a:extLst>
          </xdr:cNvPr>
          <xdr:cNvSpPr/>
        </xdr:nvSpPr>
        <xdr:spPr>
          <a:xfrm>
            <a:off x="13384530" y="861060"/>
            <a:ext cx="327660" cy="312420"/>
          </a:xfrm>
          <a:prstGeom prst="roundRect">
            <a:avLst/>
          </a:prstGeom>
          <a:gradFill>
            <a:gsLst>
              <a:gs pos="0">
                <a:srgbClr val="985DF9"/>
              </a:gs>
              <a:gs pos="95000">
                <a:srgbClr val="621EF4"/>
              </a:gs>
            </a:gsLst>
            <a:lin ang="2700000" scaled="0"/>
          </a:gradFill>
          <a:ln>
            <a:no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000" b="1">
              <a:solidFill>
                <a:schemeClr val="bg1"/>
              </a:solidFill>
            </a:endParaRPr>
          </a:p>
        </xdr:txBody>
      </xdr:sp>
      <xdr:pic>
        <xdr:nvPicPr>
          <xdr:cNvPr id="23" name="Graphic 22" descr="Download with solid fill">
            <a:extLst>
              <a:ext uri="{FF2B5EF4-FFF2-40B4-BE49-F238E27FC236}">
                <a16:creationId xmlns:a16="http://schemas.microsoft.com/office/drawing/2014/main" id="{00000000-0008-0000-0700-00001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34060" y="906780"/>
            <a:ext cx="228600" cy="228600"/>
          </a:xfrm>
          <a:prstGeom prst="rect">
            <a:avLst/>
          </a:prstGeom>
        </xdr:spPr>
      </xdr:pic>
    </xdr:grpSp>
    <xdr:clientData/>
  </xdr:twoCellAnchor>
  <xdr:twoCellAnchor>
    <xdr:from>
      <xdr:col>13</xdr:col>
      <xdr:colOff>99060</xdr:colOff>
      <xdr:row>13</xdr:row>
      <xdr:rowOff>68580</xdr:rowOff>
    </xdr:from>
    <xdr:to>
      <xdr:col>22</xdr:col>
      <xdr:colOff>464820</xdr:colOff>
      <xdr:row>24</xdr:row>
      <xdr:rowOff>22860</xdr:rowOff>
    </xdr:to>
    <xdr:graphicFrame macro="">
      <xdr:nvGraphicFramePr>
        <xdr:cNvPr id="42" name="Chart 41">
          <a:extLst>
            <a:ext uri="{FF2B5EF4-FFF2-40B4-BE49-F238E27FC236}">
              <a16:creationId xmlns:a16="http://schemas.microsoft.com/office/drawing/2014/main" id="{00000000-0008-0000-07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388620</xdr:colOff>
      <xdr:row>11</xdr:row>
      <xdr:rowOff>68580</xdr:rowOff>
    </xdr:from>
    <xdr:to>
      <xdr:col>16</xdr:col>
      <xdr:colOff>320040</xdr:colOff>
      <xdr:row>12</xdr:row>
      <xdr:rowOff>160020</xdr:rowOff>
    </xdr:to>
    <xdr:sp macro="" textlink="Processing!H10">
      <xdr:nvSpPr>
        <xdr:cNvPr id="43" name="TextBox 42">
          <a:extLst>
            <a:ext uri="{FF2B5EF4-FFF2-40B4-BE49-F238E27FC236}">
              <a16:creationId xmlns:a16="http://schemas.microsoft.com/office/drawing/2014/main" id="{00000000-0008-0000-0700-00002B000000}"/>
            </a:ext>
          </a:extLst>
        </xdr:cNvPr>
        <xdr:cNvSpPr txBox="1"/>
      </xdr:nvSpPr>
      <xdr:spPr>
        <a:xfrm>
          <a:off x="8313420" y="2080260"/>
          <a:ext cx="17602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0C4C28E-7F88-42CE-81E2-29B30C01DEAE}" type="TxLink">
            <a:rPr lang="en-US" sz="1400" b="0" i="0" u="none" strike="noStrike">
              <a:solidFill>
                <a:schemeClr val="bg1"/>
              </a:solidFill>
              <a:latin typeface="Aptos Narrow"/>
              <a:ea typeface="+mn-ea"/>
              <a:cs typeface="+mn-cs"/>
            </a:rPr>
            <a:pPr marL="0" indent="0"/>
            <a:t>Income Dynamics</a:t>
          </a:fld>
          <a:endParaRPr lang="ru-RU" sz="1400" b="0" i="0" u="none" strike="noStrike">
            <a:solidFill>
              <a:schemeClr val="bg1"/>
            </a:solidFill>
            <a:latin typeface="Aptos Narrow"/>
            <a:ea typeface="+mn-ea"/>
            <a:cs typeface="+mn-cs"/>
          </a:endParaRPr>
        </a:p>
      </xdr:txBody>
    </xdr:sp>
    <xdr:clientData/>
  </xdr:twoCellAnchor>
  <xdr:twoCellAnchor>
    <xdr:from>
      <xdr:col>15</xdr:col>
      <xdr:colOff>525780</xdr:colOff>
      <xdr:row>12</xdr:row>
      <xdr:rowOff>137160</xdr:rowOff>
    </xdr:from>
    <xdr:to>
      <xdr:col>17</xdr:col>
      <xdr:colOff>518160</xdr:colOff>
      <xdr:row>14</xdr:row>
      <xdr:rowOff>45720</xdr:rowOff>
    </xdr:to>
    <xdr:sp macro="" textlink="Processing!K23">
      <xdr:nvSpPr>
        <xdr:cNvPr id="44" name="TextBox 43">
          <a:extLst>
            <a:ext uri="{FF2B5EF4-FFF2-40B4-BE49-F238E27FC236}">
              <a16:creationId xmlns:a16="http://schemas.microsoft.com/office/drawing/2014/main" id="{00000000-0008-0000-0700-00002C000000}"/>
            </a:ext>
          </a:extLst>
        </xdr:cNvPr>
        <xdr:cNvSpPr txBox="1"/>
      </xdr:nvSpPr>
      <xdr:spPr>
        <a:xfrm>
          <a:off x="9669780" y="233172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0725353-C26B-4C2A-9E4D-41343927F0E7}" type="TxLink">
            <a:rPr lang="en-US" sz="1100" b="0" i="0" u="none" strike="noStrike">
              <a:solidFill>
                <a:srgbClr val="33CCCC"/>
              </a:solidFill>
              <a:latin typeface="Aptos Narrow"/>
              <a:ea typeface="+mn-ea"/>
              <a:cs typeface="+mn-cs"/>
            </a:rPr>
            <a:pPr marL="0" indent="0" algn="l"/>
            <a:t> $3,345 </a:t>
          </a:fld>
          <a:endParaRPr lang="ru-RU" sz="1800" b="0" i="0" u="none" strike="noStrike">
            <a:solidFill>
              <a:srgbClr val="33CCCC"/>
            </a:solidFill>
            <a:latin typeface="Aptos Narrow"/>
            <a:ea typeface="+mn-ea"/>
            <a:cs typeface="+mn-cs"/>
          </a:endParaRPr>
        </a:p>
      </xdr:txBody>
    </xdr:sp>
    <xdr:clientData/>
  </xdr:twoCellAnchor>
  <xdr:twoCellAnchor>
    <xdr:from>
      <xdr:col>13</xdr:col>
      <xdr:colOff>388620</xdr:colOff>
      <xdr:row>12</xdr:row>
      <xdr:rowOff>137160</xdr:rowOff>
    </xdr:from>
    <xdr:to>
      <xdr:col>15</xdr:col>
      <xdr:colOff>548640</xdr:colOff>
      <xdr:row>14</xdr:row>
      <xdr:rowOff>45720</xdr:rowOff>
    </xdr:to>
    <xdr:sp macro="" textlink="Processing!K24">
      <xdr:nvSpPr>
        <xdr:cNvPr id="45" name="TextBox 44">
          <a:extLst>
            <a:ext uri="{FF2B5EF4-FFF2-40B4-BE49-F238E27FC236}">
              <a16:creationId xmlns:a16="http://schemas.microsoft.com/office/drawing/2014/main" id="{00000000-0008-0000-0700-00002D000000}"/>
            </a:ext>
          </a:extLst>
        </xdr:cNvPr>
        <xdr:cNvSpPr txBox="1"/>
      </xdr:nvSpPr>
      <xdr:spPr>
        <a:xfrm>
          <a:off x="8313420" y="2331720"/>
          <a:ext cx="13792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B4C8821-8011-4340-AA4C-14E94A1E33D6}" type="TxLink">
            <a:rPr lang="en-US" sz="1100" b="0" i="0" u="none" strike="noStrike">
              <a:solidFill>
                <a:srgbClr val="33CCCC"/>
              </a:solidFill>
              <a:latin typeface="Aptos Narrow"/>
              <a:ea typeface="+mn-ea"/>
              <a:cs typeface="+mn-cs"/>
            </a:rPr>
            <a:pPr marL="0" indent="0" algn="l"/>
            <a:t>Goals Accumulation</a:t>
          </a:fld>
          <a:endParaRPr lang="ru-RU" sz="1100" b="0" i="0" u="none" strike="noStrike">
            <a:solidFill>
              <a:srgbClr val="33CCCC"/>
            </a:solidFill>
            <a:latin typeface="Aptos Narrow"/>
            <a:ea typeface="+mn-ea"/>
            <a:cs typeface="+mn-cs"/>
          </a:endParaRPr>
        </a:p>
      </xdr:txBody>
    </xdr:sp>
    <xdr:clientData/>
  </xdr:twoCellAnchor>
  <xdr:twoCellAnchor>
    <xdr:from>
      <xdr:col>17</xdr:col>
      <xdr:colOff>601980</xdr:colOff>
      <xdr:row>28</xdr:row>
      <xdr:rowOff>252</xdr:rowOff>
    </xdr:from>
    <xdr:to>
      <xdr:col>22</xdr:col>
      <xdr:colOff>297180</xdr:colOff>
      <xdr:row>38</xdr:row>
      <xdr:rowOff>60708</xdr:rowOff>
    </xdr:to>
    <xdr:graphicFrame macro="">
      <xdr:nvGraphicFramePr>
        <xdr:cNvPr id="46" name="Chart 45">
          <a:extLst>
            <a:ext uri="{FF2B5EF4-FFF2-40B4-BE49-F238E27FC236}">
              <a16:creationId xmlns:a16="http://schemas.microsoft.com/office/drawing/2014/main" id="{00000000-0008-0000-07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198120</xdr:colOff>
      <xdr:row>26</xdr:row>
      <xdr:rowOff>53340</xdr:rowOff>
    </xdr:from>
    <xdr:to>
      <xdr:col>22</xdr:col>
      <xdr:colOff>91440</xdr:colOff>
      <xdr:row>28</xdr:row>
      <xdr:rowOff>89916</xdr:rowOff>
    </xdr:to>
    <mc:AlternateContent xmlns:mc="http://schemas.openxmlformats.org/markup-compatibility/2006" xmlns:a14="http://schemas.microsoft.com/office/drawing/2010/main">
      <mc:Choice Requires="a14">
        <xdr:graphicFrame macro="">
          <xdr:nvGraphicFramePr>
            <xdr:cNvPr id="47" name="Indicator 1">
              <a:extLst>
                <a:ext uri="{FF2B5EF4-FFF2-40B4-BE49-F238E27FC236}">
                  <a16:creationId xmlns:a16="http://schemas.microsoft.com/office/drawing/2014/main" id="{00000000-0008-0000-0700-00002F000000}"/>
                </a:ext>
              </a:extLst>
            </xdr:cNvPr>
            <xdr:cNvGraphicFramePr/>
          </xdr:nvGraphicFramePr>
          <xdr:xfrm>
            <a:off x="0" y="0"/>
            <a:ext cx="0" cy="0"/>
          </xdr:xfrm>
          <a:graphic>
            <a:graphicData uri="http://schemas.microsoft.com/office/drawing/2010/slicer">
              <sle:slicer xmlns:sle="http://schemas.microsoft.com/office/drawing/2010/slicer" name="Indicator 1"/>
            </a:graphicData>
          </a:graphic>
        </xdr:graphicFrame>
      </mc:Choice>
      <mc:Fallback xmlns="">
        <xdr:sp macro="" textlink="">
          <xdr:nvSpPr>
            <xdr:cNvPr id="0" name=""/>
            <xdr:cNvSpPr>
              <a:spLocks noTextEdit="1"/>
            </xdr:cNvSpPr>
          </xdr:nvSpPr>
          <xdr:spPr>
            <a:xfrm>
              <a:off x="11170920" y="4808220"/>
              <a:ext cx="233172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503612</xdr:colOff>
      <xdr:row>12</xdr:row>
      <xdr:rowOff>152400</xdr:rowOff>
    </xdr:from>
    <xdr:to>
      <xdr:col>12</xdr:col>
      <xdr:colOff>76892</xdr:colOff>
      <xdr:row>37</xdr:row>
      <xdr:rowOff>152400</xdr:rowOff>
    </xdr:to>
    <xdr:graphicFrame macro="">
      <xdr:nvGraphicFramePr>
        <xdr:cNvPr id="48" name="Chart 47">
          <a:extLst>
            <a:ext uri="{FF2B5EF4-FFF2-40B4-BE49-F238E27FC236}">
              <a16:creationId xmlns:a16="http://schemas.microsoft.com/office/drawing/2014/main" id="{00000000-0008-0000-07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403860</xdr:colOff>
      <xdr:row>11</xdr:row>
      <xdr:rowOff>106680</xdr:rowOff>
    </xdr:from>
    <xdr:to>
      <xdr:col>7</xdr:col>
      <xdr:colOff>464820</xdr:colOff>
      <xdr:row>13</xdr:row>
      <xdr:rowOff>15240</xdr:rowOff>
    </xdr:to>
    <xdr:sp macro="" textlink="Processing!K1">
      <xdr:nvSpPr>
        <xdr:cNvPr id="49" name="TextBox 48">
          <a:extLst>
            <a:ext uri="{FF2B5EF4-FFF2-40B4-BE49-F238E27FC236}">
              <a16:creationId xmlns:a16="http://schemas.microsoft.com/office/drawing/2014/main" id="{00000000-0008-0000-0700-000031000000}"/>
            </a:ext>
          </a:extLst>
        </xdr:cNvPr>
        <xdr:cNvSpPr txBox="1"/>
      </xdr:nvSpPr>
      <xdr:spPr>
        <a:xfrm>
          <a:off x="3451860" y="2118360"/>
          <a:ext cx="12801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DD2581D-B636-4AC5-A99A-0A46C39FFF21}" type="TxLink">
            <a:rPr lang="en-US" sz="1400" b="0" i="0" u="none" strike="noStrike">
              <a:solidFill>
                <a:schemeClr val="bg1"/>
              </a:solidFill>
              <a:latin typeface="Aptos Narrow"/>
              <a:ea typeface="+mn-ea"/>
              <a:cs typeface="+mn-cs"/>
            </a:rPr>
            <a:pPr marL="0" indent="0"/>
            <a:t>Income</a:t>
          </a:fld>
          <a:endParaRPr lang="ru-RU" sz="1400" b="0" i="0" u="none" strike="noStrike">
            <a:solidFill>
              <a:schemeClr val="bg1"/>
            </a:solidFill>
            <a:latin typeface="Aptos Narrow"/>
            <a:ea typeface="+mn-ea"/>
            <a:cs typeface="+mn-cs"/>
          </a:endParaRPr>
        </a:p>
      </xdr:txBody>
    </xdr:sp>
    <xdr:clientData/>
  </xdr:twoCellAnchor>
  <xdr:twoCellAnchor>
    <xdr:from>
      <xdr:col>7</xdr:col>
      <xdr:colOff>306294</xdr:colOff>
      <xdr:row>22</xdr:row>
      <xdr:rowOff>122003</xdr:rowOff>
    </xdr:from>
    <xdr:to>
      <xdr:col>10</xdr:col>
      <xdr:colOff>181387</xdr:colOff>
      <xdr:row>25</xdr:row>
      <xdr:rowOff>15158</xdr:rowOff>
    </xdr:to>
    <xdr:sp macro="" textlink="Processing!L7">
      <xdr:nvSpPr>
        <xdr:cNvPr id="50" name="TextBox 49">
          <a:extLst>
            <a:ext uri="{FF2B5EF4-FFF2-40B4-BE49-F238E27FC236}">
              <a16:creationId xmlns:a16="http://schemas.microsoft.com/office/drawing/2014/main" id="{00000000-0008-0000-0700-000032000000}"/>
            </a:ext>
          </a:extLst>
        </xdr:cNvPr>
        <xdr:cNvSpPr txBox="1"/>
      </xdr:nvSpPr>
      <xdr:spPr>
        <a:xfrm>
          <a:off x="4573494" y="4145363"/>
          <a:ext cx="1703893" cy="441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F7F12C-8228-4621-A95E-7A8A63C9729F}" type="TxLink">
            <a:rPr lang="en-US" sz="2800" b="0" i="0" u="none" strike="noStrike">
              <a:solidFill>
                <a:schemeClr val="bg1"/>
              </a:solidFill>
              <a:latin typeface="Aptos Narrow"/>
              <a:ea typeface="+mn-ea"/>
              <a:cs typeface="+mn-cs"/>
            </a:rPr>
            <a:pPr marL="0" indent="0" algn="ctr"/>
            <a:t> $10,832 </a:t>
          </a:fld>
          <a:endParaRPr lang="ru-RU" sz="2800" b="0" i="0" u="none" strike="noStrike">
            <a:solidFill>
              <a:schemeClr val="bg1"/>
            </a:solidFill>
            <a:latin typeface="Aptos Narrow"/>
            <a:ea typeface="+mn-ea"/>
            <a:cs typeface="+mn-cs"/>
          </a:endParaRPr>
        </a:p>
      </xdr:txBody>
    </xdr:sp>
    <xdr:clientData/>
  </xdr:twoCellAnchor>
  <xdr:twoCellAnchor>
    <xdr:from>
      <xdr:col>6</xdr:col>
      <xdr:colOff>8022</xdr:colOff>
      <xdr:row>35</xdr:row>
      <xdr:rowOff>175260</xdr:rowOff>
    </xdr:from>
    <xdr:to>
      <xdr:col>6</xdr:col>
      <xdr:colOff>126894</xdr:colOff>
      <xdr:row>36</xdr:row>
      <xdr:rowOff>111252</xdr:rowOff>
    </xdr:to>
    <xdr:sp macro="" textlink="">
      <xdr:nvSpPr>
        <xdr:cNvPr id="58" name="Oval 57">
          <a:extLst>
            <a:ext uri="{FF2B5EF4-FFF2-40B4-BE49-F238E27FC236}">
              <a16:creationId xmlns:a16="http://schemas.microsoft.com/office/drawing/2014/main" id="{00000000-0008-0000-0700-00003A000000}"/>
            </a:ext>
          </a:extLst>
        </xdr:cNvPr>
        <xdr:cNvSpPr/>
      </xdr:nvSpPr>
      <xdr:spPr>
        <a:xfrm>
          <a:off x="3665622" y="6576060"/>
          <a:ext cx="118872" cy="118872"/>
        </a:xfrm>
        <a:prstGeom prst="ellipse">
          <a:avLst/>
        </a:prstGeom>
        <a:gradFill>
          <a:gsLst>
            <a:gs pos="100000">
              <a:srgbClr val="0054B4"/>
            </a:gs>
            <a:gs pos="0">
              <a:srgbClr val="34D399"/>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118311</xdr:colOff>
      <xdr:row>35</xdr:row>
      <xdr:rowOff>175260</xdr:rowOff>
    </xdr:from>
    <xdr:to>
      <xdr:col>7</xdr:col>
      <xdr:colOff>237183</xdr:colOff>
      <xdr:row>36</xdr:row>
      <xdr:rowOff>111252</xdr:rowOff>
    </xdr:to>
    <xdr:sp macro="" textlink="">
      <xdr:nvSpPr>
        <xdr:cNvPr id="59" name="Oval 58">
          <a:extLst>
            <a:ext uri="{FF2B5EF4-FFF2-40B4-BE49-F238E27FC236}">
              <a16:creationId xmlns:a16="http://schemas.microsoft.com/office/drawing/2014/main" id="{00000000-0008-0000-0700-00003B000000}"/>
            </a:ext>
          </a:extLst>
        </xdr:cNvPr>
        <xdr:cNvSpPr/>
      </xdr:nvSpPr>
      <xdr:spPr>
        <a:xfrm>
          <a:off x="4385511" y="6576060"/>
          <a:ext cx="118872" cy="118872"/>
        </a:xfrm>
        <a:prstGeom prst="ellipse">
          <a:avLst/>
        </a:prstGeom>
        <a:gradFill>
          <a:gsLst>
            <a:gs pos="100000">
              <a:srgbClr val="1E63E8"/>
            </a:gs>
            <a:gs pos="29000">
              <a:srgbClr val="6CB7FF"/>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68982</xdr:colOff>
      <xdr:row>35</xdr:row>
      <xdr:rowOff>175260</xdr:rowOff>
    </xdr:from>
    <xdr:to>
      <xdr:col>8</xdr:col>
      <xdr:colOff>187854</xdr:colOff>
      <xdr:row>36</xdr:row>
      <xdr:rowOff>111252</xdr:rowOff>
    </xdr:to>
    <xdr:sp macro="" textlink="">
      <xdr:nvSpPr>
        <xdr:cNvPr id="60" name="Oval 59">
          <a:extLst>
            <a:ext uri="{FF2B5EF4-FFF2-40B4-BE49-F238E27FC236}">
              <a16:creationId xmlns:a16="http://schemas.microsoft.com/office/drawing/2014/main" id="{00000000-0008-0000-0700-00003C000000}"/>
            </a:ext>
          </a:extLst>
        </xdr:cNvPr>
        <xdr:cNvSpPr/>
      </xdr:nvSpPr>
      <xdr:spPr>
        <a:xfrm>
          <a:off x="4945782" y="6576060"/>
          <a:ext cx="118872" cy="118872"/>
        </a:xfrm>
        <a:prstGeom prst="ellipse">
          <a:avLst/>
        </a:prstGeom>
        <a:gradFill>
          <a:gsLst>
            <a:gs pos="100000">
              <a:srgbClr val="1CE16C"/>
            </a:gs>
            <a:gs pos="0">
              <a:srgbClr val="F9EAB7"/>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339693</xdr:colOff>
      <xdr:row>35</xdr:row>
      <xdr:rowOff>175260</xdr:rowOff>
    </xdr:from>
    <xdr:to>
      <xdr:col>9</xdr:col>
      <xdr:colOff>458565</xdr:colOff>
      <xdr:row>36</xdr:row>
      <xdr:rowOff>111252</xdr:rowOff>
    </xdr:to>
    <xdr:sp macro="" textlink="">
      <xdr:nvSpPr>
        <xdr:cNvPr id="61" name="Oval 60">
          <a:extLst>
            <a:ext uri="{FF2B5EF4-FFF2-40B4-BE49-F238E27FC236}">
              <a16:creationId xmlns:a16="http://schemas.microsoft.com/office/drawing/2014/main" id="{00000000-0008-0000-0700-00003D000000}"/>
            </a:ext>
          </a:extLst>
        </xdr:cNvPr>
        <xdr:cNvSpPr/>
      </xdr:nvSpPr>
      <xdr:spPr>
        <a:xfrm>
          <a:off x="5826093" y="6576060"/>
          <a:ext cx="118872" cy="118872"/>
        </a:xfrm>
        <a:prstGeom prst="ellipse">
          <a:avLst/>
        </a:prstGeom>
        <a:gradFill>
          <a:gsLst>
            <a:gs pos="89000">
              <a:srgbClr val="FFFF00"/>
            </a:gs>
            <a:gs pos="5000">
              <a:srgbClr val="F2207B"/>
            </a:gs>
          </a:gsLst>
          <a:lin ang="7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605991</xdr:colOff>
      <xdr:row>35</xdr:row>
      <xdr:rowOff>175260</xdr:rowOff>
    </xdr:from>
    <xdr:to>
      <xdr:col>11</xdr:col>
      <xdr:colOff>115263</xdr:colOff>
      <xdr:row>36</xdr:row>
      <xdr:rowOff>111252</xdr:rowOff>
    </xdr:to>
    <xdr:sp macro="" textlink="">
      <xdr:nvSpPr>
        <xdr:cNvPr id="62" name="Oval 61">
          <a:extLst>
            <a:ext uri="{FF2B5EF4-FFF2-40B4-BE49-F238E27FC236}">
              <a16:creationId xmlns:a16="http://schemas.microsoft.com/office/drawing/2014/main" id="{00000000-0008-0000-0700-00003E000000}"/>
            </a:ext>
          </a:extLst>
        </xdr:cNvPr>
        <xdr:cNvSpPr/>
      </xdr:nvSpPr>
      <xdr:spPr>
        <a:xfrm>
          <a:off x="6701991" y="6576060"/>
          <a:ext cx="118872" cy="118872"/>
        </a:xfrm>
        <a:prstGeom prst="ellipse">
          <a:avLst/>
        </a:prstGeom>
        <a:gradFill>
          <a:gsLst>
            <a:gs pos="100000">
              <a:srgbClr val="70AD18"/>
            </a:gs>
            <a:gs pos="0">
              <a:srgbClr val="ADE35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327660</xdr:colOff>
      <xdr:row>26</xdr:row>
      <xdr:rowOff>129540</xdr:rowOff>
    </xdr:from>
    <xdr:to>
      <xdr:col>15</xdr:col>
      <xdr:colOff>22860</xdr:colOff>
      <xdr:row>28</xdr:row>
      <xdr:rowOff>38100</xdr:rowOff>
    </xdr:to>
    <xdr:sp macro="" textlink="Processing!B1">
      <xdr:nvSpPr>
        <xdr:cNvPr id="63" name="TextBox 62">
          <a:extLst>
            <a:ext uri="{FF2B5EF4-FFF2-40B4-BE49-F238E27FC236}">
              <a16:creationId xmlns:a16="http://schemas.microsoft.com/office/drawing/2014/main" id="{00000000-0008-0000-0700-00003F000000}"/>
            </a:ext>
          </a:extLst>
        </xdr:cNvPr>
        <xdr:cNvSpPr txBox="1"/>
      </xdr:nvSpPr>
      <xdr:spPr>
        <a:xfrm>
          <a:off x="825246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7F039DF-497B-4CB1-AB4F-5E34F33168FF}" type="TxLink">
            <a:rPr lang="en-US" sz="1400" b="0" i="0" u="none" strike="noStrike">
              <a:solidFill>
                <a:schemeClr val="bg1"/>
              </a:solidFill>
              <a:latin typeface="Aptos Narrow"/>
              <a:ea typeface="+mn-ea"/>
              <a:cs typeface="+mn-cs"/>
            </a:rPr>
            <a:pPr marL="0" indent="0" algn="ctr"/>
            <a:t>Expenses</a:t>
          </a:fld>
          <a:endParaRPr lang="ru-RU" sz="1400" b="0" i="0" u="none" strike="noStrike">
            <a:solidFill>
              <a:schemeClr val="bg1"/>
            </a:solidFill>
            <a:latin typeface="Aptos Narrow"/>
            <a:ea typeface="+mn-ea"/>
            <a:cs typeface="+mn-cs"/>
          </a:endParaRPr>
        </a:p>
      </xdr:txBody>
    </xdr:sp>
    <xdr:clientData/>
  </xdr:twoCellAnchor>
  <xdr:twoCellAnchor>
    <xdr:from>
      <xdr:col>15</xdr:col>
      <xdr:colOff>144780</xdr:colOff>
      <xdr:row>26</xdr:row>
      <xdr:rowOff>129540</xdr:rowOff>
    </xdr:from>
    <xdr:to>
      <xdr:col>16</xdr:col>
      <xdr:colOff>449580</xdr:colOff>
      <xdr:row>28</xdr:row>
      <xdr:rowOff>38100</xdr:rowOff>
    </xdr:to>
    <xdr:sp macro="" textlink="Processing!K1">
      <xdr:nvSpPr>
        <xdr:cNvPr id="64" name="TextBox 63">
          <a:extLst>
            <a:ext uri="{FF2B5EF4-FFF2-40B4-BE49-F238E27FC236}">
              <a16:creationId xmlns:a16="http://schemas.microsoft.com/office/drawing/2014/main" id="{00000000-0008-0000-0700-000040000000}"/>
            </a:ext>
          </a:extLst>
        </xdr:cNvPr>
        <xdr:cNvSpPr txBox="1"/>
      </xdr:nvSpPr>
      <xdr:spPr>
        <a:xfrm>
          <a:off x="928878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72677F6-8208-4568-BA49-1E40A80A1735}" type="TxLink">
            <a:rPr lang="en-US" sz="1400" b="0" i="0" u="none" strike="noStrike">
              <a:solidFill>
                <a:schemeClr val="bg1"/>
              </a:solidFill>
              <a:latin typeface="Aptos Narrow"/>
              <a:ea typeface="+mn-ea"/>
              <a:cs typeface="+mn-cs"/>
            </a:rPr>
            <a:pPr marL="0" indent="0" algn="ctr"/>
            <a:t>Income</a:t>
          </a:fld>
          <a:endParaRPr lang="ru-RU" sz="1400" b="0" i="0" u="none" strike="noStrike">
            <a:solidFill>
              <a:schemeClr val="bg1"/>
            </a:solidFill>
            <a:latin typeface="Aptos Narrow"/>
            <a:ea typeface="+mn-ea"/>
            <a:cs typeface="+mn-cs"/>
          </a:endParaRPr>
        </a:p>
      </xdr:txBody>
    </xdr:sp>
    <xdr:clientData/>
  </xdr:twoCellAnchor>
  <xdr:twoCellAnchor>
    <xdr:from>
      <xdr:col>0</xdr:col>
      <xdr:colOff>259080</xdr:colOff>
      <xdr:row>5</xdr:row>
      <xdr:rowOff>30480</xdr:rowOff>
    </xdr:from>
    <xdr:to>
      <xdr:col>5</xdr:col>
      <xdr:colOff>182880</xdr:colOff>
      <xdr:row>12</xdr:row>
      <xdr:rowOff>106680</xdr:rowOff>
    </xdr:to>
    <xdr:graphicFrame macro="">
      <xdr:nvGraphicFramePr>
        <xdr:cNvPr id="65" name="Chart 64">
          <a:extLst>
            <a:ext uri="{FF2B5EF4-FFF2-40B4-BE49-F238E27FC236}">
              <a16:creationId xmlns:a16="http://schemas.microsoft.com/office/drawing/2014/main" id="{00000000-0008-0000-0700-00004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596265</xdr:colOff>
      <xdr:row>4</xdr:row>
      <xdr:rowOff>68580</xdr:rowOff>
    </xdr:from>
    <xdr:to>
      <xdr:col>4</xdr:col>
      <xdr:colOff>314325</xdr:colOff>
      <xdr:row>6</xdr:row>
      <xdr:rowOff>15240</xdr:rowOff>
    </xdr:to>
    <xdr:sp macro="" textlink="">
      <xdr:nvSpPr>
        <xdr:cNvPr id="66" name="Rectangle: Rounded Corners 65">
          <a:extLst>
            <a:ext uri="{FF2B5EF4-FFF2-40B4-BE49-F238E27FC236}">
              <a16:creationId xmlns:a16="http://schemas.microsoft.com/office/drawing/2014/main" id="{00000000-0008-0000-0700-000042000000}"/>
            </a:ext>
          </a:extLst>
        </xdr:cNvPr>
        <xdr:cNvSpPr/>
      </xdr:nvSpPr>
      <xdr:spPr>
        <a:xfrm>
          <a:off x="2425065" y="800100"/>
          <a:ext cx="327660" cy="312420"/>
        </a:xfrm>
        <a:prstGeom prst="roundRect">
          <a:avLst/>
        </a:prstGeom>
        <a:solidFill>
          <a:srgbClr val="01152D"/>
        </a:solidFill>
        <a:ln w="12700">
          <a:noFill/>
        </a:ln>
        <a:effectLst>
          <a:outerShdw blurRad="50800" dist="508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4</xdr:col>
      <xdr:colOff>30480</xdr:colOff>
      <xdr:row>4</xdr:row>
      <xdr:rowOff>99060</xdr:rowOff>
    </xdr:from>
    <xdr:to>
      <xdr:col>4</xdr:col>
      <xdr:colOff>259080</xdr:colOff>
      <xdr:row>5</xdr:row>
      <xdr:rowOff>144780</xdr:rowOff>
    </xdr:to>
    <xdr:pic>
      <xdr:nvPicPr>
        <xdr:cNvPr id="67" name="Graphic 66" descr="Home with solid fill">
          <a:extLst>
            <a:ext uri="{FF2B5EF4-FFF2-40B4-BE49-F238E27FC236}">
              <a16:creationId xmlns:a16="http://schemas.microsoft.com/office/drawing/2014/main" id="{00000000-0008-0000-0700-00004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68880" y="830580"/>
          <a:ext cx="228600" cy="228600"/>
        </a:xfrm>
        <a:prstGeom prst="rect">
          <a:avLst/>
        </a:prstGeom>
      </xdr:spPr>
    </xdr:pic>
    <xdr:clientData/>
  </xdr:twoCellAnchor>
  <xdr:twoCellAnchor>
    <xdr:from>
      <xdr:col>1</xdr:col>
      <xdr:colOff>76200</xdr:colOff>
      <xdr:row>3</xdr:row>
      <xdr:rowOff>160020</xdr:rowOff>
    </xdr:from>
    <xdr:to>
      <xdr:col>3</xdr:col>
      <xdr:colOff>327660</xdr:colOff>
      <xdr:row>5</xdr:row>
      <xdr:rowOff>152400</xdr:rowOff>
    </xdr:to>
    <xdr:sp macro="" textlink="Processing!M9">
      <xdr:nvSpPr>
        <xdr:cNvPr id="68" name="TextBox 67">
          <a:extLst>
            <a:ext uri="{FF2B5EF4-FFF2-40B4-BE49-F238E27FC236}">
              <a16:creationId xmlns:a16="http://schemas.microsoft.com/office/drawing/2014/main" id="{00000000-0008-0000-0700-000044000000}"/>
            </a:ext>
          </a:extLst>
        </xdr:cNvPr>
        <xdr:cNvSpPr txBox="1"/>
      </xdr:nvSpPr>
      <xdr:spPr>
        <a:xfrm>
          <a:off x="68580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EC5868-FB58-4D2C-B42A-F1F27E0D08C9}" type="TxLink">
            <a:rPr lang="en-US" sz="1400" b="0" i="0" u="none" strike="noStrike">
              <a:solidFill>
                <a:schemeClr val="bg1"/>
              </a:solidFill>
              <a:latin typeface="Aptos Narrow"/>
            </a:rPr>
            <a:pPr/>
            <a:t>Total Cash Flow</a:t>
          </a:fld>
          <a:endParaRPr lang="ru-RU" sz="1400">
            <a:solidFill>
              <a:schemeClr val="bg1"/>
            </a:solidFill>
          </a:endParaRPr>
        </a:p>
      </xdr:txBody>
    </xdr:sp>
    <xdr:clientData/>
  </xdr:twoCellAnchor>
  <xdr:twoCellAnchor>
    <xdr:from>
      <xdr:col>1</xdr:col>
      <xdr:colOff>15240</xdr:colOff>
      <xdr:row>5</xdr:row>
      <xdr:rowOff>45720</xdr:rowOff>
    </xdr:from>
    <xdr:to>
      <xdr:col>3</xdr:col>
      <xdr:colOff>266700</xdr:colOff>
      <xdr:row>7</xdr:row>
      <xdr:rowOff>38100</xdr:rowOff>
    </xdr:to>
    <xdr:sp macro="" textlink="Processing!O23">
      <xdr:nvSpPr>
        <xdr:cNvPr id="69" name="TextBox 68">
          <a:extLst>
            <a:ext uri="{FF2B5EF4-FFF2-40B4-BE49-F238E27FC236}">
              <a16:creationId xmlns:a16="http://schemas.microsoft.com/office/drawing/2014/main" id="{00000000-0008-0000-0700-000045000000}"/>
            </a:ext>
          </a:extLst>
        </xdr:cNvPr>
        <xdr:cNvSpPr txBox="1"/>
      </xdr:nvSpPr>
      <xdr:spPr>
        <a:xfrm>
          <a:off x="6248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D23083-EB3B-4E54-9706-1DE6C050C0B5}" type="TxLink">
            <a:rPr lang="en-US" sz="2000" b="0" i="0" u="none" strike="noStrike">
              <a:solidFill>
                <a:schemeClr val="bg1"/>
              </a:solidFill>
              <a:latin typeface="Aptos Narrow"/>
              <a:ea typeface="+mn-ea"/>
              <a:cs typeface="+mn-cs"/>
            </a:rPr>
            <a:pPr marL="0" indent="0"/>
            <a:t> $18,616 </a:t>
          </a:fld>
          <a:endParaRPr lang="ru-RU" sz="2000" b="0" i="0" u="none" strike="noStrike">
            <a:solidFill>
              <a:schemeClr val="bg1"/>
            </a:solidFill>
            <a:latin typeface="Aptos Narrow"/>
            <a:ea typeface="+mn-ea"/>
            <a:cs typeface="+mn-cs"/>
          </a:endParaRPr>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5">
      <xdr:nvSpPr>
        <xdr:cNvPr id="70" name="TextBox 69">
          <a:extLst>
            <a:ext uri="{FF2B5EF4-FFF2-40B4-BE49-F238E27FC236}">
              <a16:creationId xmlns:a16="http://schemas.microsoft.com/office/drawing/2014/main" id="{00000000-0008-0000-0700-00004600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75A47E-8A88-4F75-BF14-C8ACEBE9AD24}" type="TxLink">
            <a:rPr lang="en-US" sz="1100" b="1" i="0" u="none" strike="noStrike">
              <a:solidFill>
                <a:srgbClr val="33CCCC"/>
              </a:solidFill>
              <a:latin typeface="Aptos Narrow"/>
              <a:ea typeface="+mn-ea"/>
              <a:cs typeface="+mn-cs"/>
            </a:rPr>
            <a:pPr marL="0" indent="0"/>
            <a:t>↑ +5%</a:t>
          </a:fld>
          <a:endParaRPr lang="ru-RU" sz="1100" b="1" i="0" u="none" strike="noStrike">
            <a:solidFill>
              <a:srgbClr val="33CCCC"/>
            </a:solidFill>
            <a:latin typeface="Aptos Narrow"/>
            <a:ea typeface="+mn-ea"/>
            <a:cs typeface="+mn-cs"/>
          </a:endParaRPr>
        </a:p>
      </xdr:txBody>
    </xdr:sp>
    <xdr:clientData/>
  </xdr:twoCellAnchor>
  <xdr:twoCellAnchor>
    <xdr:from>
      <xdr:col>5</xdr:col>
      <xdr:colOff>297180</xdr:colOff>
      <xdr:row>3</xdr:row>
      <xdr:rowOff>160020</xdr:rowOff>
    </xdr:from>
    <xdr:to>
      <xdr:col>7</xdr:col>
      <xdr:colOff>548640</xdr:colOff>
      <xdr:row>5</xdr:row>
      <xdr:rowOff>152400</xdr:rowOff>
    </xdr:to>
    <xdr:sp macro="" textlink="Processing!H7">
      <xdr:nvSpPr>
        <xdr:cNvPr id="71" name="TextBox 70">
          <a:extLst>
            <a:ext uri="{FF2B5EF4-FFF2-40B4-BE49-F238E27FC236}">
              <a16:creationId xmlns:a16="http://schemas.microsoft.com/office/drawing/2014/main" id="{00000000-0008-0000-0700-000047000000}"/>
            </a:ext>
          </a:extLst>
        </xdr:cNvPr>
        <xdr:cNvSpPr txBox="1"/>
      </xdr:nvSpPr>
      <xdr:spPr>
        <a:xfrm>
          <a:off x="334518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243D7D-868F-4631-B378-D7F7FE73D5B2}" type="TxLink">
            <a:rPr lang="en-US" sz="1400" b="0" i="0" u="none" strike="noStrike">
              <a:solidFill>
                <a:schemeClr val="bg1"/>
              </a:solidFill>
              <a:latin typeface="Aptos Narrow"/>
              <a:ea typeface="+mn-ea"/>
              <a:cs typeface="+mn-cs"/>
            </a:rPr>
            <a:pPr marL="0" indent="0"/>
            <a:t>Total Balance</a:t>
          </a:fld>
          <a:endParaRPr lang="ru-RU" sz="1400" b="0" i="0" u="none" strike="noStrike">
            <a:solidFill>
              <a:schemeClr val="bg1"/>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5">
      <xdr:nvSpPr>
        <xdr:cNvPr id="72" name="TextBox 71">
          <a:extLst>
            <a:ext uri="{FF2B5EF4-FFF2-40B4-BE49-F238E27FC236}">
              <a16:creationId xmlns:a16="http://schemas.microsoft.com/office/drawing/2014/main" id="{00000000-0008-0000-0700-00004800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B4BE2B-2E5D-44B4-93BD-47F6B9A691E1}" type="TxLink">
            <a:rPr lang="en-US" sz="1100" b="1" i="0" u="none" strike="noStrike">
              <a:solidFill>
                <a:srgbClr val="33CCCC"/>
              </a:solidFill>
              <a:latin typeface="Aptos Narrow"/>
              <a:ea typeface="+mn-ea"/>
              <a:cs typeface="+mn-cs"/>
            </a:rPr>
            <a:pPr marL="0" indent="0"/>
            <a:t> </a:t>
          </a:fld>
          <a:endParaRPr lang="ru-RU" sz="1100" b="1" i="0" u="none" strike="noStrike">
            <a:solidFill>
              <a:srgbClr val="33CCCC"/>
            </a:solidFill>
            <a:latin typeface="Aptos Narrow"/>
            <a:ea typeface="+mn-ea"/>
            <a:cs typeface="+mn-cs"/>
          </a:endParaRPr>
        </a:p>
      </xdr:txBody>
    </xdr:sp>
    <xdr:clientData/>
  </xdr:twoCellAnchor>
  <xdr:twoCellAnchor>
    <xdr:from>
      <xdr:col>9</xdr:col>
      <xdr:colOff>594360</xdr:colOff>
      <xdr:row>3</xdr:row>
      <xdr:rowOff>160020</xdr:rowOff>
    </xdr:from>
    <xdr:to>
      <xdr:col>12</xdr:col>
      <xdr:colOff>236220</xdr:colOff>
      <xdr:row>5</xdr:row>
      <xdr:rowOff>152400</xdr:rowOff>
    </xdr:to>
    <xdr:sp macro="" textlink="Processing!B1">
      <xdr:nvSpPr>
        <xdr:cNvPr id="73" name="TextBox 72">
          <a:extLst>
            <a:ext uri="{FF2B5EF4-FFF2-40B4-BE49-F238E27FC236}">
              <a16:creationId xmlns:a16="http://schemas.microsoft.com/office/drawing/2014/main" id="{00000000-0008-0000-0700-000049000000}"/>
            </a:ext>
          </a:extLst>
        </xdr:cNvPr>
        <xdr:cNvSpPr txBox="1"/>
      </xdr:nvSpPr>
      <xdr:spPr>
        <a:xfrm>
          <a:off x="608076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4DF427-9F0A-4950-902F-E3078663E287}" type="TxLink">
            <a:rPr lang="en-US" sz="1400" b="0" i="0" u="none" strike="noStrike">
              <a:solidFill>
                <a:schemeClr val="bg1"/>
              </a:solidFill>
              <a:latin typeface="Aptos Narrow"/>
              <a:ea typeface="+mn-ea"/>
              <a:cs typeface="+mn-cs"/>
            </a:rPr>
            <a:pPr marL="0" indent="0"/>
            <a:t>Expenses</a:t>
          </a:fld>
          <a:endParaRPr lang="ru-RU" sz="1400" b="0" i="0" u="none" strike="noStrike">
            <a:solidFill>
              <a:schemeClr val="bg1"/>
            </a:solidFill>
            <a:latin typeface="Aptos Narrow"/>
            <a:ea typeface="+mn-ea"/>
            <a:cs typeface="+mn-cs"/>
          </a:endParaRPr>
        </a:p>
      </xdr:txBody>
    </xdr:sp>
    <xdr:clientData/>
  </xdr:twoCellAnchor>
  <xdr:twoCellAnchor>
    <xdr:from>
      <xdr:col>9</xdr:col>
      <xdr:colOff>533400</xdr:colOff>
      <xdr:row>5</xdr:row>
      <xdr:rowOff>45720</xdr:rowOff>
    </xdr:from>
    <xdr:to>
      <xdr:col>12</xdr:col>
      <xdr:colOff>175260</xdr:colOff>
      <xdr:row>7</xdr:row>
      <xdr:rowOff>38100</xdr:rowOff>
    </xdr:to>
    <xdr:sp macro="" textlink="Processing!C23">
      <xdr:nvSpPr>
        <xdr:cNvPr id="74" name="TextBox 73">
          <a:extLst>
            <a:ext uri="{FF2B5EF4-FFF2-40B4-BE49-F238E27FC236}">
              <a16:creationId xmlns:a16="http://schemas.microsoft.com/office/drawing/2014/main" id="{00000000-0008-0000-0700-00004A000000}"/>
            </a:ext>
          </a:extLst>
        </xdr:cNvPr>
        <xdr:cNvSpPr txBox="1"/>
      </xdr:nvSpPr>
      <xdr:spPr>
        <a:xfrm>
          <a:off x="601980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FF3C80-1C38-42E6-A3C8-657AF35A88B5}" type="TxLink">
            <a:rPr lang="en-US" sz="2000" b="0" i="0" u="none" strike="noStrike">
              <a:solidFill>
                <a:schemeClr val="bg1"/>
              </a:solidFill>
              <a:latin typeface="Aptos Narrow"/>
              <a:ea typeface="+mn-ea"/>
              <a:cs typeface="+mn-cs"/>
            </a:rPr>
            <a:pPr marL="0" indent="0"/>
            <a:t> $7,784 </a:t>
          </a:fld>
          <a:endParaRPr lang="ru-RU" sz="2000" b="0" i="0" u="none" strike="noStrike">
            <a:solidFill>
              <a:schemeClr val="bg1"/>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5">
      <xdr:nvSpPr>
        <xdr:cNvPr id="75" name="TextBox 74">
          <a:extLst>
            <a:ext uri="{FF2B5EF4-FFF2-40B4-BE49-F238E27FC236}">
              <a16:creationId xmlns:a16="http://schemas.microsoft.com/office/drawing/2014/main" id="{00000000-0008-0000-0700-00004B00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8852F5-8CEA-4FB9-BF94-745118D87657}" type="TxLink">
            <a:rPr lang="en-US" sz="1100" b="1" i="0" u="none" strike="noStrike">
              <a:solidFill>
                <a:srgbClr val="33CCCC"/>
              </a:solidFill>
              <a:latin typeface="Aptos Narrow"/>
              <a:ea typeface="+mn-ea"/>
              <a:cs typeface="+mn-cs"/>
            </a:rPr>
            <a:pPr marL="0" indent="0"/>
            <a:t>↑ +6%</a:t>
          </a:fld>
          <a:endParaRPr lang="ru-RU" sz="1100" b="1" i="0" u="none" strike="noStrike">
            <a:solidFill>
              <a:srgbClr val="33CCCC"/>
            </a:solidFill>
            <a:latin typeface="Aptos Narrow"/>
            <a:ea typeface="+mn-ea"/>
            <a:cs typeface="+mn-cs"/>
          </a:endParaRPr>
        </a:p>
      </xdr:txBody>
    </xdr:sp>
    <xdr:clientData/>
  </xdr:twoCellAnchor>
  <xdr:twoCellAnchor>
    <xdr:from>
      <xdr:col>14</xdr:col>
      <xdr:colOff>274320</xdr:colOff>
      <xdr:row>3</xdr:row>
      <xdr:rowOff>160020</xdr:rowOff>
    </xdr:from>
    <xdr:to>
      <xdr:col>16</xdr:col>
      <xdr:colOff>525780</xdr:colOff>
      <xdr:row>5</xdr:row>
      <xdr:rowOff>152400</xdr:rowOff>
    </xdr:to>
    <xdr:sp macro="" textlink="Processing!K1">
      <xdr:nvSpPr>
        <xdr:cNvPr id="76" name="TextBox 75">
          <a:extLst>
            <a:ext uri="{FF2B5EF4-FFF2-40B4-BE49-F238E27FC236}">
              <a16:creationId xmlns:a16="http://schemas.microsoft.com/office/drawing/2014/main" id="{00000000-0008-0000-0700-00004C000000}"/>
            </a:ext>
          </a:extLst>
        </xdr:cNvPr>
        <xdr:cNvSpPr txBox="1"/>
      </xdr:nvSpPr>
      <xdr:spPr>
        <a:xfrm>
          <a:off x="880872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B12C84-2CE0-4770-8131-FC640C63713A}" type="TxLink">
            <a:rPr lang="en-US" sz="1400" b="0" i="0" u="none" strike="noStrike">
              <a:solidFill>
                <a:schemeClr val="bg1"/>
              </a:solidFill>
              <a:latin typeface="Aptos Narrow"/>
              <a:ea typeface="+mn-ea"/>
              <a:cs typeface="+mn-cs"/>
            </a:rPr>
            <a:pPr marL="0" indent="0"/>
            <a:t>Income</a:t>
          </a:fld>
          <a:endParaRPr lang="ru-RU" sz="1400" b="0" i="0" u="none" strike="noStrike">
            <a:solidFill>
              <a:schemeClr val="bg1"/>
            </a:solidFill>
            <a:latin typeface="Aptos Narrow"/>
            <a:ea typeface="+mn-ea"/>
            <a:cs typeface="+mn-cs"/>
          </a:endParaRPr>
        </a:p>
      </xdr:txBody>
    </xdr:sp>
    <xdr:clientData/>
  </xdr:twoCellAnchor>
  <xdr:twoCellAnchor>
    <xdr:from>
      <xdr:col>14</xdr:col>
      <xdr:colOff>213360</xdr:colOff>
      <xdr:row>5</xdr:row>
      <xdr:rowOff>45720</xdr:rowOff>
    </xdr:from>
    <xdr:to>
      <xdr:col>16</xdr:col>
      <xdr:colOff>464820</xdr:colOff>
      <xdr:row>7</xdr:row>
      <xdr:rowOff>38100</xdr:rowOff>
    </xdr:to>
    <xdr:sp macro="" textlink="Processing!I23">
      <xdr:nvSpPr>
        <xdr:cNvPr id="77" name="TextBox 76">
          <a:extLst>
            <a:ext uri="{FF2B5EF4-FFF2-40B4-BE49-F238E27FC236}">
              <a16:creationId xmlns:a16="http://schemas.microsoft.com/office/drawing/2014/main" id="{00000000-0008-0000-0700-00004D000000}"/>
            </a:ext>
          </a:extLst>
        </xdr:cNvPr>
        <xdr:cNvSpPr txBox="1"/>
      </xdr:nvSpPr>
      <xdr:spPr>
        <a:xfrm>
          <a:off x="8747760" y="960120"/>
          <a:ext cx="1470660" cy="35814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4E8EB6-44A1-4803-BE14-9A8362A319F8}" type="TxLink">
            <a:rPr lang="en-US" sz="2000" b="0" i="0" u="none" strike="noStrike">
              <a:solidFill>
                <a:schemeClr val="bg1"/>
              </a:solidFill>
              <a:latin typeface="Aptos Narrow"/>
              <a:ea typeface="+mn-ea"/>
              <a:cs typeface="+mn-cs"/>
            </a:rPr>
            <a:pPr marL="0" indent="0"/>
            <a:t> $10,832 </a:t>
          </a:fld>
          <a:endParaRPr lang="ru-RU" sz="2000" b="0" i="0" u="none" strike="noStrike">
            <a:solidFill>
              <a:schemeClr val="bg1"/>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5">
      <xdr:nvSpPr>
        <xdr:cNvPr id="78" name="TextBox 77">
          <a:extLst>
            <a:ext uri="{FF2B5EF4-FFF2-40B4-BE49-F238E27FC236}">
              <a16:creationId xmlns:a16="http://schemas.microsoft.com/office/drawing/2014/main" id="{00000000-0008-0000-0700-00004E00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32D2CF-ABE6-41B6-86AC-79BE26B2FC82}" type="TxLink">
            <a:rPr lang="en-US" sz="1100" b="1" i="0" u="none" strike="noStrike">
              <a:solidFill>
                <a:schemeClr val="bg1"/>
              </a:solidFill>
              <a:latin typeface="Aptos Narrow"/>
              <a:ea typeface="+mn-ea"/>
              <a:cs typeface="+mn-cs"/>
            </a:rPr>
            <a:pPr marL="0" indent="0"/>
            <a:t>↑ +4%</a:t>
          </a:fld>
          <a:endParaRPr lang="ru-RU" sz="1100" b="1" i="0" u="none" strike="noStrike">
            <a:solidFill>
              <a:schemeClr val="bg1"/>
            </a:solidFill>
            <a:latin typeface="Aptos Narrow"/>
            <a:ea typeface="+mn-ea"/>
            <a:cs typeface="+mn-cs"/>
          </a:endParaRPr>
        </a:p>
      </xdr:txBody>
    </xdr:sp>
    <xdr:clientData/>
  </xdr:twoCellAnchor>
  <xdr:twoCellAnchor>
    <xdr:from>
      <xdr:col>18</xdr:col>
      <xdr:colOff>571500</xdr:colOff>
      <xdr:row>3</xdr:row>
      <xdr:rowOff>160020</xdr:rowOff>
    </xdr:from>
    <xdr:to>
      <xdr:col>21</xdr:col>
      <xdr:colOff>502920</xdr:colOff>
      <xdr:row>5</xdr:row>
      <xdr:rowOff>152400</xdr:rowOff>
    </xdr:to>
    <xdr:sp macro="" textlink="Processing!J10">
      <xdr:nvSpPr>
        <xdr:cNvPr id="79" name="TextBox 78">
          <a:extLst>
            <a:ext uri="{FF2B5EF4-FFF2-40B4-BE49-F238E27FC236}">
              <a16:creationId xmlns:a16="http://schemas.microsoft.com/office/drawing/2014/main" id="{00000000-0008-0000-0700-00004F000000}"/>
            </a:ext>
          </a:extLst>
        </xdr:cNvPr>
        <xdr:cNvSpPr txBox="1"/>
      </xdr:nvSpPr>
      <xdr:spPr>
        <a:xfrm>
          <a:off x="11544300" y="708660"/>
          <a:ext cx="17602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5A46DE-8382-4092-B124-672DCE793D36}" type="TxLink">
            <a:rPr lang="en-US" sz="1400" b="0" i="0" u="none" strike="noStrike">
              <a:solidFill>
                <a:schemeClr val="bg1"/>
              </a:solidFill>
              <a:latin typeface="Aptos Narrow"/>
              <a:ea typeface="+mn-ea"/>
              <a:cs typeface="+mn-cs"/>
            </a:rPr>
            <a:pPr marL="0" indent="0"/>
            <a:t>Goals Accumulation</a:t>
          </a:fld>
          <a:endParaRPr lang="ru-RU" sz="1400" b="0" i="0" u="none" strike="noStrike">
            <a:solidFill>
              <a:schemeClr val="bg1"/>
            </a:solidFill>
            <a:latin typeface="Aptos Narrow"/>
            <a:ea typeface="+mn-ea"/>
            <a:cs typeface="+mn-cs"/>
          </a:endParaRPr>
        </a:p>
      </xdr:txBody>
    </xdr:sp>
    <xdr:clientData/>
  </xdr:twoCellAnchor>
  <xdr:twoCellAnchor>
    <xdr:from>
      <xdr:col>19</xdr:col>
      <xdr:colOff>361950</xdr:colOff>
      <xdr:row>5</xdr:row>
      <xdr:rowOff>83820</xdr:rowOff>
    </xdr:from>
    <xdr:to>
      <xdr:col>22</xdr:col>
      <xdr:colOff>3810</xdr:colOff>
      <xdr:row>7</xdr:row>
      <xdr:rowOff>76200</xdr:rowOff>
    </xdr:to>
    <xdr:sp macro="" textlink="Processing!T6">
      <xdr:nvSpPr>
        <xdr:cNvPr id="80" name="TextBox 79">
          <a:extLst>
            <a:ext uri="{FF2B5EF4-FFF2-40B4-BE49-F238E27FC236}">
              <a16:creationId xmlns:a16="http://schemas.microsoft.com/office/drawing/2014/main" id="{00000000-0008-0000-0700-000050000000}"/>
            </a:ext>
          </a:extLst>
        </xdr:cNvPr>
        <xdr:cNvSpPr txBox="1"/>
      </xdr:nvSpPr>
      <xdr:spPr>
        <a:xfrm>
          <a:off x="11944350" y="9982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7AFC5A4-645B-4660-8ED8-D53523986E3C}" type="TxLink">
            <a:rPr lang="en-US" sz="2000" b="0" i="0" u="none" strike="noStrike">
              <a:solidFill>
                <a:schemeClr val="bg1"/>
              </a:solidFill>
              <a:latin typeface="Aptos Narrow"/>
              <a:ea typeface="+mn-ea"/>
              <a:cs typeface="+mn-cs"/>
            </a:rPr>
            <a:pPr marL="0" indent="0" algn="ctr"/>
            <a:t>41%</a:t>
          </a:fld>
          <a:endParaRPr lang="ru-RU" sz="2000" b="0" i="0" u="none" strike="noStrike">
            <a:solidFill>
              <a:schemeClr val="bg1"/>
            </a:solidFill>
            <a:latin typeface="Aptos Narrow"/>
            <a:ea typeface="+mn-ea"/>
            <a:cs typeface="+mn-cs"/>
          </a:endParaRPr>
        </a:p>
      </xdr:txBody>
    </xdr:sp>
    <xdr:clientData/>
  </xdr:twoCellAnchor>
  <xdr:twoCellAnchor>
    <xdr:from>
      <xdr:col>6</xdr:col>
      <xdr:colOff>259080</xdr:colOff>
      <xdr:row>7</xdr:row>
      <xdr:rowOff>68580</xdr:rowOff>
    </xdr:from>
    <xdr:to>
      <xdr:col>8</xdr:col>
      <xdr:colOff>304800</xdr:colOff>
      <xdr:row>8</xdr:row>
      <xdr:rowOff>160020</xdr:rowOff>
    </xdr:to>
    <xdr:sp macro="" textlink="">
      <xdr:nvSpPr>
        <xdr:cNvPr id="81" name="TextBox 80">
          <a:extLst>
            <a:ext uri="{FF2B5EF4-FFF2-40B4-BE49-F238E27FC236}">
              <a16:creationId xmlns:a16="http://schemas.microsoft.com/office/drawing/2014/main" id="{00000000-0008-0000-0700-000051000000}"/>
            </a:ext>
          </a:extLst>
        </xdr:cNvPr>
        <xdr:cNvSpPr txBox="1"/>
      </xdr:nvSpPr>
      <xdr:spPr>
        <a:xfrm>
          <a:off x="391668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10</xdr:col>
      <xdr:colOff>533400</xdr:colOff>
      <xdr:row>7</xdr:row>
      <xdr:rowOff>68580</xdr:rowOff>
    </xdr:from>
    <xdr:to>
      <xdr:col>12</xdr:col>
      <xdr:colOff>579120</xdr:colOff>
      <xdr:row>8</xdr:row>
      <xdr:rowOff>160020</xdr:rowOff>
    </xdr:to>
    <xdr:sp macro="" textlink="">
      <xdr:nvSpPr>
        <xdr:cNvPr id="82" name="TextBox 81">
          <a:extLst>
            <a:ext uri="{FF2B5EF4-FFF2-40B4-BE49-F238E27FC236}">
              <a16:creationId xmlns:a16="http://schemas.microsoft.com/office/drawing/2014/main" id="{00000000-0008-0000-0700-000052000000}"/>
            </a:ext>
          </a:extLst>
        </xdr:cNvPr>
        <xdr:cNvSpPr txBox="1"/>
      </xdr:nvSpPr>
      <xdr:spPr>
        <a:xfrm>
          <a:off x="662940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15</xdr:col>
      <xdr:colOff>205740</xdr:colOff>
      <xdr:row>7</xdr:row>
      <xdr:rowOff>68580</xdr:rowOff>
    </xdr:from>
    <xdr:to>
      <xdr:col>17</xdr:col>
      <xdr:colOff>251460</xdr:colOff>
      <xdr:row>8</xdr:row>
      <xdr:rowOff>160020</xdr:rowOff>
    </xdr:to>
    <xdr:sp macro="" textlink="">
      <xdr:nvSpPr>
        <xdr:cNvPr id="83" name="TextBox 82">
          <a:extLst>
            <a:ext uri="{FF2B5EF4-FFF2-40B4-BE49-F238E27FC236}">
              <a16:creationId xmlns:a16="http://schemas.microsoft.com/office/drawing/2014/main" id="{00000000-0008-0000-0700-000053000000}"/>
            </a:ext>
          </a:extLst>
        </xdr:cNvPr>
        <xdr:cNvSpPr txBox="1"/>
      </xdr:nvSpPr>
      <xdr:spPr>
        <a:xfrm>
          <a:off x="934974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solidFill>
              <a:latin typeface="Aptos Narrow"/>
              <a:ea typeface="+mn-ea"/>
              <a:cs typeface="+mn-cs"/>
            </a:rPr>
            <a:t>vs last month</a:t>
          </a:r>
        </a:p>
      </xdr:txBody>
    </xdr:sp>
    <xdr:clientData/>
  </xdr:twoCellAnchor>
  <xdr:twoCellAnchor>
    <xdr:from>
      <xdr:col>19</xdr:col>
      <xdr:colOff>14869</xdr:colOff>
      <xdr:row>8</xdr:row>
      <xdr:rowOff>41235</xdr:rowOff>
    </xdr:from>
    <xdr:to>
      <xdr:col>22</xdr:col>
      <xdr:colOff>334909</xdr:colOff>
      <xdr:row>8</xdr:row>
      <xdr:rowOff>77811</xdr:rowOff>
    </xdr:to>
    <xdr:sp macro="" textlink="">
      <xdr:nvSpPr>
        <xdr:cNvPr id="84" name="Rectangle: Rounded Corners 83">
          <a:extLst>
            <a:ext uri="{FF2B5EF4-FFF2-40B4-BE49-F238E27FC236}">
              <a16:creationId xmlns:a16="http://schemas.microsoft.com/office/drawing/2014/main" id="{00000000-0008-0000-0700-000054000000}"/>
            </a:ext>
          </a:extLst>
        </xdr:cNvPr>
        <xdr:cNvSpPr/>
      </xdr:nvSpPr>
      <xdr:spPr>
        <a:xfrm>
          <a:off x="11597269" y="1504275"/>
          <a:ext cx="2148840" cy="36576"/>
        </a:xfrm>
        <a:prstGeom prst="roundRect">
          <a:avLst>
            <a:gd name="adj" fmla="val 50000"/>
          </a:avLst>
        </a:prstGeom>
        <a:gradFill flip="none" rotWithShape="1">
          <a:gsLst>
            <a:gs pos="10000">
              <a:srgbClr val="621EF4"/>
            </a:gs>
            <a:gs pos="83000">
              <a:srgbClr val="24415E"/>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518160</xdr:colOff>
      <xdr:row>6</xdr:row>
      <xdr:rowOff>60960</xdr:rowOff>
    </xdr:from>
    <xdr:to>
      <xdr:col>22</xdr:col>
      <xdr:colOff>457200</xdr:colOff>
      <xdr:row>10</xdr:row>
      <xdr:rowOff>60960</xdr:rowOff>
    </xdr:to>
    <xdr:graphicFrame macro="">
      <xdr:nvGraphicFramePr>
        <xdr:cNvPr id="85" name="Chart 84">
          <a:extLst>
            <a:ext uri="{FF2B5EF4-FFF2-40B4-BE49-F238E27FC236}">
              <a16:creationId xmlns:a16="http://schemas.microsoft.com/office/drawing/2014/main" id="{00000000-0008-0000-0700-00005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571500</xdr:colOff>
      <xdr:row>5</xdr:row>
      <xdr:rowOff>160020</xdr:rowOff>
    </xdr:from>
    <xdr:to>
      <xdr:col>20</xdr:col>
      <xdr:colOff>137160</xdr:colOff>
      <xdr:row>7</xdr:row>
      <xdr:rowOff>68580</xdr:rowOff>
    </xdr:to>
    <xdr:sp macro="" textlink="">
      <xdr:nvSpPr>
        <xdr:cNvPr id="86" name="TextBox 85">
          <a:extLst>
            <a:ext uri="{FF2B5EF4-FFF2-40B4-BE49-F238E27FC236}">
              <a16:creationId xmlns:a16="http://schemas.microsoft.com/office/drawing/2014/main" id="{00000000-0008-0000-0700-000056000000}"/>
            </a:ext>
          </a:extLst>
        </xdr:cNvPr>
        <xdr:cNvSpPr txBox="1"/>
      </xdr:nvSpPr>
      <xdr:spPr>
        <a:xfrm>
          <a:off x="11544300" y="1074420"/>
          <a:ext cx="784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598CBF"/>
              </a:solidFill>
              <a:latin typeface="Aptos Narrow"/>
              <a:ea typeface="+mn-ea"/>
              <a:cs typeface="+mn-cs"/>
            </a:rPr>
            <a:t>Average</a:t>
          </a:r>
        </a:p>
      </xdr:txBody>
    </xdr:sp>
    <xdr:clientData/>
  </xdr:twoCellAnchor>
  <xdr:twoCellAnchor>
    <xdr:from>
      <xdr:col>1</xdr:col>
      <xdr:colOff>121920</xdr:colOff>
      <xdr:row>13</xdr:row>
      <xdr:rowOff>129540</xdr:rowOff>
    </xdr:from>
    <xdr:to>
      <xdr:col>2</xdr:col>
      <xdr:colOff>193431</xdr:colOff>
      <xdr:row>15</xdr:row>
      <xdr:rowOff>38100</xdr:rowOff>
    </xdr:to>
    <xdr:sp macro="" textlink="Processing!M1">
      <xdr:nvSpPr>
        <xdr:cNvPr id="87" name="TextBox 86">
          <a:extLst>
            <a:ext uri="{FF2B5EF4-FFF2-40B4-BE49-F238E27FC236}">
              <a16:creationId xmlns:a16="http://schemas.microsoft.com/office/drawing/2014/main" id="{00000000-0008-0000-0700-000057000000}"/>
            </a:ext>
          </a:extLst>
        </xdr:cNvPr>
        <xdr:cNvSpPr txBox="1"/>
      </xdr:nvSpPr>
      <xdr:spPr>
        <a:xfrm>
          <a:off x="731520" y="2506980"/>
          <a:ext cx="681111"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71CB9A-5938-47CC-ADCA-9F031A44E560}" type="TxLink">
            <a:rPr lang="en-US" sz="1400" b="0" i="0" u="none" strike="noStrike">
              <a:solidFill>
                <a:schemeClr val="bg1"/>
              </a:solidFill>
              <a:latin typeface="Aptos Narrow"/>
              <a:ea typeface="+mn-ea"/>
              <a:cs typeface="+mn-cs"/>
            </a:rPr>
            <a:pPr marL="0" indent="0"/>
            <a:t>Goals</a:t>
          </a:fld>
          <a:endParaRPr lang="ru-RU" sz="1400" b="0" i="0" u="none" strike="noStrike">
            <a:solidFill>
              <a:schemeClr val="bg1"/>
            </a:solidFill>
            <a:latin typeface="Aptos Narrow"/>
            <a:ea typeface="+mn-ea"/>
            <a:cs typeface="+mn-cs"/>
          </a:endParaRPr>
        </a:p>
      </xdr:txBody>
    </xdr:sp>
    <xdr:clientData/>
  </xdr:twoCellAnchor>
  <xdr:twoCellAnchor>
    <xdr:from>
      <xdr:col>1</xdr:col>
      <xdr:colOff>411480</xdr:colOff>
      <xdr:row>14</xdr:row>
      <xdr:rowOff>160020</xdr:rowOff>
    </xdr:from>
    <xdr:to>
      <xdr:col>4</xdr:col>
      <xdr:colOff>445477</xdr:colOff>
      <xdr:row>26</xdr:row>
      <xdr:rowOff>68580</xdr:rowOff>
    </xdr:to>
    <xdr:grpSp>
      <xdr:nvGrpSpPr>
        <xdr:cNvPr id="88" name="Group 87">
          <a:extLst>
            <a:ext uri="{FF2B5EF4-FFF2-40B4-BE49-F238E27FC236}">
              <a16:creationId xmlns:a16="http://schemas.microsoft.com/office/drawing/2014/main" id="{00000000-0008-0000-0700-000058000000}"/>
            </a:ext>
          </a:extLst>
        </xdr:cNvPr>
        <xdr:cNvGrpSpPr/>
      </xdr:nvGrpSpPr>
      <xdr:grpSpPr>
        <a:xfrm>
          <a:off x="1004147" y="2827020"/>
          <a:ext cx="1811997" cy="2194560"/>
          <a:chOff x="1021080" y="2703928"/>
          <a:chExt cx="1737360" cy="2089052"/>
        </a:xfrm>
      </xdr:grpSpPr>
      <xdr:graphicFrame macro="">
        <xdr:nvGraphicFramePr>
          <xdr:cNvPr id="89" name="Chart 88">
            <a:extLst>
              <a:ext uri="{FF2B5EF4-FFF2-40B4-BE49-F238E27FC236}">
                <a16:creationId xmlns:a16="http://schemas.microsoft.com/office/drawing/2014/main" id="{00000000-0008-0000-0700-000059000000}"/>
              </a:ext>
            </a:extLst>
          </xdr:cNvPr>
          <xdr:cNvGraphicFramePr>
            <a:graphicFrameLocks/>
          </xdr:cNvGraphicFramePr>
        </xdr:nvGraphicFramePr>
        <xdr:xfrm>
          <a:off x="1021080" y="2703928"/>
          <a:ext cx="1737360" cy="2089052"/>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90" name="Rectangle: Rounded Corners 89">
            <a:extLst>
              <a:ext uri="{FF2B5EF4-FFF2-40B4-BE49-F238E27FC236}">
                <a16:creationId xmlns:a16="http://schemas.microsoft.com/office/drawing/2014/main" id="{00000000-0008-0000-0700-00005A000000}"/>
              </a:ext>
            </a:extLst>
          </xdr:cNvPr>
          <xdr:cNvSpPr/>
        </xdr:nvSpPr>
        <xdr:spPr>
          <a:xfrm>
            <a:off x="1142742" y="3018394"/>
            <a:ext cx="1484221" cy="88719"/>
          </a:xfrm>
          <a:prstGeom prst="roundRect">
            <a:avLst>
              <a:gd name="adj" fmla="val 50000"/>
            </a:avLst>
          </a:prstGeom>
          <a:noFill/>
          <a:ln w="381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1" name="Rectangle: Rounded Corners 90">
            <a:extLst>
              <a:ext uri="{FF2B5EF4-FFF2-40B4-BE49-F238E27FC236}">
                <a16:creationId xmlns:a16="http://schemas.microsoft.com/office/drawing/2014/main" id="{00000000-0008-0000-0700-00005B000000}"/>
              </a:ext>
            </a:extLst>
          </xdr:cNvPr>
          <xdr:cNvSpPr/>
        </xdr:nvSpPr>
        <xdr:spPr>
          <a:xfrm>
            <a:off x="1142742" y="3467944"/>
            <a:ext cx="1484221" cy="90407"/>
          </a:xfrm>
          <a:prstGeom prst="roundRect">
            <a:avLst>
              <a:gd name="adj" fmla="val 50000"/>
            </a:avLst>
          </a:prstGeom>
          <a:noFill/>
          <a:ln w="381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2" name="Rectangle: Rounded Corners 91">
            <a:extLst>
              <a:ext uri="{FF2B5EF4-FFF2-40B4-BE49-F238E27FC236}">
                <a16:creationId xmlns:a16="http://schemas.microsoft.com/office/drawing/2014/main" id="{00000000-0008-0000-0700-00005C000000}"/>
              </a:ext>
            </a:extLst>
          </xdr:cNvPr>
          <xdr:cNvSpPr/>
        </xdr:nvSpPr>
        <xdr:spPr>
          <a:xfrm>
            <a:off x="1142742" y="3916601"/>
            <a:ext cx="1484221" cy="88718"/>
          </a:xfrm>
          <a:prstGeom prst="roundRect">
            <a:avLst>
              <a:gd name="adj" fmla="val 50000"/>
            </a:avLst>
          </a:prstGeom>
          <a:noFill/>
          <a:ln w="381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3" name="Rectangle: Rounded Corners 92">
            <a:extLst>
              <a:ext uri="{FF2B5EF4-FFF2-40B4-BE49-F238E27FC236}">
                <a16:creationId xmlns:a16="http://schemas.microsoft.com/office/drawing/2014/main" id="{00000000-0008-0000-0700-00005D000000}"/>
              </a:ext>
            </a:extLst>
          </xdr:cNvPr>
          <xdr:cNvSpPr/>
        </xdr:nvSpPr>
        <xdr:spPr>
          <a:xfrm>
            <a:off x="1142742" y="4381650"/>
            <a:ext cx="1484221" cy="90407"/>
          </a:xfrm>
          <a:prstGeom prst="roundRect">
            <a:avLst>
              <a:gd name="adj" fmla="val 50000"/>
            </a:avLst>
          </a:prstGeom>
          <a:noFill/>
          <a:ln w="381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251460</xdr:colOff>
      <xdr:row>13</xdr:row>
      <xdr:rowOff>129540</xdr:rowOff>
    </xdr:from>
    <xdr:to>
      <xdr:col>4</xdr:col>
      <xdr:colOff>426719</xdr:colOff>
      <xdr:row>15</xdr:row>
      <xdr:rowOff>38100</xdr:rowOff>
    </xdr:to>
    <xdr:sp macro="" textlink="Processing!T6">
      <xdr:nvSpPr>
        <xdr:cNvPr id="94" name="TextBox 93">
          <a:extLst>
            <a:ext uri="{FF2B5EF4-FFF2-40B4-BE49-F238E27FC236}">
              <a16:creationId xmlns:a16="http://schemas.microsoft.com/office/drawing/2014/main" id="{00000000-0008-0000-0700-00005E000000}"/>
            </a:ext>
          </a:extLst>
        </xdr:cNvPr>
        <xdr:cNvSpPr txBox="1"/>
      </xdr:nvSpPr>
      <xdr:spPr>
        <a:xfrm>
          <a:off x="2080260" y="2506980"/>
          <a:ext cx="784859"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C8FBE92D-8B23-4AFA-B938-0C96475E8770}" type="TxLink">
            <a:rPr lang="en-US" sz="1400" b="0" i="0" u="none" strike="noStrike">
              <a:solidFill>
                <a:schemeClr val="bg1"/>
              </a:solidFill>
              <a:latin typeface="Aptos Narrow"/>
              <a:ea typeface="+mn-ea"/>
              <a:cs typeface="+mn-cs"/>
            </a:rPr>
            <a:pPr marL="0" indent="0" algn="r"/>
            <a:t>41%</a:t>
          </a:fld>
          <a:endParaRPr lang="ru-RU" sz="1400" b="0" i="0" u="none" strike="noStrike">
            <a:solidFill>
              <a:schemeClr val="bg1"/>
            </a:solidFill>
            <a:latin typeface="Aptos Narrow"/>
            <a:ea typeface="+mn-ea"/>
            <a:cs typeface="+mn-cs"/>
          </a:endParaRPr>
        </a:p>
      </xdr:txBody>
    </xdr:sp>
    <xdr:clientData/>
  </xdr:twoCellAnchor>
  <xdr:twoCellAnchor>
    <xdr:from>
      <xdr:col>3</xdr:col>
      <xdr:colOff>327075</xdr:colOff>
      <xdr:row>15</xdr:row>
      <xdr:rowOff>111959</xdr:rowOff>
    </xdr:from>
    <xdr:to>
      <xdr:col>4</xdr:col>
      <xdr:colOff>398586</xdr:colOff>
      <xdr:row>16</xdr:row>
      <xdr:rowOff>113131</xdr:rowOff>
    </xdr:to>
    <xdr:sp macro="" textlink="Processing!T11">
      <xdr:nvSpPr>
        <xdr:cNvPr id="95" name="TextBox 94">
          <a:extLst>
            <a:ext uri="{FF2B5EF4-FFF2-40B4-BE49-F238E27FC236}">
              <a16:creationId xmlns:a16="http://schemas.microsoft.com/office/drawing/2014/main" id="{00000000-0008-0000-0700-00005F000000}"/>
            </a:ext>
          </a:extLst>
        </xdr:cNvPr>
        <xdr:cNvSpPr txBox="1"/>
      </xdr:nvSpPr>
      <xdr:spPr>
        <a:xfrm>
          <a:off x="2155875" y="28551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6C30B7-8D7A-4741-9783-7463AE450BCE}" type="TxLink">
            <a:rPr lang="en-US" sz="1100" b="0" i="0" u="none" strike="noStrike">
              <a:solidFill>
                <a:srgbClr val="598CBF"/>
              </a:solidFill>
              <a:latin typeface="Aptos Narrow"/>
              <a:ea typeface="+mn-ea"/>
              <a:cs typeface="+mn-cs"/>
            </a:rPr>
            <a:pPr marL="0" indent="0" algn="r"/>
            <a:t>71%</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18</xdr:row>
      <xdr:rowOff>24036</xdr:rowOff>
    </xdr:from>
    <xdr:to>
      <xdr:col>4</xdr:col>
      <xdr:colOff>398586</xdr:colOff>
      <xdr:row>19</xdr:row>
      <xdr:rowOff>25208</xdr:rowOff>
    </xdr:to>
    <xdr:sp macro="" textlink="Processing!T12">
      <xdr:nvSpPr>
        <xdr:cNvPr id="96" name="TextBox 95">
          <a:extLst>
            <a:ext uri="{FF2B5EF4-FFF2-40B4-BE49-F238E27FC236}">
              <a16:creationId xmlns:a16="http://schemas.microsoft.com/office/drawing/2014/main" id="{00000000-0008-0000-0700-000060000000}"/>
            </a:ext>
          </a:extLst>
        </xdr:cNvPr>
        <xdr:cNvSpPr txBox="1"/>
      </xdr:nvSpPr>
      <xdr:spPr>
        <a:xfrm>
          <a:off x="2155875" y="3315876"/>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A23670E-5046-402C-99DD-2913C4F62B5A}" type="TxLink">
            <a:rPr lang="en-US" sz="1100" b="0" i="0" u="none" strike="noStrike">
              <a:solidFill>
                <a:srgbClr val="598CBF"/>
              </a:solidFill>
              <a:latin typeface="Aptos Narrow"/>
              <a:ea typeface="+mn-ea"/>
              <a:cs typeface="+mn-cs"/>
            </a:rPr>
            <a:pPr marL="0" indent="0" algn="r"/>
            <a:t>36%</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20</xdr:row>
      <xdr:rowOff>111958</xdr:rowOff>
    </xdr:from>
    <xdr:to>
      <xdr:col>4</xdr:col>
      <xdr:colOff>398586</xdr:colOff>
      <xdr:row>21</xdr:row>
      <xdr:rowOff>113130</xdr:rowOff>
    </xdr:to>
    <xdr:sp macro="" textlink="Processing!T13">
      <xdr:nvSpPr>
        <xdr:cNvPr id="97" name="TextBox 96">
          <a:extLst>
            <a:ext uri="{FF2B5EF4-FFF2-40B4-BE49-F238E27FC236}">
              <a16:creationId xmlns:a16="http://schemas.microsoft.com/office/drawing/2014/main" id="{00000000-0008-0000-0700-000061000000}"/>
            </a:ext>
          </a:extLst>
        </xdr:cNvPr>
        <xdr:cNvSpPr txBox="1"/>
      </xdr:nvSpPr>
      <xdr:spPr>
        <a:xfrm>
          <a:off x="2155875" y="376955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E685571-B726-4156-8A3E-1F2CA29B5DEC}" type="TxLink">
            <a:rPr lang="en-US" sz="1100" b="0" i="0" u="none" strike="noStrike">
              <a:solidFill>
                <a:srgbClr val="598CBF"/>
              </a:solidFill>
              <a:latin typeface="Aptos Narrow"/>
              <a:ea typeface="+mn-ea"/>
              <a:cs typeface="+mn-cs"/>
            </a:rPr>
            <a:pPr marL="0" indent="0" algn="r"/>
            <a:t>29%</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23</xdr:row>
      <xdr:rowOff>35758</xdr:rowOff>
    </xdr:from>
    <xdr:to>
      <xdr:col>4</xdr:col>
      <xdr:colOff>398586</xdr:colOff>
      <xdr:row>24</xdr:row>
      <xdr:rowOff>36930</xdr:rowOff>
    </xdr:to>
    <xdr:sp macro="" textlink="Processing!T14">
      <xdr:nvSpPr>
        <xdr:cNvPr id="98" name="TextBox 97">
          <a:extLst>
            <a:ext uri="{FF2B5EF4-FFF2-40B4-BE49-F238E27FC236}">
              <a16:creationId xmlns:a16="http://schemas.microsoft.com/office/drawing/2014/main" id="{00000000-0008-0000-0700-000062000000}"/>
            </a:ext>
          </a:extLst>
        </xdr:cNvPr>
        <xdr:cNvSpPr txBox="1"/>
      </xdr:nvSpPr>
      <xdr:spPr>
        <a:xfrm>
          <a:off x="2155875" y="424199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DA230ED-D6A7-4837-80F2-215B90CA7EDC}" type="TxLink">
            <a:rPr lang="en-US" sz="1100" b="0" i="0" u="none" strike="noStrike">
              <a:solidFill>
                <a:srgbClr val="598CBF"/>
              </a:solidFill>
              <a:latin typeface="Aptos Narrow"/>
              <a:ea typeface="+mn-ea"/>
              <a:cs typeface="+mn-cs"/>
            </a:rPr>
            <a:pPr marL="0" indent="0" algn="r"/>
            <a:t>29%</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15</xdr:row>
      <xdr:rowOff>111959</xdr:rowOff>
    </xdr:from>
    <xdr:to>
      <xdr:col>2</xdr:col>
      <xdr:colOff>568571</xdr:colOff>
      <xdr:row>16</xdr:row>
      <xdr:rowOff>113131</xdr:rowOff>
    </xdr:to>
    <xdr:sp macro="" textlink="Processing!S11">
      <xdr:nvSpPr>
        <xdr:cNvPr id="99" name="TextBox 98">
          <a:extLst>
            <a:ext uri="{FF2B5EF4-FFF2-40B4-BE49-F238E27FC236}">
              <a16:creationId xmlns:a16="http://schemas.microsoft.com/office/drawing/2014/main" id="{00000000-0008-0000-0700-000063000000}"/>
            </a:ext>
          </a:extLst>
        </xdr:cNvPr>
        <xdr:cNvSpPr txBox="1"/>
      </xdr:nvSpPr>
      <xdr:spPr>
        <a:xfrm>
          <a:off x="1106660" y="28551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875681-0D7B-4FC7-8ED0-A982445B7B4B}" type="TxLink">
            <a:rPr lang="en-US" sz="1100" b="0" i="0" u="none" strike="noStrike">
              <a:solidFill>
                <a:srgbClr val="598CBF"/>
              </a:solidFill>
              <a:latin typeface="Aptos Narrow"/>
              <a:ea typeface="+mn-ea"/>
              <a:cs typeface="+mn-cs"/>
            </a:rPr>
            <a:pPr marL="0" indent="0" algn="l"/>
            <a:t> $1,058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18</xdr:row>
      <xdr:rowOff>24036</xdr:rowOff>
    </xdr:from>
    <xdr:to>
      <xdr:col>2</xdr:col>
      <xdr:colOff>568571</xdr:colOff>
      <xdr:row>19</xdr:row>
      <xdr:rowOff>25208</xdr:rowOff>
    </xdr:to>
    <xdr:sp macro="" textlink="Processing!S12">
      <xdr:nvSpPr>
        <xdr:cNvPr id="100" name="TextBox 99">
          <a:extLst>
            <a:ext uri="{FF2B5EF4-FFF2-40B4-BE49-F238E27FC236}">
              <a16:creationId xmlns:a16="http://schemas.microsoft.com/office/drawing/2014/main" id="{00000000-0008-0000-0700-000064000000}"/>
            </a:ext>
          </a:extLst>
        </xdr:cNvPr>
        <xdr:cNvSpPr txBox="1"/>
      </xdr:nvSpPr>
      <xdr:spPr>
        <a:xfrm>
          <a:off x="1106660" y="3315876"/>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C373441-A92D-4530-BA99-8504B883A57A}" type="TxLink">
            <a:rPr lang="en-US" sz="1100" b="0" i="0" u="none" strike="noStrike">
              <a:solidFill>
                <a:srgbClr val="598CBF"/>
              </a:solidFill>
              <a:latin typeface="Aptos Narrow"/>
              <a:ea typeface="+mn-ea"/>
              <a:cs typeface="+mn-cs"/>
            </a:rPr>
            <a:pPr marL="0" indent="0" algn="l"/>
            <a:t> $669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20</xdr:row>
      <xdr:rowOff>111958</xdr:rowOff>
    </xdr:from>
    <xdr:to>
      <xdr:col>2</xdr:col>
      <xdr:colOff>568571</xdr:colOff>
      <xdr:row>21</xdr:row>
      <xdr:rowOff>113130</xdr:rowOff>
    </xdr:to>
    <xdr:sp macro="" textlink="Processing!S13">
      <xdr:nvSpPr>
        <xdr:cNvPr id="101" name="TextBox 100">
          <a:extLst>
            <a:ext uri="{FF2B5EF4-FFF2-40B4-BE49-F238E27FC236}">
              <a16:creationId xmlns:a16="http://schemas.microsoft.com/office/drawing/2014/main" id="{00000000-0008-0000-0700-000065000000}"/>
            </a:ext>
          </a:extLst>
        </xdr:cNvPr>
        <xdr:cNvSpPr txBox="1"/>
      </xdr:nvSpPr>
      <xdr:spPr>
        <a:xfrm>
          <a:off x="1106660" y="376955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CF73296-6FA7-4D2B-9AE5-CD2ABDFA6D42}" type="TxLink">
            <a:rPr lang="en-US" sz="1100" b="0" i="0" u="none" strike="noStrike">
              <a:solidFill>
                <a:srgbClr val="598CBF"/>
              </a:solidFill>
              <a:latin typeface="Aptos Narrow"/>
              <a:ea typeface="+mn-ea"/>
              <a:cs typeface="+mn-cs"/>
            </a:rPr>
            <a:pPr marL="0" indent="0" algn="l"/>
            <a:t> $737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23</xdr:row>
      <xdr:rowOff>35758</xdr:rowOff>
    </xdr:from>
    <xdr:to>
      <xdr:col>2</xdr:col>
      <xdr:colOff>568571</xdr:colOff>
      <xdr:row>24</xdr:row>
      <xdr:rowOff>36930</xdr:rowOff>
    </xdr:to>
    <xdr:sp macro="" textlink="Processing!S14">
      <xdr:nvSpPr>
        <xdr:cNvPr id="102" name="TextBox 101">
          <a:extLst>
            <a:ext uri="{FF2B5EF4-FFF2-40B4-BE49-F238E27FC236}">
              <a16:creationId xmlns:a16="http://schemas.microsoft.com/office/drawing/2014/main" id="{00000000-0008-0000-0700-000066000000}"/>
            </a:ext>
          </a:extLst>
        </xdr:cNvPr>
        <xdr:cNvSpPr txBox="1"/>
      </xdr:nvSpPr>
      <xdr:spPr>
        <a:xfrm>
          <a:off x="1106660" y="424199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5F5F23-276A-474E-82C6-58AC516A6E2F}" type="TxLink">
            <a:rPr lang="en-US" sz="1100" b="0" i="0" u="none" strike="noStrike">
              <a:solidFill>
                <a:srgbClr val="598CBF"/>
              </a:solidFill>
              <a:latin typeface="Aptos Narrow"/>
              <a:ea typeface="+mn-ea"/>
              <a:cs typeface="+mn-cs"/>
            </a:rPr>
            <a:pPr marL="0" indent="0" algn="l"/>
            <a:t> $882 </a:t>
          </a:fld>
          <a:endParaRPr lang="ru-RU" sz="1100" b="0" i="0" u="none" strike="noStrike">
            <a:solidFill>
              <a:srgbClr val="598CBF"/>
            </a:solidFill>
            <a:latin typeface="Aptos Narrow"/>
            <a:ea typeface="+mn-ea"/>
            <a:cs typeface="+mn-cs"/>
          </a:endParaRPr>
        </a:p>
      </xdr:txBody>
    </xdr:sp>
    <xdr:clientData/>
  </xdr:twoCellAnchor>
  <xdr:twoCellAnchor>
    <xdr:from>
      <xdr:col>1</xdr:col>
      <xdr:colOff>121920</xdr:colOff>
      <xdr:row>27</xdr:row>
      <xdr:rowOff>114300</xdr:rowOff>
    </xdr:from>
    <xdr:to>
      <xdr:col>2</xdr:col>
      <xdr:colOff>464820</xdr:colOff>
      <xdr:row>29</xdr:row>
      <xdr:rowOff>22860</xdr:rowOff>
    </xdr:to>
    <xdr:sp macro="" textlink="Processing!Q20">
      <xdr:nvSpPr>
        <xdr:cNvPr id="103" name="TextBox 102">
          <a:extLst>
            <a:ext uri="{FF2B5EF4-FFF2-40B4-BE49-F238E27FC236}">
              <a16:creationId xmlns:a16="http://schemas.microsoft.com/office/drawing/2014/main" id="{00000000-0008-0000-0700-000067000000}"/>
            </a:ext>
          </a:extLst>
        </xdr:cNvPr>
        <xdr:cNvSpPr txBox="1"/>
      </xdr:nvSpPr>
      <xdr:spPr>
        <a:xfrm>
          <a:off x="7315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D8B2AB-A028-414A-BCA4-0E629E7387DD}" type="TxLink">
            <a:rPr lang="en-US" sz="1400" b="0" i="0" u="none" strike="noStrike">
              <a:solidFill>
                <a:schemeClr val="bg1"/>
              </a:solidFill>
              <a:latin typeface="Aptos Narrow"/>
              <a:ea typeface="+mn-ea"/>
              <a:cs typeface="+mn-cs"/>
            </a:rPr>
            <a:pPr marL="0" indent="0"/>
            <a:t>Accaunts</a:t>
          </a:fld>
          <a:endParaRPr lang="ru-RU" sz="1400" b="0" i="0" u="none" strike="noStrike">
            <a:solidFill>
              <a:schemeClr val="bg1"/>
            </a:solidFill>
            <a:latin typeface="Aptos Narrow"/>
            <a:ea typeface="+mn-ea"/>
            <a:cs typeface="+mn-cs"/>
          </a:endParaRPr>
        </a:p>
      </xdr:txBody>
    </xdr:sp>
    <xdr:clientData/>
  </xdr:twoCellAnchor>
  <xdr:twoCellAnchor>
    <xdr:from>
      <xdr:col>1</xdr:col>
      <xdr:colOff>91440</xdr:colOff>
      <xdr:row>29</xdr:row>
      <xdr:rowOff>68580</xdr:rowOff>
    </xdr:from>
    <xdr:to>
      <xdr:col>4</xdr:col>
      <xdr:colOff>365760</xdr:colOff>
      <xdr:row>31</xdr:row>
      <xdr:rowOff>22860</xdr:rowOff>
    </xdr:to>
    <xdr:sp macro="" textlink="">
      <xdr:nvSpPr>
        <xdr:cNvPr id="104" name="Rectangle: Rounded Corners 103">
          <a:extLst>
            <a:ext uri="{FF2B5EF4-FFF2-40B4-BE49-F238E27FC236}">
              <a16:creationId xmlns:a16="http://schemas.microsoft.com/office/drawing/2014/main" id="{00000000-0008-0000-0700-000068000000}"/>
            </a:ext>
          </a:extLst>
        </xdr:cNvPr>
        <xdr:cNvSpPr/>
      </xdr:nvSpPr>
      <xdr:spPr>
        <a:xfrm>
          <a:off x="701040" y="53721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91440</xdr:colOff>
      <xdr:row>31</xdr:row>
      <xdr:rowOff>96520</xdr:rowOff>
    </xdr:from>
    <xdr:to>
      <xdr:col>4</xdr:col>
      <xdr:colOff>365760</xdr:colOff>
      <xdr:row>33</xdr:row>
      <xdr:rowOff>50800</xdr:rowOff>
    </xdr:to>
    <xdr:sp macro="" textlink="">
      <xdr:nvSpPr>
        <xdr:cNvPr id="105" name="Rectangle: Rounded Corners 104">
          <a:extLst>
            <a:ext uri="{FF2B5EF4-FFF2-40B4-BE49-F238E27FC236}">
              <a16:creationId xmlns:a16="http://schemas.microsoft.com/office/drawing/2014/main" id="{00000000-0008-0000-0700-000069000000}"/>
            </a:ext>
          </a:extLst>
        </xdr:cNvPr>
        <xdr:cNvSpPr/>
      </xdr:nvSpPr>
      <xdr:spPr>
        <a:xfrm>
          <a:off x="701040" y="57658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91440</xdr:colOff>
      <xdr:row>33</xdr:row>
      <xdr:rowOff>124460</xdr:rowOff>
    </xdr:from>
    <xdr:to>
      <xdr:col>4</xdr:col>
      <xdr:colOff>365760</xdr:colOff>
      <xdr:row>35</xdr:row>
      <xdr:rowOff>78740</xdr:rowOff>
    </xdr:to>
    <xdr:sp macro="" textlink="">
      <xdr:nvSpPr>
        <xdr:cNvPr id="106" name="Rectangle: Rounded Corners 105">
          <a:extLst>
            <a:ext uri="{FF2B5EF4-FFF2-40B4-BE49-F238E27FC236}">
              <a16:creationId xmlns:a16="http://schemas.microsoft.com/office/drawing/2014/main" id="{00000000-0008-0000-0700-00006A000000}"/>
            </a:ext>
          </a:extLst>
        </xdr:cNvPr>
        <xdr:cNvSpPr/>
      </xdr:nvSpPr>
      <xdr:spPr>
        <a:xfrm>
          <a:off x="701040" y="61595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91440</xdr:colOff>
      <xdr:row>35</xdr:row>
      <xdr:rowOff>152400</xdr:rowOff>
    </xdr:from>
    <xdr:to>
      <xdr:col>4</xdr:col>
      <xdr:colOff>365760</xdr:colOff>
      <xdr:row>37</xdr:row>
      <xdr:rowOff>106680</xdr:rowOff>
    </xdr:to>
    <xdr:sp macro="" textlink="">
      <xdr:nvSpPr>
        <xdr:cNvPr id="107" name="Rectangle: Rounded Corners 106">
          <a:extLst>
            <a:ext uri="{FF2B5EF4-FFF2-40B4-BE49-F238E27FC236}">
              <a16:creationId xmlns:a16="http://schemas.microsoft.com/office/drawing/2014/main" id="{00000000-0008-0000-0700-00006B000000}"/>
            </a:ext>
          </a:extLst>
        </xdr:cNvPr>
        <xdr:cNvSpPr/>
      </xdr:nvSpPr>
      <xdr:spPr>
        <a:xfrm>
          <a:off x="701040" y="65532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258495</xdr:colOff>
      <xdr:row>29</xdr:row>
      <xdr:rowOff>104339</xdr:rowOff>
    </xdr:from>
    <xdr:to>
      <xdr:col>4</xdr:col>
      <xdr:colOff>330006</xdr:colOff>
      <xdr:row>30</xdr:row>
      <xdr:rowOff>105511</xdr:rowOff>
    </xdr:to>
    <xdr:sp macro="" textlink="Processing!R21">
      <xdr:nvSpPr>
        <xdr:cNvPr id="108" name="TextBox 107">
          <a:extLst>
            <a:ext uri="{FF2B5EF4-FFF2-40B4-BE49-F238E27FC236}">
              <a16:creationId xmlns:a16="http://schemas.microsoft.com/office/drawing/2014/main" id="{00000000-0008-0000-0700-00006C000000}"/>
            </a:ext>
          </a:extLst>
        </xdr:cNvPr>
        <xdr:cNvSpPr txBox="1"/>
      </xdr:nvSpPr>
      <xdr:spPr>
        <a:xfrm>
          <a:off x="2087295" y="54078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9308C9C-E821-4D6D-BA82-77747CD597F9}" type="TxLink">
            <a:rPr lang="en-US" sz="1100" b="0" i="0" u="none" strike="noStrike">
              <a:solidFill>
                <a:srgbClr val="598CBF"/>
              </a:solidFill>
              <a:latin typeface="Aptos Narrow"/>
              <a:ea typeface="+mn-ea"/>
              <a:cs typeface="+mn-cs"/>
            </a:rPr>
            <a:pPr marL="0" indent="0" algn="r"/>
            <a:t>$2 709</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29</xdr:row>
      <xdr:rowOff>104339</xdr:rowOff>
    </xdr:from>
    <xdr:to>
      <xdr:col>3</xdr:col>
      <xdr:colOff>189914</xdr:colOff>
      <xdr:row>30</xdr:row>
      <xdr:rowOff>105511</xdr:rowOff>
    </xdr:to>
    <xdr:sp macro="" textlink="Processing!Q21">
      <xdr:nvSpPr>
        <xdr:cNvPr id="109" name="TextBox 108">
          <a:extLst>
            <a:ext uri="{FF2B5EF4-FFF2-40B4-BE49-F238E27FC236}">
              <a16:creationId xmlns:a16="http://schemas.microsoft.com/office/drawing/2014/main" id="{00000000-0008-0000-0700-00006D000000}"/>
            </a:ext>
          </a:extLst>
        </xdr:cNvPr>
        <xdr:cNvSpPr txBox="1"/>
      </xdr:nvSpPr>
      <xdr:spPr>
        <a:xfrm>
          <a:off x="1012874" y="540785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549DB41-3313-4B8C-93C3-C28BA2C972BE}" type="TxLink">
            <a:rPr lang="en-US" sz="1100" b="0" i="0" u="none" strike="noStrike">
              <a:solidFill>
                <a:srgbClr val="598CBF"/>
              </a:solidFill>
              <a:latin typeface="Aptos Narrow"/>
              <a:ea typeface="+mn-ea"/>
              <a:cs typeface="+mn-cs"/>
            </a:rPr>
            <a:pPr marL="0" indent="0" algn="l"/>
            <a:t>Investments</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31</xdr:row>
      <xdr:rowOff>150059</xdr:rowOff>
    </xdr:from>
    <xdr:to>
      <xdr:col>4</xdr:col>
      <xdr:colOff>330006</xdr:colOff>
      <xdr:row>32</xdr:row>
      <xdr:rowOff>151231</xdr:rowOff>
    </xdr:to>
    <xdr:sp macro="" textlink="Processing!R22">
      <xdr:nvSpPr>
        <xdr:cNvPr id="110" name="TextBox 109">
          <a:extLst>
            <a:ext uri="{FF2B5EF4-FFF2-40B4-BE49-F238E27FC236}">
              <a16:creationId xmlns:a16="http://schemas.microsoft.com/office/drawing/2014/main" id="{00000000-0008-0000-0700-00006E000000}"/>
            </a:ext>
          </a:extLst>
        </xdr:cNvPr>
        <xdr:cNvSpPr txBox="1"/>
      </xdr:nvSpPr>
      <xdr:spPr>
        <a:xfrm>
          <a:off x="2087295" y="5819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B9F38D1-CC9D-4152-B49B-5AE61AE33F1F}" type="TxLink">
            <a:rPr lang="en-US" sz="1100" b="0" i="0" u="none" strike="noStrike">
              <a:solidFill>
                <a:srgbClr val="598CBF"/>
              </a:solidFill>
              <a:latin typeface="Aptos Narrow"/>
              <a:ea typeface="+mn-ea"/>
              <a:cs typeface="+mn-cs"/>
            </a:rPr>
            <a:pPr marL="0" indent="0" algn="r"/>
            <a:t>$1 977</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31</xdr:row>
      <xdr:rowOff>150059</xdr:rowOff>
    </xdr:from>
    <xdr:to>
      <xdr:col>3</xdr:col>
      <xdr:colOff>189914</xdr:colOff>
      <xdr:row>32</xdr:row>
      <xdr:rowOff>151231</xdr:rowOff>
    </xdr:to>
    <xdr:sp macro="" textlink="Processing!Q22">
      <xdr:nvSpPr>
        <xdr:cNvPr id="111" name="TextBox 110">
          <a:extLst>
            <a:ext uri="{FF2B5EF4-FFF2-40B4-BE49-F238E27FC236}">
              <a16:creationId xmlns:a16="http://schemas.microsoft.com/office/drawing/2014/main" id="{00000000-0008-0000-0700-00006F000000}"/>
            </a:ext>
          </a:extLst>
        </xdr:cNvPr>
        <xdr:cNvSpPr txBox="1"/>
      </xdr:nvSpPr>
      <xdr:spPr>
        <a:xfrm>
          <a:off x="1012874" y="5819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2D48D95-88CE-4A8D-B893-439D544E9583}" type="TxLink">
            <a:rPr lang="en-US" sz="1100" b="0" i="0" u="none" strike="noStrike">
              <a:solidFill>
                <a:srgbClr val="598CBF"/>
              </a:solidFill>
              <a:latin typeface="Aptos Narrow"/>
              <a:ea typeface="+mn-ea"/>
              <a:cs typeface="+mn-cs"/>
            </a:rPr>
            <a:pPr marL="0" indent="0" algn="l"/>
            <a:t>Checking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33</xdr:row>
      <xdr:rowOff>165299</xdr:rowOff>
    </xdr:from>
    <xdr:to>
      <xdr:col>4</xdr:col>
      <xdr:colOff>330006</xdr:colOff>
      <xdr:row>34</xdr:row>
      <xdr:rowOff>166471</xdr:rowOff>
    </xdr:to>
    <xdr:sp macro="" textlink="Processing!R23">
      <xdr:nvSpPr>
        <xdr:cNvPr id="112" name="TextBox 111">
          <a:extLst>
            <a:ext uri="{FF2B5EF4-FFF2-40B4-BE49-F238E27FC236}">
              <a16:creationId xmlns:a16="http://schemas.microsoft.com/office/drawing/2014/main" id="{00000000-0008-0000-0700-000070000000}"/>
            </a:ext>
          </a:extLst>
        </xdr:cNvPr>
        <xdr:cNvSpPr txBox="1"/>
      </xdr:nvSpPr>
      <xdr:spPr>
        <a:xfrm>
          <a:off x="2087295" y="6200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99CA88D-AE8B-40EC-8894-724CE7969974}" type="TxLink">
            <a:rPr lang="en-US" sz="1100" b="0" i="0" u="none" strike="noStrike">
              <a:solidFill>
                <a:srgbClr val="598CBF"/>
              </a:solidFill>
              <a:latin typeface="Aptos Narrow"/>
              <a:ea typeface="+mn-ea"/>
              <a:cs typeface="+mn-cs"/>
            </a:rPr>
            <a:pPr marL="0" indent="0" algn="r"/>
            <a:t>$1 916</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33</xdr:row>
      <xdr:rowOff>165299</xdr:rowOff>
    </xdr:from>
    <xdr:to>
      <xdr:col>3</xdr:col>
      <xdr:colOff>189914</xdr:colOff>
      <xdr:row>34</xdr:row>
      <xdr:rowOff>166471</xdr:rowOff>
    </xdr:to>
    <xdr:sp macro="" textlink="Processing!Q23">
      <xdr:nvSpPr>
        <xdr:cNvPr id="113" name="TextBox 112">
          <a:extLst>
            <a:ext uri="{FF2B5EF4-FFF2-40B4-BE49-F238E27FC236}">
              <a16:creationId xmlns:a16="http://schemas.microsoft.com/office/drawing/2014/main" id="{00000000-0008-0000-0700-000071000000}"/>
            </a:ext>
          </a:extLst>
        </xdr:cNvPr>
        <xdr:cNvSpPr txBox="1"/>
      </xdr:nvSpPr>
      <xdr:spPr>
        <a:xfrm>
          <a:off x="1012874" y="6200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864B10-3E92-48C6-83B2-9E42358F19F7}" type="TxLink">
            <a:rPr lang="en-US" sz="1100" b="0" i="0" u="none" strike="noStrike">
              <a:solidFill>
                <a:srgbClr val="598CBF"/>
              </a:solidFill>
              <a:latin typeface="Aptos Narrow"/>
              <a:ea typeface="+mn-ea"/>
              <a:cs typeface="+mn-cs"/>
            </a:rPr>
            <a:pPr marL="0" indent="0" algn="l"/>
            <a:t>Saving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36</xdr:row>
      <xdr:rowOff>12899</xdr:rowOff>
    </xdr:from>
    <xdr:to>
      <xdr:col>4</xdr:col>
      <xdr:colOff>330006</xdr:colOff>
      <xdr:row>37</xdr:row>
      <xdr:rowOff>14071</xdr:rowOff>
    </xdr:to>
    <xdr:sp macro="" textlink="Processing!R24">
      <xdr:nvSpPr>
        <xdr:cNvPr id="114" name="TextBox 113">
          <a:extLst>
            <a:ext uri="{FF2B5EF4-FFF2-40B4-BE49-F238E27FC236}">
              <a16:creationId xmlns:a16="http://schemas.microsoft.com/office/drawing/2014/main" id="{00000000-0008-0000-0700-000072000000}"/>
            </a:ext>
          </a:extLst>
        </xdr:cNvPr>
        <xdr:cNvSpPr txBox="1"/>
      </xdr:nvSpPr>
      <xdr:spPr>
        <a:xfrm>
          <a:off x="2087295" y="659657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AFAFF53-E48A-46A8-B08F-F303044C6141}" type="TxLink">
            <a:rPr lang="en-US" sz="1100" b="0" i="0" u="none" strike="noStrike">
              <a:solidFill>
                <a:srgbClr val="598CBF"/>
              </a:solidFill>
              <a:latin typeface="Aptos Narrow"/>
              <a:ea typeface="+mn-ea"/>
              <a:cs typeface="+mn-cs"/>
            </a:rPr>
            <a:pPr marL="0" indent="0" algn="r"/>
            <a:t>$1 712</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36</xdr:row>
      <xdr:rowOff>12899</xdr:rowOff>
    </xdr:from>
    <xdr:to>
      <xdr:col>3</xdr:col>
      <xdr:colOff>189914</xdr:colOff>
      <xdr:row>37</xdr:row>
      <xdr:rowOff>14071</xdr:rowOff>
    </xdr:to>
    <xdr:sp macro="" textlink="Processing!Q24">
      <xdr:nvSpPr>
        <xdr:cNvPr id="115" name="TextBox 114">
          <a:extLst>
            <a:ext uri="{FF2B5EF4-FFF2-40B4-BE49-F238E27FC236}">
              <a16:creationId xmlns:a16="http://schemas.microsoft.com/office/drawing/2014/main" id="{00000000-0008-0000-0700-000073000000}"/>
            </a:ext>
          </a:extLst>
        </xdr:cNvPr>
        <xdr:cNvSpPr txBox="1"/>
      </xdr:nvSpPr>
      <xdr:spPr>
        <a:xfrm>
          <a:off x="1012874" y="659657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34A437-0D88-4F35-B567-B7F6831301AB}" type="TxLink">
            <a:rPr lang="en-US" sz="1100" b="0" i="0" u="none" strike="noStrike">
              <a:solidFill>
                <a:srgbClr val="598CBF"/>
              </a:solidFill>
              <a:latin typeface="Aptos Narrow"/>
              <a:ea typeface="+mn-ea"/>
              <a:cs typeface="+mn-cs"/>
            </a:rPr>
            <a:pPr marL="0" indent="0" algn="l"/>
            <a:t>Credit Cards</a:t>
          </a:fld>
          <a:endParaRPr lang="ru-RU" sz="1100" b="0" i="0" u="none" strike="noStrike">
            <a:solidFill>
              <a:srgbClr val="598CBF"/>
            </a:solidFill>
            <a:latin typeface="Aptos Narrow"/>
            <a:ea typeface="+mn-ea"/>
            <a:cs typeface="+mn-cs"/>
          </a:endParaRPr>
        </a:p>
      </xdr:txBody>
    </xdr:sp>
    <xdr:clientData/>
  </xdr:twoCellAnchor>
  <xdr:twoCellAnchor>
    <xdr:from>
      <xdr:col>1</xdr:col>
      <xdr:colOff>358140</xdr:colOff>
      <xdr:row>29</xdr:row>
      <xdr:rowOff>7620</xdr:rowOff>
    </xdr:from>
    <xdr:to>
      <xdr:col>5</xdr:col>
      <xdr:colOff>22860</xdr:colOff>
      <xdr:row>39</xdr:row>
      <xdr:rowOff>7620</xdr:rowOff>
    </xdr:to>
    <xdr:graphicFrame macro="">
      <xdr:nvGraphicFramePr>
        <xdr:cNvPr id="116" name="Chart 115">
          <a:extLst>
            <a:ext uri="{FF2B5EF4-FFF2-40B4-BE49-F238E27FC236}">
              <a16:creationId xmlns:a16="http://schemas.microsoft.com/office/drawing/2014/main" id="{00000000-0008-0000-0700-00007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7620</xdr:colOff>
      <xdr:row>27</xdr:row>
      <xdr:rowOff>114300</xdr:rowOff>
    </xdr:from>
    <xdr:to>
      <xdr:col>4</xdr:col>
      <xdr:colOff>350520</xdr:colOff>
      <xdr:row>29</xdr:row>
      <xdr:rowOff>22860</xdr:rowOff>
    </xdr:to>
    <xdr:sp macro="" textlink="Processing!R20">
      <xdr:nvSpPr>
        <xdr:cNvPr id="117" name="TextBox 116">
          <a:extLst>
            <a:ext uri="{FF2B5EF4-FFF2-40B4-BE49-F238E27FC236}">
              <a16:creationId xmlns:a16="http://schemas.microsoft.com/office/drawing/2014/main" id="{00000000-0008-0000-0700-000075000000}"/>
            </a:ext>
          </a:extLst>
        </xdr:cNvPr>
        <xdr:cNvSpPr txBox="1"/>
      </xdr:nvSpPr>
      <xdr:spPr>
        <a:xfrm>
          <a:off x="18364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D4FDB19F-6E7D-4041-9887-35703C74EE3F}" type="TxLink">
            <a:rPr lang="en-US" sz="1400" b="0" i="0" u="none" strike="noStrike">
              <a:solidFill>
                <a:schemeClr val="bg1"/>
              </a:solidFill>
              <a:latin typeface="Aptos Narrow"/>
              <a:ea typeface="+mn-ea"/>
              <a:cs typeface="+mn-cs"/>
            </a:rPr>
            <a:pPr marL="0" indent="0" algn="r"/>
            <a:t>$8 314</a:t>
          </a:fld>
          <a:endParaRPr lang="ru-RU" sz="1400" b="0" i="0" u="none" strike="noStrike">
            <a:solidFill>
              <a:schemeClr val="bg1"/>
            </a:solidFill>
            <a:latin typeface="Aptos Narrow"/>
            <a:ea typeface="+mn-ea"/>
            <a:cs typeface="+mn-cs"/>
          </a:endParaRPr>
        </a:p>
      </xdr:txBody>
    </xdr:sp>
    <xdr:clientData/>
  </xdr:twoCellAnchor>
  <xdr:twoCellAnchor editAs="oneCell">
    <xdr:from>
      <xdr:col>19</xdr:col>
      <xdr:colOff>342900</xdr:colOff>
      <xdr:row>11</xdr:row>
      <xdr:rowOff>45721</xdr:rowOff>
    </xdr:from>
    <xdr:to>
      <xdr:col>22</xdr:col>
      <xdr:colOff>342900</xdr:colOff>
      <xdr:row>13</xdr:row>
      <xdr:rowOff>137161</xdr:rowOff>
    </xdr:to>
    <mc:AlternateContent xmlns:mc="http://schemas.openxmlformats.org/markup-compatibility/2006" xmlns:a14="http://schemas.microsoft.com/office/drawing/2010/main">
      <mc:Choice Requires="a14">
        <xdr:graphicFrame macro="">
          <xdr:nvGraphicFramePr>
            <xdr:cNvPr id="118" name="Year 1">
              <a:extLst>
                <a:ext uri="{FF2B5EF4-FFF2-40B4-BE49-F238E27FC236}">
                  <a16:creationId xmlns:a16="http://schemas.microsoft.com/office/drawing/2014/main" id="{00000000-0008-0000-0700-000076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925300" y="2057401"/>
              <a:ext cx="182880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419100</xdr:colOff>
      <xdr:row>22</xdr:row>
      <xdr:rowOff>121921</xdr:rowOff>
    </xdr:from>
    <xdr:to>
      <xdr:col>22</xdr:col>
      <xdr:colOff>419100</xdr:colOff>
      <xdr:row>24</xdr:row>
      <xdr:rowOff>158497</xdr:rowOff>
    </xdr:to>
    <mc:AlternateContent xmlns:mc="http://schemas.openxmlformats.org/markup-compatibility/2006" xmlns:a14="http://schemas.microsoft.com/office/drawing/2010/main">
      <mc:Choice Requires="a14">
        <xdr:graphicFrame macro="">
          <xdr:nvGraphicFramePr>
            <xdr:cNvPr id="119" name="Month 1">
              <a:extLst>
                <a:ext uri="{FF2B5EF4-FFF2-40B4-BE49-F238E27FC236}">
                  <a16:creationId xmlns:a16="http://schemas.microsoft.com/office/drawing/2014/main" id="{00000000-0008-0000-0700-000077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343900" y="4145281"/>
              <a:ext cx="548640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571500</xdr:colOff>
      <xdr:row>11</xdr:row>
      <xdr:rowOff>22860</xdr:rowOff>
    </xdr:from>
    <xdr:to>
      <xdr:col>18</xdr:col>
      <xdr:colOff>601980</xdr:colOff>
      <xdr:row>13</xdr:row>
      <xdr:rowOff>132588</xdr:rowOff>
    </xdr:to>
    <xdr:graphicFrame macro="">
      <xdr:nvGraphicFramePr>
        <xdr:cNvPr id="124" name="Chart 123">
          <a:extLst>
            <a:ext uri="{FF2B5EF4-FFF2-40B4-BE49-F238E27FC236}">
              <a16:creationId xmlns:a16="http://schemas.microsoft.com/office/drawing/2014/main" id="{00000000-0008-0000-0700-00007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17</xdr:col>
          <xdr:colOff>514350</xdr:colOff>
          <xdr:row>11</xdr:row>
          <xdr:rowOff>133350</xdr:rowOff>
        </xdr:from>
        <xdr:to>
          <xdr:col>18</xdr:col>
          <xdr:colOff>514350</xdr:colOff>
          <xdr:row>13</xdr:row>
          <xdr:rowOff>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17</xdr:col>
      <xdr:colOff>495300</xdr:colOff>
      <xdr:row>11</xdr:row>
      <xdr:rowOff>175260</xdr:rowOff>
    </xdr:from>
    <xdr:to>
      <xdr:col>18</xdr:col>
      <xdr:colOff>68580</xdr:colOff>
      <xdr:row>12</xdr:row>
      <xdr:rowOff>175260</xdr:rowOff>
    </xdr:to>
    <xdr:sp macro="" textlink="">
      <xdr:nvSpPr>
        <xdr:cNvPr id="125" name="Rectangle 124">
          <a:extLst>
            <a:ext uri="{FF2B5EF4-FFF2-40B4-BE49-F238E27FC236}">
              <a16:creationId xmlns:a16="http://schemas.microsoft.com/office/drawing/2014/main" id="{00000000-0008-0000-0700-00007D000000}"/>
            </a:ext>
          </a:extLst>
        </xdr:cNvPr>
        <xdr:cNvSpPr/>
      </xdr:nvSpPr>
      <xdr:spPr>
        <a:xfrm>
          <a:off x="10858500" y="2186940"/>
          <a:ext cx="182880" cy="18288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502920</xdr:colOff>
      <xdr:row>11</xdr:row>
      <xdr:rowOff>68580</xdr:rowOff>
    </xdr:from>
    <xdr:to>
      <xdr:col>17</xdr:col>
      <xdr:colOff>289560</xdr:colOff>
      <xdr:row>12</xdr:row>
      <xdr:rowOff>160020</xdr:rowOff>
    </xdr:to>
    <xdr:sp macro="" textlink="Processing!I23">
      <xdr:nvSpPr>
        <xdr:cNvPr id="126" name="TextBox 125">
          <a:extLst>
            <a:ext uri="{FF2B5EF4-FFF2-40B4-BE49-F238E27FC236}">
              <a16:creationId xmlns:a16="http://schemas.microsoft.com/office/drawing/2014/main" id="{00000000-0008-0000-0700-00007E000000}"/>
            </a:ext>
          </a:extLst>
        </xdr:cNvPr>
        <xdr:cNvSpPr txBox="1"/>
      </xdr:nvSpPr>
      <xdr:spPr>
        <a:xfrm>
          <a:off x="9646920" y="2080260"/>
          <a:ext cx="10058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BB6E9FB-7F4B-4293-8CC3-C89263A1C2B4}" type="TxLink">
            <a:rPr lang="en-US" sz="1800" b="0" i="0" u="none" strike="noStrike">
              <a:solidFill>
                <a:schemeClr val="bg1"/>
              </a:solidFill>
              <a:latin typeface="Aptos Narrow"/>
              <a:ea typeface="+mn-ea"/>
              <a:cs typeface="+mn-cs"/>
            </a:rPr>
            <a:pPr marL="0" indent="0" algn="l"/>
            <a:t> $10,832 </a:t>
          </a:fld>
          <a:endParaRPr lang="ru-RU" sz="1800" b="0" i="0" u="none" strike="noStrike">
            <a:solidFill>
              <a:schemeClr val="bg1"/>
            </a:solidFill>
            <a:latin typeface="Aptos Narrow"/>
            <a:ea typeface="+mn-ea"/>
            <a:cs typeface="+mn-cs"/>
          </a:endParaRPr>
        </a:p>
      </xdr:txBody>
    </xdr:sp>
    <xdr:clientData/>
  </xdr:twoCellAnchor>
  <xdr:twoCellAnchor>
    <xdr:from>
      <xdr:col>0</xdr:col>
      <xdr:colOff>539174</xdr:colOff>
      <xdr:row>14</xdr:row>
      <xdr:rowOff>78971</xdr:rowOff>
    </xdr:from>
    <xdr:to>
      <xdr:col>1</xdr:col>
      <xdr:colOff>597086</xdr:colOff>
      <xdr:row>25</xdr:row>
      <xdr:rowOff>170411</xdr:rowOff>
    </xdr:to>
    <xdr:graphicFrame macro="">
      <xdr:nvGraphicFramePr>
        <xdr:cNvPr id="127" name="Chart 126">
          <a:extLst>
            <a:ext uri="{FF2B5EF4-FFF2-40B4-BE49-F238E27FC236}">
              <a16:creationId xmlns:a16="http://schemas.microsoft.com/office/drawing/2014/main" id="{00000000-0008-0000-0700-00007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236221</xdr:colOff>
      <xdr:row>13</xdr:row>
      <xdr:rowOff>129540</xdr:rowOff>
    </xdr:from>
    <xdr:to>
      <xdr:col>3</xdr:col>
      <xdr:colOff>1</xdr:colOff>
      <xdr:row>15</xdr:row>
      <xdr:rowOff>38100</xdr:rowOff>
    </xdr:to>
    <xdr:sp macro="" textlink="">
      <xdr:nvSpPr>
        <xdr:cNvPr id="6144" name="TextBox 6143">
          <a:extLst>
            <a:ext uri="{FF2B5EF4-FFF2-40B4-BE49-F238E27FC236}">
              <a16:creationId xmlns:a16="http://schemas.microsoft.com/office/drawing/2014/main" id="{00000000-0008-0000-0700-000000180000}"/>
            </a:ext>
          </a:extLst>
        </xdr:cNvPr>
        <xdr:cNvSpPr txBox="1"/>
      </xdr:nvSpPr>
      <xdr:spPr>
        <a:xfrm>
          <a:off x="1455421" y="250698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solidFill>
              <a:latin typeface="Aptos Narrow"/>
              <a:ea typeface="+mn-ea"/>
              <a:cs typeface="+mn-cs"/>
            </a:rPr>
            <a:t>$</a:t>
          </a:r>
        </a:p>
      </xdr:txBody>
    </xdr:sp>
    <xdr:clientData/>
  </xdr:twoCellAnchor>
  <xdr:twoCellAnchor>
    <xdr:from>
      <xdr:col>3</xdr:col>
      <xdr:colOff>99061</xdr:colOff>
      <xdr:row>13</xdr:row>
      <xdr:rowOff>129540</xdr:rowOff>
    </xdr:from>
    <xdr:to>
      <xdr:col>3</xdr:col>
      <xdr:colOff>472441</xdr:colOff>
      <xdr:row>15</xdr:row>
      <xdr:rowOff>38100</xdr:rowOff>
    </xdr:to>
    <xdr:sp macro="" textlink="">
      <xdr:nvSpPr>
        <xdr:cNvPr id="6147" name="TextBox 6146">
          <a:extLst>
            <a:ext uri="{FF2B5EF4-FFF2-40B4-BE49-F238E27FC236}">
              <a16:creationId xmlns:a16="http://schemas.microsoft.com/office/drawing/2014/main" id="{00000000-0008-0000-0700-000003180000}"/>
            </a:ext>
          </a:extLst>
        </xdr:cNvPr>
        <xdr:cNvSpPr txBox="1"/>
      </xdr:nvSpPr>
      <xdr:spPr>
        <a:xfrm>
          <a:off x="1927861" y="250698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solidFill>
              <a:latin typeface="Aptos Narrow"/>
              <a:ea typeface="+mn-ea"/>
              <a:cs typeface="+mn-cs"/>
            </a:rPr>
            <a:t>%</a:t>
          </a:r>
        </a:p>
      </xdr:txBody>
    </xdr:sp>
    <xdr:clientData/>
  </xdr:twoCellAnchor>
  <mc:AlternateContent xmlns:mc="http://schemas.openxmlformats.org/markup-compatibility/2006">
    <mc:Choice xmlns:a14="http://schemas.microsoft.com/office/drawing/2010/main" Requires="a14">
      <xdr:twoCellAnchor editAs="oneCell">
        <xdr:from>
          <xdr:col>2</xdr:col>
          <xdr:colOff>161925</xdr:colOff>
          <xdr:row>13</xdr:row>
          <xdr:rowOff>171450</xdr:rowOff>
        </xdr:from>
        <xdr:to>
          <xdr:col>2</xdr:col>
          <xdr:colOff>514350</xdr:colOff>
          <xdr:row>15</xdr:row>
          <xdr:rowOff>28575</xdr:rowOff>
        </xdr:to>
        <xdr:sp macro="" textlink="">
          <xdr:nvSpPr>
            <xdr:cNvPr id="5" name="Option Button 3" hidden="1">
              <a:extLst>
                <a:ext uri="{63B3BB69-23CF-44E3-9099-C40C66FF867C}">
                  <a14:compatExt spid="_x0000_s6147"/>
                </a:ext>
                <a:ext uri="{FF2B5EF4-FFF2-40B4-BE49-F238E27FC236}">
                  <a16:creationId xmlns:a16="http://schemas.microsoft.com/office/drawing/2014/main" id="{00000000-0008-0000-0600-00000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13</xdr:row>
          <xdr:rowOff>171450</xdr:rowOff>
        </xdr:from>
        <xdr:to>
          <xdr:col>3</xdr:col>
          <xdr:colOff>361950</xdr:colOff>
          <xdr:row>15</xdr:row>
          <xdr:rowOff>28575</xdr:rowOff>
        </xdr:to>
        <xdr:sp macro="" textlink="">
          <xdr:nvSpPr>
            <xdr:cNvPr id="6148" name="Option Button 4" hidden="1">
              <a:extLst>
                <a:ext uri="{63B3BB69-23CF-44E3-9099-C40C66FF867C}">
                  <a14:compatExt spid="_x0000_s6148"/>
                </a:ext>
                <a:ext uri="{FF2B5EF4-FFF2-40B4-BE49-F238E27FC236}">
                  <a16:creationId xmlns:a16="http://schemas.microsoft.com/office/drawing/2014/main" id="{00000000-0008-0000-06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18584</xdr:colOff>
      <xdr:row>28</xdr:row>
      <xdr:rowOff>80847</xdr:rowOff>
    </xdr:from>
    <xdr:to>
      <xdr:col>1</xdr:col>
      <xdr:colOff>521504</xdr:colOff>
      <xdr:row>38</xdr:row>
      <xdr:rowOff>88281</xdr:rowOff>
    </xdr:to>
    <xdr:graphicFrame macro="">
      <xdr:nvGraphicFramePr>
        <xdr:cNvPr id="6150" name="Chart 6149">
          <a:extLst>
            <a:ext uri="{FF2B5EF4-FFF2-40B4-BE49-F238E27FC236}">
              <a16:creationId xmlns:a16="http://schemas.microsoft.com/office/drawing/2014/main" id="{00000000-0008-0000-0700-0000061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281940</xdr:colOff>
      <xdr:row>5</xdr:row>
      <xdr:rowOff>45720</xdr:rowOff>
    </xdr:from>
    <xdr:to>
      <xdr:col>7</xdr:col>
      <xdr:colOff>533400</xdr:colOff>
      <xdr:row>7</xdr:row>
      <xdr:rowOff>38100</xdr:rowOff>
    </xdr:to>
    <xdr:sp macro="" textlink="Processing!J7">
      <xdr:nvSpPr>
        <xdr:cNvPr id="6151" name="TextBox 6150">
          <a:extLst>
            <a:ext uri="{FF2B5EF4-FFF2-40B4-BE49-F238E27FC236}">
              <a16:creationId xmlns:a16="http://schemas.microsoft.com/office/drawing/2014/main" id="{00000000-0008-0000-0700-000007180000}"/>
            </a:ext>
          </a:extLst>
        </xdr:cNvPr>
        <xdr:cNvSpPr txBox="1"/>
      </xdr:nvSpPr>
      <xdr:spPr>
        <a:xfrm>
          <a:off x="33299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970F84-CAD0-4A62-9E44-528DBEC86110}" type="TxLink">
            <a:rPr lang="en-US" sz="2000" b="0" i="0" u="none" strike="noStrike">
              <a:solidFill>
                <a:srgbClr val="FF0000"/>
              </a:solidFill>
              <a:latin typeface="Aptos Narrow"/>
              <a:ea typeface="+mn-ea"/>
              <a:cs typeface="+mn-cs"/>
            </a:rPr>
            <a:pPr marL="0" indent="0"/>
            <a:t> </a:t>
          </a:fld>
          <a:endParaRPr lang="ru-RU" sz="2000" b="0" i="0" u="none" strike="noStrike">
            <a:solidFill>
              <a:srgbClr val="FF0000"/>
            </a:solidFill>
            <a:latin typeface="Aptos Narrow"/>
            <a:ea typeface="+mn-ea"/>
            <a:cs typeface="+mn-cs"/>
          </a:endParaRPr>
        </a:p>
      </xdr:txBody>
    </xdr:sp>
    <xdr:clientData/>
  </xdr:twoCellAnchor>
  <xdr:twoCellAnchor>
    <xdr:from>
      <xdr:col>5</xdr:col>
      <xdr:colOff>281940</xdr:colOff>
      <xdr:row>5</xdr:row>
      <xdr:rowOff>45720</xdr:rowOff>
    </xdr:from>
    <xdr:to>
      <xdr:col>7</xdr:col>
      <xdr:colOff>533400</xdr:colOff>
      <xdr:row>7</xdr:row>
      <xdr:rowOff>38100</xdr:rowOff>
    </xdr:to>
    <xdr:sp macro="" textlink="Processing!I7">
      <xdr:nvSpPr>
        <xdr:cNvPr id="6152" name="TextBox 6151">
          <a:extLst>
            <a:ext uri="{FF2B5EF4-FFF2-40B4-BE49-F238E27FC236}">
              <a16:creationId xmlns:a16="http://schemas.microsoft.com/office/drawing/2014/main" id="{00000000-0008-0000-0700-000008180000}"/>
            </a:ext>
          </a:extLst>
        </xdr:cNvPr>
        <xdr:cNvSpPr txBox="1"/>
      </xdr:nvSpPr>
      <xdr:spPr>
        <a:xfrm>
          <a:off x="33299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AB128E-9B81-41DA-9E24-A81793FD04BE}" type="TxLink">
            <a:rPr lang="en-US" sz="2000" b="0" i="0" u="none" strike="noStrike">
              <a:solidFill>
                <a:srgbClr val="00C6BC"/>
              </a:solidFill>
              <a:latin typeface="Aptos Narrow"/>
              <a:ea typeface="+mn-ea"/>
              <a:cs typeface="+mn-cs"/>
            </a:rPr>
            <a:pPr marL="0" indent="0"/>
            <a:t>$3 048</a:t>
          </a:fld>
          <a:endParaRPr lang="ru-RU" sz="2000" b="0" i="0" u="none" strike="noStrike">
            <a:solidFill>
              <a:srgbClr val="00C6BC"/>
            </a:solidFill>
            <a:latin typeface="Aptos Narrow"/>
            <a:ea typeface="+mn-ea"/>
            <a:cs typeface="+mn-cs"/>
          </a:endParaRPr>
        </a:p>
      </xdr:txBody>
    </xdr:sp>
    <xdr:clientData/>
  </xdr:twoCellAnchor>
  <xdr:twoCellAnchor>
    <xdr:from>
      <xdr:col>15</xdr:col>
      <xdr:colOff>152400</xdr:colOff>
      <xdr:row>28</xdr:row>
      <xdr:rowOff>91440</xdr:rowOff>
    </xdr:from>
    <xdr:to>
      <xdr:col>16</xdr:col>
      <xdr:colOff>457200</xdr:colOff>
      <xdr:row>37</xdr:row>
      <xdr:rowOff>121920</xdr:rowOff>
    </xdr:to>
    <xdr:grpSp>
      <xdr:nvGrpSpPr>
        <xdr:cNvPr id="6153" name="Group 6152">
          <a:extLst>
            <a:ext uri="{FF2B5EF4-FFF2-40B4-BE49-F238E27FC236}">
              <a16:creationId xmlns:a16="http://schemas.microsoft.com/office/drawing/2014/main" id="{00000000-0008-0000-0700-000009180000}"/>
            </a:ext>
          </a:extLst>
        </xdr:cNvPr>
        <xdr:cNvGrpSpPr/>
      </xdr:nvGrpSpPr>
      <xdr:grpSpPr>
        <a:xfrm>
          <a:off x="9042400" y="5425440"/>
          <a:ext cx="897467" cy="1744980"/>
          <a:chOff x="9296400" y="5212080"/>
          <a:chExt cx="914400" cy="1676400"/>
        </a:xfrm>
      </xdr:grpSpPr>
      <xdr:sp macro="" textlink="Processing!J2">
        <xdr:nvSpPr>
          <xdr:cNvPr id="6154" name="Rectangle: Rounded Corners 6153">
            <a:extLst>
              <a:ext uri="{FF2B5EF4-FFF2-40B4-BE49-F238E27FC236}">
                <a16:creationId xmlns:a16="http://schemas.microsoft.com/office/drawing/2014/main" id="{00000000-0008-0000-0700-00000A180000}"/>
              </a:ext>
            </a:extLst>
          </xdr:cNvPr>
          <xdr:cNvSpPr/>
        </xdr:nvSpPr>
        <xdr:spPr>
          <a:xfrm>
            <a:off x="9296400" y="5212080"/>
            <a:ext cx="914400" cy="274320"/>
          </a:xfrm>
          <a:prstGeom prst="roundRect">
            <a:avLst/>
          </a:prstGeom>
          <a:gradFill>
            <a:gsLst>
              <a:gs pos="100000">
                <a:srgbClr val="0054B4"/>
              </a:gs>
              <a:gs pos="0">
                <a:srgbClr val="34D399"/>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760DDD-0791-4269-B40F-0B3A1B881499}" type="TxLink">
              <a:rPr lang="en-US" sz="1100" b="0" i="0" u="none" strike="noStrike">
                <a:solidFill>
                  <a:schemeClr val="bg1"/>
                </a:solidFill>
                <a:latin typeface="Aptos Narrow"/>
              </a:rPr>
              <a:pPr algn="ctr"/>
              <a:t>Checking</a:t>
            </a:fld>
            <a:endParaRPr lang="ru-RU" sz="1100">
              <a:solidFill>
                <a:schemeClr val="bg1"/>
              </a:solidFill>
            </a:endParaRPr>
          </a:p>
        </xdr:txBody>
      </xdr:sp>
      <xdr:sp macro="" textlink="Processing!J3">
        <xdr:nvSpPr>
          <xdr:cNvPr id="6155" name="Rectangle: Rounded Corners 6154">
            <a:extLst>
              <a:ext uri="{FF2B5EF4-FFF2-40B4-BE49-F238E27FC236}">
                <a16:creationId xmlns:a16="http://schemas.microsoft.com/office/drawing/2014/main" id="{00000000-0008-0000-0700-00000B180000}"/>
              </a:ext>
            </a:extLst>
          </xdr:cNvPr>
          <xdr:cNvSpPr/>
        </xdr:nvSpPr>
        <xdr:spPr>
          <a:xfrm>
            <a:off x="9296400" y="5562600"/>
            <a:ext cx="914400" cy="274320"/>
          </a:xfrm>
          <a:prstGeom prst="roundRect">
            <a:avLst/>
          </a:prstGeom>
          <a:gradFill>
            <a:gsLst>
              <a:gs pos="100000">
                <a:srgbClr val="1E63E8"/>
              </a:gs>
              <a:gs pos="0">
                <a:srgbClr val="6CB7FF"/>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3E7859-60EB-44D0-A4E1-97BDEF9835DA}" type="TxLink">
              <a:rPr lang="en-US" sz="1100" b="0" i="0" u="none" strike="noStrike">
                <a:solidFill>
                  <a:schemeClr val="bg1"/>
                </a:solidFill>
                <a:latin typeface="Aptos Narrow"/>
              </a:rPr>
              <a:pPr algn="ctr"/>
              <a:t>Saving</a:t>
            </a:fld>
            <a:endParaRPr lang="ru-RU" sz="1100">
              <a:solidFill>
                <a:schemeClr val="bg1"/>
              </a:solidFill>
            </a:endParaRPr>
          </a:p>
        </xdr:txBody>
      </xdr:sp>
      <xdr:sp macro="" textlink="Processing!J4">
        <xdr:nvSpPr>
          <xdr:cNvPr id="6156" name="Rectangle: Rounded Corners 6155">
            <a:extLst>
              <a:ext uri="{FF2B5EF4-FFF2-40B4-BE49-F238E27FC236}">
                <a16:creationId xmlns:a16="http://schemas.microsoft.com/office/drawing/2014/main" id="{00000000-0008-0000-0700-00000C180000}"/>
              </a:ext>
            </a:extLst>
          </xdr:cNvPr>
          <xdr:cNvSpPr/>
        </xdr:nvSpPr>
        <xdr:spPr>
          <a:xfrm>
            <a:off x="9296400" y="5913120"/>
            <a:ext cx="914400" cy="274320"/>
          </a:xfrm>
          <a:prstGeom prst="roundRect">
            <a:avLst/>
          </a:prstGeom>
          <a:gradFill>
            <a:gsLst>
              <a:gs pos="100000">
                <a:srgbClr val="1CE16C"/>
              </a:gs>
              <a:gs pos="0">
                <a:srgbClr val="F9EAB7"/>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92A42B-82E4-4657-AA3E-77D138B4C2C2}" type="TxLink">
              <a:rPr lang="en-US" sz="1100" b="0" i="0" u="none" strike="noStrike">
                <a:solidFill>
                  <a:schemeClr val="bg1"/>
                </a:solidFill>
                <a:latin typeface="Aptos Narrow"/>
              </a:rPr>
              <a:pPr algn="ctr"/>
              <a:t>Investments</a:t>
            </a:fld>
            <a:endParaRPr lang="ru-RU" sz="1100">
              <a:solidFill>
                <a:schemeClr val="bg1"/>
              </a:solidFill>
            </a:endParaRPr>
          </a:p>
        </xdr:txBody>
      </xdr:sp>
      <xdr:sp macro="" textlink="Processing!J5">
        <xdr:nvSpPr>
          <xdr:cNvPr id="6157" name="Rectangle: Rounded Corners 6156">
            <a:extLst>
              <a:ext uri="{FF2B5EF4-FFF2-40B4-BE49-F238E27FC236}">
                <a16:creationId xmlns:a16="http://schemas.microsoft.com/office/drawing/2014/main" id="{00000000-0008-0000-0700-00000D180000}"/>
              </a:ext>
            </a:extLst>
          </xdr:cNvPr>
          <xdr:cNvSpPr/>
        </xdr:nvSpPr>
        <xdr:spPr>
          <a:xfrm>
            <a:off x="9296400" y="6263640"/>
            <a:ext cx="914400" cy="274320"/>
          </a:xfrm>
          <a:prstGeom prst="roundRect">
            <a:avLst/>
          </a:prstGeom>
          <a:gradFill>
            <a:gsLst>
              <a:gs pos="0">
                <a:srgbClr val="FFFF00"/>
              </a:gs>
              <a:gs pos="94000">
                <a:srgbClr val="F2207B"/>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B2A1CF-C769-492E-ADE4-147DC16D645D}" type="TxLink">
              <a:rPr lang="en-US" sz="1100" b="0" i="0" u="none" strike="noStrike">
                <a:solidFill>
                  <a:schemeClr val="bg1"/>
                </a:solidFill>
                <a:latin typeface="Aptos Narrow"/>
              </a:rPr>
              <a:pPr algn="ctr"/>
              <a:t>Digital Craft</a:t>
            </a:fld>
            <a:endParaRPr lang="ru-RU" sz="1100">
              <a:solidFill>
                <a:schemeClr val="bg1"/>
              </a:solidFill>
            </a:endParaRPr>
          </a:p>
        </xdr:txBody>
      </xdr:sp>
      <xdr:sp macro="" textlink="Processing!J6">
        <xdr:nvSpPr>
          <xdr:cNvPr id="6158" name="Rectangle: Rounded Corners 6157">
            <a:extLst>
              <a:ext uri="{FF2B5EF4-FFF2-40B4-BE49-F238E27FC236}">
                <a16:creationId xmlns:a16="http://schemas.microsoft.com/office/drawing/2014/main" id="{00000000-0008-0000-0700-00000E180000}"/>
              </a:ext>
            </a:extLst>
          </xdr:cNvPr>
          <xdr:cNvSpPr/>
        </xdr:nvSpPr>
        <xdr:spPr>
          <a:xfrm>
            <a:off x="9296400" y="6614160"/>
            <a:ext cx="914400" cy="274320"/>
          </a:xfrm>
          <a:prstGeom prst="roundRect">
            <a:avLst/>
          </a:prstGeom>
          <a:gradFill>
            <a:gsLst>
              <a:gs pos="100000">
                <a:srgbClr val="70AD18"/>
              </a:gs>
              <a:gs pos="0">
                <a:srgbClr val="ADE35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665468-6D95-4B70-AA85-914A8AC47F5B}" type="TxLink">
              <a:rPr lang="en-US" sz="1100" b="0" i="0" u="none" strike="noStrike">
                <a:solidFill>
                  <a:schemeClr val="bg1"/>
                </a:solidFill>
                <a:latin typeface="Aptos Narrow"/>
              </a:rPr>
              <a:pPr algn="ctr"/>
              <a:t>Rewards</a:t>
            </a:fld>
            <a:endParaRPr lang="ru-RU" sz="1100">
              <a:solidFill>
                <a:schemeClr val="bg1"/>
              </a:solidFill>
            </a:endParaRPr>
          </a:p>
        </xdr:txBody>
      </xdr:sp>
    </xdr:grpSp>
    <xdr:clientData/>
  </xdr:twoCellAnchor>
  <xdr:twoCellAnchor>
    <xdr:from>
      <xdr:col>15</xdr:col>
      <xdr:colOff>15240</xdr:colOff>
      <xdr:row>27</xdr:row>
      <xdr:rowOff>76200</xdr:rowOff>
    </xdr:from>
    <xdr:to>
      <xdr:col>17</xdr:col>
      <xdr:colOff>3048</xdr:colOff>
      <xdr:row>38</xdr:row>
      <xdr:rowOff>131064</xdr:rowOff>
    </xdr:to>
    <xdr:graphicFrame macro="">
      <xdr:nvGraphicFramePr>
        <xdr:cNvPr id="6159" name="Chart 6158">
          <a:extLst>
            <a:ext uri="{FF2B5EF4-FFF2-40B4-BE49-F238E27FC236}">
              <a16:creationId xmlns:a16="http://schemas.microsoft.com/office/drawing/2014/main" id="{00000000-0008-0000-0700-00000F1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561975</xdr:colOff>
          <xdr:row>28</xdr:row>
          <xdr:rowOff>85725</xdr:rowOff>
        </xdr:from>
        <xdr:to>
          <xdr:col>16</xdr:col>
          <xdr:colOff>438150</xdr:colOff>
          <xdr:row>29</xdr:row>
          <xdr:rowOff>161925</xdr:rowOff>
        </xdr:to>
        <xdr:sp macro="" textlink="">
          <xdr:nvSpPr>
            <xdr:cNvPr id="6149" name="Check Box 5" hidden="1">
              <a:extLst>
                <a:ext uri="{63B3BB69-23CF-44E3-9099-C40C66FF867C}">
                  <a14:compatExt spid="_x0000_s6149"/>
                </a:ext>
                <a:ext uri="{FF2B5EF4-FFF2-40B4-BE49-F238E27FC236}">
                  <a16:creationId xmlns:a16="http://schemas.microsoft.com/office/drawing/2014/main" id="{00000000-0008-0000-0600-00000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30</xdr:row>
          <xdr:rowOff>76200</xdr:rowOff>
        </xdr:from>
        <xdr:to>
          <xdr:col>16</xdr:col>
          <xdr:colOff>438150</xdr:colOff>
          <xdr:row>31</xdr:row>
          <xdr:rowOff>152400</xdr:rowOff>
        </xdr:to>
        <xdr:sp macro="" textlink="">
          <xdr:nvSpPr>
            <xdr:cNvPr id="8" name="Check Box 6" hidden="1">
              <a:extLst>
                <a:ext uri="{63B3BB69-23CF-44E3-9099-C40C66FF867C}">
                  <a14:compatExt spid="_x0000_s6150"/>
                </a:ext>
                <a:ext uri="{FF2B5EF4-FFF2-40B4-BE49-F238E27FC236}">
                  <a16:creationId xmlns:a16="http://schemas.microsoft.com/office/drawing/2014/main" id="{00000000-0008-0000-0600-000008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32</xdr:row>
          <xdr:rowOff>66675</xdr:rowOff>
        </xdr:from>
        <xdr:to>
          <xdr:col>16</xdr:col>
          <xdr:colOff>438150</xdr:colOff>
          <xdr:row>33</xdr:row>
          <xdr:rowOff>142875</xdr:rowOff>
        </xdr:to>
        <xdr:sp macro="" textlink="">
          <xdr:nvSpPr>
            <xdr:cNvPr id="24" name="Check Box 7" hidden="1">
              <a:extLst>
                <a:ext uri="{63B3BB69-23CF-44E3-9099-C40C66FF867C}">
                  <a14:compatExt spid="_x0000_s6151"/>
                </a:ext>
                <a:ext uri="{FF2B5EF4-FFF2-40B4-BE49-F238E27FC236}">
                  <a16:creationId xmlns:a16="http://schemas.microsoft.com/office/drawing/2014/main" id="{00000000-0008-0000-0600-000018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34</xdr:row>
          <xdr:rowOff>57150</xdr:rowOff>
        </xdr:from>
        <xdr:to>
          <xdr:col>16</xdr:col>
          <xdr:colOff>438150</xdr:colOff>
          <xdr:row>35</xdr:row>
          <xdr:rowOff>133350</xdr:rowOff>
        </xdr:to>
        <xdr:sp macro="" textlink="">
          <xdr:nvSpPr>
            <xdr:cNvPr id="25" name="Check Box 8" hidden="1">
              <a:extLst>
                <a:ext uri="{63B3BB69-23CF-44E3-9099-C40C66FF867C}">
                  <a14:compatExt spid="_x0000_s6152"/>
                </a:ext>
                <a:ext uri="{FF2B5EF4-FFF2-40B4-BE49-F238E27FC236}">
                  <a16:creationId xmlns:a16="http://schemas.microsoft.com/office/drawing/2014/main" id="{00000000-0008-0000-0600-000019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36</xdr:row>
          <xdr:rowOff>57150</xdr:rowOff>
        </xdr:from>
        <xdr:to>
          <xdr:col>16</xdr:col>
          <xdr:colOff>438150</xdr:colOff>
          <xdr:row>37</xdr:row>
          <xdr:rowOff>133350</xdr:rowOff>
        </xdr:to>
        <xdr:sp macro="" textlink="">
          <xdr:nvSpPr>
            <xdr:cNvPr id="26" name="Check Box 9" hidden="1">
              <a:extLst>
                <a:ext uri="{63B3BB69-23CF-44E3-9099-C40C66FF867C}">
                  <a14:compatExt spid="_x0000_s6153"/>
                </a:ext>
                <a:ext uri="{FF2B5EF4-FFF2-40B4-BE49-F238E27FC236}">
                  <a16:creationId xmlns:a16="http://schemas.microsoft.com/office/drawing/2014/main" id="{00000000-0008-0000-0600-00001A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525780</xdr:colOff>
      <xdr:row>28</xdr:row>
      <xdr:rowOff>83820</xdr:rowOff>
    </xdr:from>
    <xdr:to>
      <xdr:col>15</xdr:col>
      <xdr:colOff>121920</xdr:colOff>
      <xdr:row>39</xdr:row>
      <xdr:rowOff>106680</xdr:rowOff>
    </xdr:to>
    <xdr:sp macro="" textlink="">
      <xdr:nvSpPr>
        <xdr:cNvPr id="6165" name="Rectangle 6164">
          <a:extLst>
            <a:ext uri="{FF2B5EF4-FFF2-40B4-BE49-F238E27FC236}">
              <a16:creationId xmlns:a16="http://schemas.microsoft.com/office/drawing/2014/main" id="{00000000-0008-0000-0700-000015180000}"/>
            </a:ext>
          </a:extLst>
        </xdr:cNvPr>
        <xdr:cNvSpPr/>
      </xdr:nvSpPr>
      <xdr:spPr>
        <a:xfrm>
          <a:off x="9060180" y="5204460"/>
          <a:ext cx="205740" cy="203454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327660</xdr:colOff>
      <xdr:row>28</xdr:row>
      <xdr:rowOff>91440</xdr:rowOff>
    </xdr:from>
    <xdr:to>
      <xdr:col>15</xdr:col>
      <xdr:colOff>22860</xdr:colOff>
      <xdr:row>39</xdr:row>
      <xdr:rowOff>106680</xdr:rowOff>
    </xdr:to>
    <xdr:grpSp>
      <xdr:nvGrpSpPr>
        <xdr:cNvPr id="6166" name="Group 6165">
          <a:extLst>
            <a:ext uri="{FF2B5EF4-FFF2-40B4-BE49-F238E27FC236}">
              <a16:creationId xmlns:a16="http://schemas.microsoft.com/office/drawing/2014/main" id="{00000000-0008-0000-0700-000016180000}"/>
            </a:ext>
          </a:extLst>
        </xdr:cNvPr>
        <xdr:cNvGrpSpPr/>
      </xdr:nvGrpSpPr>
      <xdr:grpSpPr>
        <a:xfrm>
          <a:off x="8032327" y="5425440"/>
          <a:ext cx="880533" cy="2110740"/>
          <a:chOff x="8252460" y="5212080"/>
          <a:chExt cx="914400" cy="2026920"/>
        </a:xfrm>
      </xdr:grpSpPr>
      <xdr:sp macro="" textlink="Processing!A2">
        <xdr:nvSpPr>
          <xdr:cNvPr id="6167" name="Rectangle: Rounded Corners 6166">
            <a:extLst>
              <a:ext uri="{FF2B5EF4-FFF2-40B4-BE49-F238E27FC236}">
                <a16:creationId xmlns:a16="http://schemas.microsoft.com/office/drawing/2014/main" id="{00000000-0008-0000-0700-000017180000}"/>
              </a:ext>
            </a:extLst>
          </xdr:cNvPr>
          <xdr:cNvSpPr/>
        </xdr:nvSpPr>
        <xdr:spPr>
          <a:xfrm>
            <a:off x="8252460" y="5212080"/>
            <a:ext cx="914400" cy="274320"/>
          </a:xfrm>
          <a:prstGeom prst="roundRect">
            <a:avLst/>
          </a:prstGeom>
          <a:gradFill>
            <a:gsLst>
              <a:gs pos="32000">
                <a:srgbClr val="14A1F9"/>
              </a:gs>
              <a:gs pos="95000">
                <a:srgbClr val="0273FC"/>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6D08CB-F3F6-467C-9EC0-6E305F9B2C9E}" type="TxLink">
              <a:rPr lang="en-US" sz="1100" b="0" i="0" u="none" strike="noStrike">
                <a:solidFill>
                  <a:schemeClr val="bg1"/>
                </a:solidFill>
                <a:latin typeface="Aptos Narrow"/>
              </a:rPr>
              <a:pPr algn="ctr"/>
              <a:t>Housing</a:t>
            </a:fld>
            <a:endParaRPr lang="ru-RU" sz="1100">
              <a:solidFill>
                <a:schemeClr val="bg1"/>
              </a:solidFill>
            </a:endParaRPr>
          </a:p>
        </xdr:txBody>
      </xdr:sp>
      <xdr:sp macro="" textlink="Processing!A3">
        <xdr:nvSpPr>
          <xdr:cNvPr id="6168" name="Rectangle: Rounded Corners 6167">
            <a:extLst>
              <a:ext uri="{FF2B5EF4-FFF2-40B4-BE49-F238E27FC236}">
                <a16:creationId xmlns:a16="http://schemas.microsoft.com/office/drawing/2014/main" id="{00000000-0008-0000-0700-000018180000}"/>
              </a:ext>
            </a:extLst>
          </xdr:cNvPr>
          <xdr:cNvSpPr/>
        </xdr:nvSpPr>
        <xdr:spPr>
          <a:xfrm>
            <a:off x="8252460" y="5562600"/>
            <a:ext cx="914400" cy="274320"/>
          </a:xfrm>
          <a:prstGeom prst="roundRect">
            <a:avLst/>
          </a:prstGeom>
          <a:gradFill>
            <a:gsLst>
              <a:gs pos="0">
                <a:srgbClr val="985DF9"/>
              </a:gs>
              <a:gs pos="100000">
                <a:srgbClr val="621EF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3205A3-F5BC-4221-A7BA-AFE403AEF4B0}" type="TxLink">
              <a:rPr lang="en-US" sz="1100" b="0" i="0" u="none" strike="noStrike">
                <a:solidFill>
                  <a:schemeClr val="bg1"/>
                </a:solidFill>
                <a:latin typeface="Aptos Narrow"/>
              </a:rPr>
              <a:pPr algn="ctr"/>
              <a:t>Food</a:t>
            </a:fld>
            <a:endParaRPr lang="ru-RU" sz="1100">
              <a:solidFill>
                <a:schemeClr val="bg1"/>
              </a:solidFill>
            </a:endParaRPr>
          </a:p>
        </xdr:txBody>
      </xdr:sp>
      <xdr:sp macro="" textlink="Processing!A4">
        <xdr:nvSpPr>
          <xdr:cNvPr id="6169" name="Rectangle: Rounded Corners 6168">
            <a:extLst>
              <a:ext uri="{FF2B5EF4-FFF2-40B4-BE49-F238E27FC236}">
                <a16:creationId xmlns:a16="http://schemas.microsoft.com/office/drawing/2014/main" id="{00000000-0008-0000-0700-000019180000}"/>
              </a:ext>
            </a:extLst>
          </xdr:cNvPr>
          <xdr:cNvSpPr/>
        </xdr:nvSpPr>
        <xdr:spPr>
          <a:xfrm>
            <a:off x="8252460" y="5913120"/>
            <a:ext cx="914400" cy="274320"/>
          </a:xfrm>
          <a:prstGeom prst="roundRect">
            <a:avLst/>
          </a:prstGeom>
          <a:gradFill>
            <a:gsLst>
              <a:gs pos="100000">
                <a:srgbClr val="006699"/>
              </a:gs>
              <a:gs pos="0">
                <a:srgbClr val="1B64F5"/>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15291D-AB2D-47FA-8F9E-4F9313B63FDD}" type="TxLink">
              <a:rPr lang="en-US" sz="1100" b="0" i="0" u="none" strike="noStrike">
                <a:solidFill>
                  <a:schemeClr val="bg1"/>
                </a:solidFill>
                <a:latin typeface="Aptos Narrow"/>
              </a:rPr>
              <a:pPr algn="ctr"/>
              <a:t>Transport</a:t>
            </a:fld>
            <a:endParaRPr lang="ru-RU" sz="1100">
              <a:solidFill>
                <a:schemeClr val="bg1"/>
              </a:solidFill>
            </a:endParaRPr>
          </a:p>
        </xdr:txBody>
      </xdr:sp>
      <xdr:sp macro="" textlink="Processing!A5">
        <xdr:nvSpPr>
          <xdr:cNvPr id="6170" name="Rectangle: Rounded Corners 6169">
            <a:extLst>
              <a:ext uri="{FF2B5EF4-FFF2-40B4-BE49-F238E27FC236}">
                <a16:creationId xmlns:a16="http://schemas.microsoft.com/office/drawing/2014/main" id="{00000000-0008-0000-0700-00001A180000}"/>
              </a:ext>
            </a:extLst>
          </xdr:cNvPr>
          <xdr:cNvSpPr/>
        </xdr:nvSpPr>
        <xdr:spPr>
          <a:xfrm>
            <a:off x="8252460" y="6263640"/>
            <a:ext cx="914400" cy="274320"/>
          </a:xfrm>
          <a:prstGeom prst="roundRect">
            <a:avLst/>
          </a:prstGeom>
          <a:gradFill>
            <a:gsLst>
              <a:gs pos="0">
                <a:srgbClr val="F9A810"/>
              </a:gs>
              <a:gs pos="99000">
                <a:srgbClr val="FF0000"/>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75527C-F002-471C-ACA9-2E8D8249EC99}" type="TxLink">
              <a:rPr lang="en-US" sz="1100" b="0" i="0" u="none" strike="noStrike">
                <a:solidFill>
                  <a:schemeClr val="bg1"/>
                </a:solidFill>
                <a:latin typeface="Aptos Narrow"/>
              </a:rPr>
              <a:pPr algn="ctr"/>
              <a:t>Shopping</a:t>
            </a:fld>
            <a:endParaRPr lang="ru-RU" sz="1100">
              <a:solidFill>
                <a:schemeClr val="bg1"/>
              </a:solidFill>
            </a:endParaRPr>
          </a:p>
        </xdr:txBody>
      </xdr:sp>
      <xdr:sp macro="" textlink="Processing!A6">
        <xdr:nvSpPr>
          <xdr:cNvPr id="6171" name="Rectangle: Rounded Corners 6170">
            <a:extLst>
              <a:ext uri="{FF2B5EF4-FFF2-40B4-BE49-F238E27FC236}">
                <a16:creationId xmlns:a16="http://schemas.microsoft.com/office/drawing/2014/main" id="{00000000-0008-0000-0700-00001B180000}"/>
              </a:ext>
            </a:extLst>
          </xdr:cNvPr>
          <xdr:cNvSpPr/>
        </xdr:nvSpPr>
        <xdr:spPr>
          <a:xfrm>
            <a:off x="8252460" y="6614160"/>
            <a:ext cx="914400" cy="274320"/>
          </a:xfrm>
          <a:prstGeom prst="roundRect">
            <a:avLst/>
          </a:prstGeom>
          <a:gradFill>
            <a:gsLst>
              <a:gs pos="11000">
                <a:srgbClr val="33CCCC"/>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F0ACA0-A262-42D6-B875-8B3495B61946}" type="TxLink">
              <a:rPr lang="en-US" sz="1100" b="0" i="0" u="none" strike="noStrike">
                <a:solidFill>
                  <a:schemeClr val="bg1"/>
                </a:solidFill>
                <a:latin typeface="Aptos Narrow"/>
              </a:rPr>
              <a:pPr algn="ctr"/>
              <a:t>Gym</a:t>
            </a:fld>
            <a:endParaRPr lang="ru-RU" sz="1100">
              <a:solidFill>
                <a:schemeClr val="bg1"/>
              </a:solidFill>
            </a:endParaRPr>
          </a:p>
        </xdr:txBody>
      </xdr:sp>
      <xdr:sp macro="" textlink="Processing!A7">
        <xdr:nvSpPr>
          <xdr:cNvPr id="6172" name="Rectangle: Rounded Corners 6171">
            <a:extLst>
              <a:ext uri="{FF2B5EF4-FFF2-40B4-BE49-F238E27FC236}">
                <a16:creationId xmlns:a16="http://schemas.microsoft.com/office/drawing/2014/main" id="{00000000-0008-0000-0700-00001C180000}"/>
              </a:ext>
            </a:extLst>
          </xdr:cNvPr>
          <xdr:cNvSpPr/>
        </xdr:nvSpPr>
        <xdr:spPr>
          <a:xfrm>
            <a:off x="8252460" y="6964680"/>
            <a:ext cx="914400" cy="274320"/>
          </a:xfrm>
          <a:prstGeom prst="roundRect">
            <a:avLst/>
          </a:prstGeom>
          <a:gradFill>
            <a:gsLst>
              <a:gs pos="100000">
                <a:srgbClr val="40527A"/>
              </a:gs>
              <a:gs pos="0">
                <a:srgbClr val="00669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519106-8D63-4E2D-974A-AAEB4D3ECC58}" type="TxLink">
              <a:rPr lang="en-US" sz="1100" b="0" i="0" u="none" strike="noStrike">
                <a:solidFill>
                  <a:schemeClr val="bg1"/>
                </a:solidFill>
                <a:latin typeface="Aptos Narrow"/>
              </a:rPr>
              <a:pPr algn="ctr"/>
              <a:t>Other</a:t>
            </a:fld>
            <a:endParaRPr lang="ru-RU" sz="1100">
              <a:solidFill>
                <a:schemeClr val="bg1"/>
              </a:solidFill>
            </a:endParaRPr>
          </a:p>
        </xdr:txBody>
      </xdr:sp>
    </xdr:grpSp>
    <xdr:clientData/>
  </xdr:twoCellAnchor>
  <xdr:twoCellAnchor>
    <xdr:from>
      <xdr:col>13</xdr:col>
      <xdr:colOff>175260</xdr:colOff>
      <xdr:row>27</xdr:row>
      <xdr:rowOff>76200</xdr:rowOff>
    </xdr:from>
    <xdr:to>
      <xdr:col>15</xdr:col>
      <xdr:colOff>163068</xdr:colOff>
      <xdr:row>40</xdr:row>
      <xdr:rowOff>121920</xdr:rowOff>
    </xdr:to>
    <xdr:graphicFrame macro="">
      <xdr:nvGraphicFramePr>
        <xdr:cNvPr id="6173" name="Chart 6172">
          <a:extLst>
            <a:ext uri="{FF2B5EF4-FFF2-40B4-BE49-F238E27FC236}">
              <a16:creationId xmlns:a16="http://schemas.microsoft.com/office/drawing/2014/main" id="{00000000-0008-0000-0700-00001D1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66675</xdr:colOff>
          <xdr:row>28</xdr:row>
          <xdr:rowOff>57150</xdr:rowOff>
        </xdr:from>
        <xdr:to>
          <xdr:col>15</xdr:col>
          <xdr:colOff>19050</xdr:colOff>
          <xdr:row>29</xdr:row>
          <xdr:rowOff>171450</xdr:rowOff>
        </xdr:to>
        <xdr:sp macro="" textlink="">
          <xdr:nvSpPr>
            <xdr:cNvPr id="27" name="Check Box 10" hidden="1">
              <a:extLst>
                <a:ext uri="{63B3BB69-23CF-44E3-9099-C40C66FF867C}">
                  <a14:compatExt spid="_x0000_s6154"/>
                </a:ext>
                <a:ext uri="{FF2B5EF4-FFF2-40B4-BE49-F238E27FC236}">
                  <a16:creationId xmlns:a16="http://schemas.microsoft.com/office/drawing/2014/main" id="{00000000-0008-0000-0600-00001B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30</xdr:row>
          <xdr:rowOff>57150</xdr:rowOff>
        </xdr:from>
        <xdr:to>
          <xdr:col>15</xdr:col>
          <xdr:colOff>19050</xdr:colOff>
          <xdr:row>31</xdr:row>
          <xdr:rowOff>161925</xdr:rowOff>
        </xdr:to>
        <xdr:sp macro="" textlink="">
          <xdr:nvSpPr>
            <xdr:cNvPr id="28" name="Check Box 11" hidden="1">
              <a:extLst>
                <a:ext uri="{63B3BB69-23CF-44E3-9099-C40C66FF867C}">
                  <a14:compatExt spid="_x0000_s6155"/>
                </a:ext>
                <a:ext uri="{FF2B5EF4-FFF2-40B4-BE49-F238E27FC236}">
                  <a16:creationId xmlns:a16="http://schemas.microsoft.com/office/drawing/2014/main" id="{00000000-0008-0000-0600-00001C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32</xdr:row>
          <xdr:rowOff>47625</xdr:rowOff>
        </xdr:from>
        <xdr:to>
          <xdr:col>15</xdr:col>
          <xdr:colOff>19050</xdr:colOff>
          <xdr:row>33</xdr:row>
          <xdr:rowOff>152400</xdr:rowOff>
        </xdr:to>
        <xdr:sp macro="" textlink="">
          <xdr:nvSpPr>
            <xdr:cNvPr id="29" name="Check Box 12" hidden="1">
              <a:extLst>
                <a:ext uri="{63B3BB69-23CF-44E3-9099-C40C66FF867C}">
                  <a14:compatExt spid="_x0000_s6156"/>
                </a:ext>
                <a:ext uri="{FF2B5EF4-FFF2-40B4-BE49-F238E27FC236}">
                  <a16:creationId xmlns:a16="http://schemas.microsoft.com/office/drawing/2014/main" id="{00000000-0008-0000-0600-00001D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34</xdr:row>
          <xdr:rowOff>38100</xdr:rowOff>
        </xdr:from>
        <xdr:to>
          <xdr:col>15</xdr:col>
          <xdr:colOff>19050</xdr:colOff>
          <xdr:row>35</xdr:row>
          <xdr:rowOff>142875</xdr:rowOff>
        </xdr:to>
        <xdr:sp macro="" textlink="">
          <xdr:nvSpPr>
            <xdr:cNvPr id="30" name="Check Box 13" hidden="1">
              <a:extLst>
                <a:ext uri="{63B3BB69-23CF-44E3-9099-C40C66FF867C}">
                  <a14:compatExt spid="_x0000_s6157"/>
                </a:ext>
                <a:ext uri="{FF2B5EF4-FFF2-40B4-BE49-F238E27FC236}">
                  <a16:creationId xmlns:a16="http://schemas.microsoft.com/office/drawing/2014/main" id="{00000000-0008-0000-0600-00001E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36</xdr:row>
          <xdr:rowOff>28575</xdr:rowOff>
        </xdr:from>
        <xdr:to>
          <xdr:col>15</xdr:col>
          <xdr:colOff>19050</xdr:colOff>
          <xdr:row>37</xdr:row>
          <xdr:rowOff>133350</xdr:rowOff>
        </xdr:to>
        <xdr:sp macro="" textlink="">
          <xdr:nvSpPr>
            <xdr:cNvPr id="31" name="Check Box 14" hidden="1">
              <a:extLst>
                <a:ext uri="{63B3BB69-23CF-44E3-9099-C40C66FF867C}">
                  <a14:compatExt spid="_x0000_s6158"/>
                </a:ext>
                <a:ext uri="{FF2B5EF4-FFF2-40B4-BE49-F238E27FC236}">
                  <a16:creationId xmlns:a16="http://schemas.microsoft.com/office/drawing/2014/main" id="{00000000-0008-0000-0600-00001F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38</xdr:row>
          <xdr:rowOff>47625</xdr:rowOff>
        </xdr:from>
        <xdr:to>
          <xdr:col>15</xdr:col>
          <xdr:colOff>19050</xdr:colOff>
          <xdr:row>39</xdr:row>
          <xdr:rowOff>152400</xdr:rowOff>
        </xdr:to>
        <xdr:sp macro="" textlink="">
          <xdr:nvSpPr>
            <xdr:cNvPr id="32" name="Check Box 15" hidden="1">
              <a:extLst>
                <a:ext uri="{63B3BB69-23CF-44E3-9099-C40C66FF867C}">
                  <a14:compatExt spid="_x0000_s6159"/>
                </a:ext>
                <a:ext uri="{FF2B5EF4-FFF2-40B4-BE49-F238E27FC236}">
                  <a16:creationId xmlns:a16="http://schemas.microsoft.com/office/drawing/2014/main" id="{00000000-0008-0000-0600-000020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76200</xdr:colOff>
      <xdr:row>28</xdr:row>
      <xdr:rowOff>83820</xdr:rowOff>
    </xdr:from>
    <xdr:to>
      <xdr:col>13</xdr:col>
      <xdr:colOff>281940</xdr:colOff>
      <xdr:row>39</xdr:row>
      <xdr:rowOff>106680</xdr:rowOff>
    </xdr:to>
    <xdr:sp macro="" textlink="">
      <xdr:nvSpPr>
        <xdr:cNvPr id="6180" name="Rectangle 6179">
          <a:extLst>
            <a:ext uri="{FF2B5EF4-FFF2-40B4-BE49-F238E27FC236}">
              <a16:creationId xmlns:a16="http://schemas.microsoft.com/office/drawing/2014/main" id="{00000000-0008-0000-0700-000024180000}"/>
            </a:ext>
          </a:extLst>
        </xdr:cNvPr>
        <xdr:cNvSpPr/>
      </xdr:nvSpPr>
      <xdr:spPr>
        <a:xfrm>
          <a:off x="8001000" y="5204460"/>
          <a:ext cx="205740" cy="203454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6">
      <xdr:nvSpPr>
        <xdr:cNvPr id="6181" name="TextBox 6180">
          <a:extLst>
            <a:ext uri="{FF2B5EF4-FFF2-40B4-BE49-F238E27FC236}">
              <a16:creationId xmlns:a16="http://schemas.microsoft.com/office/drawing/2014/main" id="{00000000-0008-0000-0700-00002518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0E024C-4B0A-4166-8179-F8D44C335F52}" type="TxLink">
            <a:rPr lang="en-US" sz="1100" b="0" i="0" u="none" strike="noStrike">
              <a:solidFill>
                <a:srgbClr val="FF5050"/>
              </a:solidFill>
              <a:latin typeface="Aptos Narrow"/>
              <a:ea typeface="+mn-ea"/>
              <a:cs typeface="+mn-cs"/>
            </a:rPr>
            <a:pPr marL="0" indent="0"/>
            <a:t> </a:t>
          </a:fld>
          <a:endParaRPr lang="ru-RU" sz="1100" b="0" i="0" u="none" strike="noStrike">
            <a:solidFill>
              <a:srgbClr val="FF5050"/>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6">
      <xdr:nvSpPr>
        <xdr:cNvPr id="6182" name="TextBox 6181">
          <a:extLst>
            <a:ext uri="{FF2B5EF4-FFF2-40B4-BE49-F238E27FC236}">
              <a16:creationId xmlns:a16="http://schemas.microsoft.com/office/drawing/2014/main" id="{00000000-0008-0000-0700-00002618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4C8F3F-67A4-4B2E-9CFD-5DD75FF1B220}" type="TxLink">
            <a:rPr lang="en-US" sz="1100" b="0" i="0" u="none" strike="noStrike">
              <a:solidFill>
                <a:srgbClr val="FF5050"/>
              </a:solidFill>
              <a:latin typeface="Aptos Narrow"/>
              <a:ea typeface="+mn-ea"/>
              <a:cs typeface="+mn-cs"/>
            </a:rPr>
            <a:pPr marL="0" indent="0"/>
            <a:t>↑ -3%</a:t>
          </a:fld>
          <a:endParaRPr lang="ru-RU" sz="1100" b="0" i="0" u="none" strike="noStrike">
            <a:solidFill>
              <a:srgbClr val="FF5050"/>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6">
      <xdr:nvSpPr>
        <xdr:cNvPr id="6183" name="TextBox 6182">
          <a:extLst>
            <a:ext uri="{FF2B5EF4-FFF2-40B4-BE49-F238E27FC236}">
              <a16:creationId xmlns:a16="http://schemas.microsoft.com/office/drawing/2014/main" id="{00000000-0008-0000-0700-00002718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4DB4F9-D579-4C8D-80BA-297A478A977C}" type="TxLink">
            <a:rPr lang="en-US" sz="1100" b="0" i="0" u="none" strike="noStrike">
              <a:solidFill>
                <a:srgbClr val="FF5050"/>
              </a:solidFill>
              <a:latin typeface="Aptos Narrow"/>
              <a:ea typeface="+mn-ea"/>
              <a:cs typeface="+mn-cs"/>
            </a:rPr>
            <a:pPr marL="0" indent="0"/>
            <a:t> </a:t>
          </a:fld>
          <a:endParaRPr lang="ru-RU" sz="2000" b="1" i="0" u="none" strike="noStrike">
            <a:solidFill>
              <a:srgbClr val="FF5050"/>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6">
      <xdr:nvSpPr>
        <xdr:cNvPr id="6184" name="TextBox 6183">
          <a:extLst>
            <a:ext uri="{FF2B5EF4-FFF2-40B4-BE49-F238E27FC236}">
              <a16:creationId xmlns:a16="http://schemas.microsoft.com/office/drawing/2014/main" id="{00000000-0008-0000-0700-00002818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A25DFC-789B-4E7B-9B0A-6D3713A4817C}" type="TxLink">
            <a:rPr lang="en-US" sz="1100" b="0" i="0" u="none" strike="noStrike">
              <a:solidFill>
                <a:schemeClr val="bg1"/>
              </a:solidFill>
              <a:latin typeface="Aptos Narrow"/>
              <a:ea typeface="+mn-ea"/>
              <a:cs typeface="+mn-cs"/>
            </a:rPr>
            <a:pPr marL="0" indent="0"/>
            <a:t> </a:t>
          </a:fld>
          <a:endParaRPr lang="ru-RU" sz="2000" b="1" i="0" u="none" strike="noStrike">
            <a:solidFill>
              <a:schemeClr val="bg1"/>
            </a:solidFill>
            <a:latin typeface="Aptos Narrow"/>
            <a:ea typeface="+mn-ea"/>
            <a:cs typeface="+mn-cs"/>
          </a:endParaRPr>
        </a:p>
      </xdr:txBody>
    </xdr:sp>
    <xdr:clientData/>
  </xdr:twoCellAnchor>
  <xdr:twoCellAnchor>
    <xdr:from>
      <xdr:col>0</xdr:col>
      <xdr:colOff>518160</xdr:colOff>
      <xdr:row>3</xdr:row>
      <xdr:rowOff>38100</xdr:rowOff>
    </xdr:from>
    <xdr:to>
      <xdr:col>4</xdr:col>
      <xdr:colOff>548640</xdr:colOff>
      <xdr:row>11</xdr:row>
      <xdr:rowOff>175260</xdr:rowOff>
    </xdr:to>
    <xdr:sp macro="" textlink="">
      <xdr:nvSpPr>
        <xdr:cNvPr id="6185" name="Rectangle: Rounded Corners 6184">
          <a:hlinkClick xmlns:r="http://schemas.openxmlformats.org/officeDocument/2006/relationships" r:id="rId19"/>
          <a:extLst>
            <a:ext uri="{FF2B5EF4-FFF2-40B4-BE49-F238E27FC236}">
              <a16:creationId xmlns:a16="http://schemas.microsoft.com/office/drawing/2014/main" id="{00000000-0008-0000-0700-000029180000}"/>
            </a:ext>
          </a:extLst>
        </xdr:cNvPr>
        <xdr:cNvSpPr/>
      </xdr:nvSpPr>
      <xdr:spPr>
        <a:xfrm>
          <a:off x="518160" y="586740"/>
          <a:ext cx="2468880" cy="16002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160020</xdr:colOff>
      <xdr:row>3</xdr:row>
      <xdr:rowOff>38100</xdr:rowOff>
    </xdr:from>
    <xdr:to>
      <xdr:col>9</xdr:col>
      <xdr:colOff>213360</xdr:colOff>
      <xdr:row>9</xdr:row>
      <xdr:rowOff>121920</xdr:rowOff>
    </xdr:to>
    <xdr:sp macro="" textlink="">
      <xdr:nvSpPr>
        <xdr:cNvPr id="6186" name="Rectangle: Rounded Corners 6185">
          <a:hlinkClick xmlns:r="http://schemas.openxmlformats.org/officeDocument/2006/relationships" r:id="rId20"/>
          <a:extLst>
            <a:ext uri="{FF2B5EF4-FFF2-40B4-BE49-F238E27FC236}">
              <a16:creationId xmlns:a16="http://schemas.microsoft.com/office/drawing/2014/main" id="{00000000-0008-0000-0700-00002A180000}"/>
            </a:ext>
          </a:extLst>
        </xdr:cNvPr>
        <xdr:cNvSpPr/>
      </xdr:nvSpPr>
      <xdr:spPr>
        <a:xfrm>
          <a:off x="3208020" y="58674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472440</xdr:colOff>
      <xdr:row>3</xdr:row>
      <xdr:rowOff>38100</xdr:rowOff>
    </xdr:from>
    <xdr:to>
      <xdr:col>13</xdr:col>
      <xdr:colOff>525780</xdr:colOff>
      <xdr:row>9</xdr:row>
      <xdr:rowOff>121920</xdr:rowOff>
    </xdr:to>
    <xdr:sp macro="" textlink="">
      <xdr:nvSpPr>
        <xdr:cNvPr id="6187" name="Rectangle: Rounded Corners 6186">
          <a:hlinkClick xmlns:r="http://schemas.openxmlformats.org/officeDocument/2006/relationships" r:id="rId21"/>
          <a:extLst>
            <a:ext uri="{FF2B5EF4-FFF2-40B4-BE49-F238E27FC236}">
              <a16:creationId xmlns:a16="http://schemas.microsoft.com/office/drawing/2014/main" id="{00000000-0008-0000-0700-00002B180000}"/>
            </a:ext>
          </a:extLst>
        </xdr:cNvPr>
        <xdr:cNvSpPr/>
      </xdr:nvSpPr>
      <xdr:spPr>
        <a:xfrm>
          <a:off x="5958840" y="58674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464820</xdr:colOff>
      <xdr:row>3</xdr:row>
      <xdr:rowOff>38100</xdr:rowOff>
    </xdr:from>
    <xdr:to>
      <xdr:col>22</xdr:col>
      <xdr:colOff>518160</xdr:colOff>
      <xdr:row>9</xdr:row>
      <xdr:rowOff>121920</xdr:rowOff>
    </xdr:to>
    <xdr:sp macro="" textlink="">
      <xdr:nvSpPr>
        <xdr:cNvPr id="6189" name="Rectangle: Rounded Corners 6188">
          <a:hlinkClick xmlns:r="http://schemas.openxmlformats.org/officeDocument/2006/relationships" r:id="rId22"/>
          <a:extLst>
            <a:ext uri="{FF2B5EF4-FFF2-40B4-BE49-F238E27FC236}">
              <a16:creationId xmlns:a16="http://schemas.microsoft.com/office/drawing/2014/main" id="{00000000-0008-0000-0700-00002D180000}"/>
            </a:ext>
          </a:extLst>
        </xdr:cNvPr>
        <xdr:cNvSpPr/>
      </xdr:nvSpPr>
      <xdr:spPr>
        <a:xfrm>
          <a:off x="11437620" y="58674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25260</xdr:colOff>
      <xdr:row>0</xdr:row>
      <xdr:rowOff>0</xdr:rowOff>
    </xdr:from>
    <xdr:to>
      <xdr:col>0</xdr:col>
      <xdr:colOff>299580</xdr:colOff>
      <xdr:row>1</xdr:row>
      <xdr:rowOff>91440</xdr:rowOff>
    </xdr:to>
    <xdr:pic>
      <xdr:nvPicPr>
        <xdr:cNvPr id="34" name="Graphic 33" descr="Moon with solid fill">
          <a:extLst>
            <a:ext uri="{FF2B5EF4-FFF2-40B4-BE49-F238E27FC236}">
              <a16:creationId xmlns:a16="http://schemas.microsoft.com/office/drawing/2014/main" id="{00000000-0008-0000-0700-0000220000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5260" y="0"/>
          <a:ext cx="274320" cy="274320"/>
        </a:xfrm>
        <a:prstGeom prst="rect">
          <a:avLst/>
        </a:prstGeom>
      </xdr:spPr>
    </xdr:pic>
    <xdr:clientData/>
  </xdr:twoCellAnchor>
  <xdr:twoCellAnchor>
    <xdr:from>
      <xdr:col>0</xdr:col>
      <xdr:colOff>419100</xdr:colOff>
      <xdr:row>0</xdr:row>
      <xdr:rowOff>0</xdr:rowOff>
    </xdr:from>
    <xdr:to>
      <xdr:col>1</xdr:col>
      <xdr:colOff>83820</xdr:colOff>
      <xdr:row>1</xdr:row>
      <xdr:rowOff>91440</xdr:rowOff>
    </xdr:to>
    <xdr:pic>
      <xdr:nvPicPr>
        <xdr:cNvPr id="35" name="Graphic 34" descr="Sun with solid fill">
          <a:hlinkClick xmlns:r="http://schemas.openxmlformats.org/officeDocument/2006/relationships" r:id="rId25"/>
          <a:extLst>
            <a:ext uri="{FF2B5EF4-FFF2-40B4-BE49-F238E27FC236}">
              <a16:creationId xmlns:a16="http://schemas.microsoft.com/office/drawing/2014/main" id="{00000000-0008-0000-0700-000023000000}"/>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419100" y="0"/>
          <a:ext cx="274320" cy="2743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sp macro="" textlink="">
      <xdr:nvSpPr>
        <xdr:cNvPr id="2" name="Rectangle 1">
          <a:extLst>
            <a:ext uri="{FF2B5EF4-FFF2-40B4-BE49-F238E27FC236}">
              <a16:creationId xmlns:a16="http://schemas.microsoft.com/office/drawing/2014/main" id="{00000000-0008-0000-0800-000002000000}"/>
            </a:ext>
          </a:extLst>
        </xdr:cNvPr>
        <xdr:cNvSpPr/>
      </xdr:nvSpPr>
      <xdr:spPr>
        <a:xfrm>
          <a:off x="0" y="0"/>
          <a:ext cx="14630400" cy="8229600"/>
        </a:xfrm>
        <a:prstGeom prst="rect">
          <a:avLst/>
        </a:prstGeom>
        <a:gradFill flip="none" rotWithShape="1">
          <a:gsLst>
            <a:gs pos="5000">
              <a:srgbClr val="0175A0"/>
            </a:gs>
            <a:gs pos="95000">
              <a:srgbClr val="000B27"/>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251460</xdr:colOff>
      <xdr:row>1</xdr:row>
      <xdr:rowOff>91440</xdr:rowOff>
    </xdr:from>
    <xdr:to>
      <xdr:col>23</xdr:col>
      <xdr:colOff>182880</xdr:colOff>
      <xdr:row>40</xdr:row>
      <xdr:rowOff>0</xdr:rowOff>
    </xdr:to>
    <xdr:sp macro="" textlink="">
      <xdr:nvSpPr>
        <xdr:cNvPr id="3" name="Rectangle: Rounded Corners 2">
          <a:extLst>
            <a:ext uri="{FF2B5EF4-FFF2-40B4-BE49-F238E27FC236}">
              <a16:creationId xmlns:a16="http://schemas.microsoft.com/office/drawing/2014/main" id="{00000000-0008-0000-0800-000003000000}"/>
            </a:ext>
          </a:extLst>
        </xdr:cNvPr>
        <xdr:cNvSpPr/>
      </xdr:nvSpPr>
      <xdr:spPr>
        <a:xfrm>
          <a:off x="251460" y="274320"/>
          <a:ext cx="13952220" cy="7040880"/>
        </a:xfrm>
        <a:prstGeom prst="roundRect">
          <a:avLst>
            <a:gd name="adj" fmla="val 4654"/>
          </a:avLst>
        </a:prstGeom>
        <a:gradFill flip="none" rotWithShape="1">
          <a:gsLst>
            <a:gs pos="0">
              <a:srgbClr val="0175A0"/>
            </a:gs>
            <a:gs pos="51000">
              <a:srgbClr val="000B27"/>
            </a:gs>
          </a:gsLst>
          <a:path path="circle">
            <a:fillToRect r="100000" b="100000"/>
          </a:path>
          <a:tileRect l="-100000" t="-100000"/>
        </a:gradFill>
        <a:ln w="12700">
          <a:gradFill>
            <a:gsLst>
              <a:gs pos="0">
                <a:srgbClr val="019BD1"/>
              </a:gs>
              <a:gs pos="70000">
                <a:srgbClr val="04365D"/>
              </a:gs>
            </a:gsLst>
            <a:lin ang="5400000" scaled="1"/>
          </a:gradFill>
        </a:ln>
        <a:effectLst>
          <a:outerShdw blurRad="152400" dist="215900" dir="7800000" algn="br" rotWithShape="0">
            <a:srgbClr val="019BD1">
              <a:alpha val="2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175260</xdr:colOff>
      <xdr:row>11</xdr:row>
      <xdr:rowOff>0</xdr:rowOff>
    </xdr:from>
    <xdr:to>
      <xdr:col>12</xdr:col>
      <xdr:colOff>388620</xdr:colOff>
      <xdr:row>38</xdr:row>
      <xdr:rowOff>45720</xdr:rowOff>
    </xdr:to>
    <xdr:sp macro="" textlink="">
      <xdr:nvSpPr>
        <xdr:cNvPr id="4" name="Rectangle: Rounded Corners 3">
          <a:extLst>
            <a:ext uri="{FF2B5EF4-FFF2-40B4-BE49-F238E27FC236}">
              <a16:creationId xmlns:a16="http://schemas.microsoft.com/office/drawing/2014/main" id="{00000000-0008-0000-0800-000004000000}"/>
            </a:ext>
          </a:extLst>
        </xdr:cNvPr>
        <xdr:cNvSpPr/>
      </xdr:nvSpPr>
      <xdr:spPr>
        <a:xfrm>
          <a:off x="3223260" y="2011680"/>
          <a:ext cx="4480560" cy="4983480"/>
        </a:xfrm>
        <a:prstGeom prst="roundRect">
          <a:avLst>
            <a:gd name="adj" fmla="val 5114"/>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373380</xdr:colOff>
      <xdr:row>26</xdr:row>
      <xdr:rowOff>53340</xdr:rowOff>
    </xdr:from>
    <xdr:to>
      <xdr:col>22</xdr:col>
      <xdr:colOff>525780</xdr:colOff>
      <xdr:row>38</xdr:row>
      <xdr:rowOff>53340</xdr:rowOff>
    </xdr:to>
    <xdr:sp macro="" textlink="">
      <xdr:nvSpPr>
        <xdr:cNvPr id="5" name="Rectangle: Rounded Corners 4">
          <a:extLst>
            <a:ext uri="{FF2B5EF4-FFF2-40B4-BE49-F238E27FC236}">
              <a16:creationId xmlns:a16="http://schemas.microsoft.com/office/drawing/2014/main" id="{00000000-0008-0000-0800-000005000000}"/>
            </a:ext>
          </a:extLst>
        </xdr:cNvPr>
        <xdr:cNvSpPr/>
      </xdr:nvSpPr>
      <xdr:spPr>
        <a:xfrm>
          <a:off x="10736580" y="4808220"/>
          <a:ext cx="3200400" cy="2194560"/>
        </a:xfrm>
        <a:prstGeom prst="roundRect">
          <a:avLst>
            <a:gd name="adj" fmla="val 105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0</xdr:colOff>
      <xdr:row>11</xdr:row>
      <xdr:rowOff>0</xdr:rowOff>
    </xdr:from>
    <xdr:to>
      <xdr:col>22</xdr:col>
      <xdr:colOff>525780</xdr:colOff>
      <xdr:row>25</xdr:row>
      <xdr:rowOff>0</xdr:rowOff>
    </xdr:to>
    <xdr:sp macro="" textlink="">
      <xdr:nvSpPr>
        <xdr:cNvPr id="6" name="Rectangle: Rounded Corners 5">
          <a:extLst>
            <a:ext uri="{FF2B5EF4-FFF2-40B4-BE49-F238E27FC236}">
              <a16:creationId xmlns:a16="http://schemas.microsoft.com/office/drawing/2014/main" id="{00000000-0008-0000-0800-000006000000}"/>
            </a:ext>
          </a:extLst>
        </xdr:cNvPr>
        <xdr:cNvSpPr/>
      </xdr:nvSpPr>
      <xdr:spPr>
        <a:xfrm>
          <a:off x="7924800" y="2011680"/>
          <a:ext cx="6012180" cy="2560320"/>
        </a:xfrm>
        <a:prstGeom prst="roundRect">
          <a:avLst>
            <a:gd name="adj" fmla="val 7056"/>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15240</xdr:colOff>
      <xdr:row>26</xdr:row>
      <xdr:rowOff>53340</xdr:rowOff>
    </xdr:from>
    <xdr:to>
      <xdr:col>17</xdr:col>
      <xdr:colOff>137160</xdr:colOff>
      <xdr:row>40</xdr:row>
      <xdr:rowOff>144780</xdr:rowOff>
    </xdr:to>
    <xdr:sp macro="" textlink="">
      <xdr:nvSpPr>
        <xdr:cNvPr id="7" name="Rectangle: Rounded Corners 6">
          <a:extLst>
            <a:ext uri="{FF2B5EF4-FFF2-40B4-BE49-F238E27FC236}">
              <a16:creationId xmlns:a16="http://schemas.microsoft.com/office/drawing/2014/main" id="{00000000-0008-0000-0800-000007000000}"/>
            </a:ext>
          </a:extLst>
        </xdr:cNvPr>
        <xdr:cNvSpPr/>
      </xdr:nvSpPr>
      <xdr:spPr>
        <a:xfrm>
          <a:off x="7940040" y="4808220"/>
          <a:ext cx="2560320" cy="2651760"/>
        </a:xfrm>
        <a:prstGeom prst="roundRect">
          <a:avLst>
            <a:gd name="adj" fmla="val 11570"/>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518160</xdr:colOff>
      <xdr:row>13</xdr:row>
      <xdr:rowOff>60960</xdr:rowOff>
    </xdr:from>
    <xdr:to>
      <xdr:col>4</xdr:col>
      <xdr:colOff>548640</xdr:colOff>
      <xdr:row>25</xdr:row>
      <xdr:rowOff>152400</xdr:rowOff>
    </xdr:to>
    <xdr:sp macro="" textlink="">
      <xdr:nvSpPr>
        <xdr:cNvPr id="8" name="Rectangle: Rounded Corners 7">
          <a:extLst>
            <a:ext uri="{FF2B5EF4-FFF2-40B4-BE49-F238E27FC236}">
              <a16:creationId xmlns:a16="http://schemas.microsoft.com/office/drawing/2014/main" id="{00000000-0008-0000-0800-000008000000}"/>
            </a:ext>
          </a:extLst>
        </xdr:cNvPr>
        <xdr:cNvSpPr/>
      </xdr:nvSpPr>
      <xdr:spPr>
        <a:xfrm>
          <a:off x="518160" y="2438400"/>
          <a:ext cx="2468880" cy="2286000"/>
        </a:xfrm>
        <a:prstGeom prst="roundRect">
          <a:avLst>
            <a:gd name="adj" fmla="val 13306"/>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518160</xdr:colOff>
      <xdr:row>3</xdr:row>
      <xdr:rowOff>38100</xdr:rowOff>
    </xdr:from>
    <xdr:to>
      <xdr:col>4</xdr:col>
      <xdr:colOff>548640</xdr:colOff>
      <xdr:row>11</xdr:row>
      <xdr:rowOff>160020</xdr:rowOff>
    </xdr:to>
    <xdr:sp macro="" textlink="">
      <xdr:nvSpPr>
        <xdr:cNvPr id="9" name="Rectangle: Rounded Corners 8">
          <a:extLst>
            <a:ext uri="{FF2B5EF4-FFF2-40B4-BE49-F238E27FC236}">
              <a16:creationId xmlns:a16="http://schemas.microsoft.com/office/drawing/2014/main" id="{00000000-0008-0000-0800-000009000000}"/>
            </a:ext>
          </a:extLst>
        </xdr:cNvPr>
        <xdr:cNvSpPr/>
      </xdr:nvSpPr>
      <xdr:spPr>
        <a:xfrm>
          <a:off x="518160" y="586740"/>
          <a:ext cx="2468880" cy="1584960"/>
        </a:xfrm>
        <a:prstGeom prst="roundRect">
          <a:avLst>
            <a:gd name="adj" fmla="val 1474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161925</xdr:colOff>
      <xdr:row>3</xdr:row>
      <xdr:rowOff>38100</xdr:rowOff>
    </xdr:from>
    <xdr:to>
      <xdr:col>9</xdr:col>
      <xdr:colOff>238125</xdr:colOff>
      <xdr:row>9</xdr:row>
      <xdr:rowOff>129540</xdr:rowOff>
    </xdr:to>
    <xdr:sp macro="" textlink="">
      <xdr:nvSpPr>
        <xdr:cNvPr id="10" name="Rectangle: Rounded Corners 9">
          <a:extLst>
            <a:ext uri="{FF2B5EF4-FFF2-40B4-BE49-F238E27FC236}">
              <a16:creationId xmlns:a16="http://schemas.microsoft.com/office/drawing/2014/main" id="{00000000-0008-0000-0800-00000A000000}"/>
            </a:ext>
          </a:extLst>
        </xdr:cNvPr>
        <xdr:cNvSpPr/>
      </xdr:nvSpPr>
      <xdr:spPr>
        <a:xfrm>
          <a:off x="3209925" y="586740"/>
          <a:ext cx="2514600" cy="1188720"/>
        </a:xfrm>
        <a:prstGeom prst="roundRect">
          <a:avLst>
            <a:gd name="adj" fmla="val 171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518160</xdr:colOff>
      <xdr:row>27</xdr:row>
      <xdr:rowOff>53340</xdr:rowOff>
    </xdr:from>
    <xdr:to>
      <xdr:col>4</xdr:col>
      <xdr:colOff>548640</xdr:colOff>
      <xdr:row>38</xdr:row>
      <xdr:rowOff>53340</xdr:rowOff>
    </xdr:to>
    <xdr:sp macro="" textlink="">
      <xdr:nvSpPr>
        <xdr:cNvPr id="11" name="Rectangle: Rounded Corners 10">
          <a:extLst>
            <a:ext uri="{FF2B5EF4-FFF2-40B4-BE49-F238E27FC236}">
              <a16:creationId xmlns:a16="http://schemas.microsoft.com/office/drawing/2014/main" id="{00000000-0008-0000-0800-00000B000000}"/>
            </a:ext>
          </a:extLst>
        </xdr:cNvPr>
        <xdr:cNvSpPr/>
      </xdr:nvSpPr>
      <xdr:spPr>
        <a:xfrm>
          <a:off x="518160" y="4991100"/>
          <a:ext cx="2468880" cy="2011680"/>
        </a:xfrm>
        <a:prstGeom prst="roundRect">
          <a:avLst>
            <a:gd name="adj" fmla="val 12959"/>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449580</xdr:colOff>
      <xdr:row>3</xdr:row>
      <xdr:rowOff>38100</xdr:rowOff>
    </xdr:from>
    <xdr:to>
      <xdr:col>22</xdr:col>
      <xdr:colOff>525780</xdr:colOff>
      <xdr:row>9</xdr:row>
      <xdr:rowOff>129540</xdr:rowOff>
    </xdr:to>
    <xdr:sp macro="" textlink="">
      <xdr:nvSpPr>
        <xdr:cNvPr id="12" name="Rectangle: Rounded Corners 11">
          <a:extLst>
            <a:ext uri="{FF2B5EF4-FFF2-40B4-BE49-F238E27FC236}">
              <a16:creationId xmlns:a16="http://schemas.microsoft.com/office/drawing/2014/main" id="{00000000-0008-0000-0800-00000C000000}"/>
            </a:ext>
          </a:extLst>
        </xdr:cNvPr>
        <xdr:cNvSpPr/>
      </xdr:nvSpPr>
      <xdr:spPr>
        <a:xfrm>
          <a:off x="11422380" y="586740"/>
          <a:ext cx="2514600" cy="1188720"/>
        </a:xfrm>
        <a:prstGeom prst="roundRect">
          <a:avLst>
            <a:gd name="adj" fmla="val 171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ru-RU" sz="1100"/>
        </a:p>
      </xdr:txBody>
    </xdr:sp>
    <xdr:clientData/>
  </xdr:twoCellAnchor>
  <xdr:twoCellAnchor>
    <xdr:from>
      <xdr:col>9</xdr:col>
      <xdr:colOff>461010</xdr:colOff>
      <xdr:row>3</xdr:row>
      <xdr:rowOff>38100</xdr:rowOff>
    </xdr:from>
    <xdr:to>
      <xdr:col>13</xdr:col>
      <xdr:colOff>537210</xdr:colOff>
      <xdr:row>9</xdr:row>
      <xdr:rowOff>129540</xdr:rowOff>
    </xdr:to>
    <xdr:sp macro="" textlink="">
      <xdr:nvSpPr>
        <xdr:cNvPr id="13" name="Rectangle: Rounded Corners 12">
          <a:extLst>
            <a:ext uri="{FF2B5EF4-FFF2-40B4-BE49-F238E27FC236}">
              <a16:creationId xmlns:a16="http://schemas.microsoft.com/office/drawing/2014/main" id="{00000000-0008-0000-0800-00000D000000}"/>
            </a:ext>
          </a:extLst>
        </xdr:cNvPr>
        <xdr:cNvSpPr/>
      </xdr:nvSpPr>
      <xdr:spPr>
        <a:xfrm>
          <a:off x="5947410" y="586740"/>
          <a:ext cx="2514600" cy="1188720"/>
        </a:xfrm>
        <a:prstGeom prst="roundRect">
          <a:avLst>
            <a:gd name="adj" fmla="val 17128"/>
          </a:avLst>
        </a:prstGeom>
        <a:gradFill>
          <a:gsLst>
            <a:gs pos="0">
              <a:srgbClr val="F9A810"/>
            </a:gs>
            <a:gs pos="99000">
              <a:srgbClr val="FF0000"/>
            </a:gs>
          </a:gsLst>
          <a:lin ang="2700000" scaled="0"/>
        </a:gradFill>
        <a:ln w="12700">
          <a:solidFill>
            <a:schemeClr val="bg1"/>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150495</xdr:colOff>
      <xdr:row>3</xdr:row>
      <xdr:rowOff>38100</xdr:rowOff>
    </xdr:from>
    <xdr:to>
      <xdr:col>18</xdr:col>
      <xdr:colOff>226695</xdr:colOff>
      <xdr:row>9</xdr:row>
      <xdr:rowOff>129540</xdr:rowOff>
    </xdr:to>
    <xdr:sp macro="" textlink="">
      <xdr:nvSpPr>
        <xdr:cNvPr id="14" name="Rectangle: Rounded Corners 13">
          <a:extLst>
            <a:ext uri="{FF2B5EF4-FFF2-40B4-BE49-F238E27FC236}">
              <a16:creationId xmlns:a16="http://schemas.microsoft.com/office/drawing/2014/main" id="{00000000-0008-0000-0800-00000E000000}"/>
            </a:ext>
          </a:extLst>
        </xdr:cNvPr>
        <xdr:cNvSpPr/>
      </xdr:nvSpPr>
      <xdr:spPr>
        <a:xfrm>
          <a:off x="8684895" y="586740"/>
          <a:ext cx="2514600" cy="1188720"/>
        </a:xfrm>
        <a:prstGeom prst="roundRect">
          <a:avLst>
            <a:gd name="adj" fmla="val 171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276225</xdr:colOff>
      <xdr:row>4</xdr:row>
      <xdr:rowOff>68580</xdr:rowOff>
    </xdr:from>
    <xdr:to>
      <xdr:col>8</xdr:col>
      <xdr:colOff>603885</xdr:colOff>
      <xdr:row>6</xdr:row>
      <xdr:rowOff>15240</xdr:rowOff>
    </xdr:to>
    <xdr:sp macro="" textlink="">
      <xdr:nvSpPr>
        <xdr:cNvPr id="15" name="Rectangle: Rounded Corners 14">
          <a:extLst>
            <a:ext uri="{FF2B5EF4-FFF2-40B4-BE49-F238E27FC236}">
              <a16:creationId xmlns:a16="http://schemas.microsoft.com/office/drawing/2014/main" id="{00000000-0008-0000-0800-00000F000000}"/>
            </a:ext>
          </a:extLst>
        </xdr:cNvPr>
        <xdr:cNvSpPr/>
      </xdr:nvSpPr>
      <xdr:spPr>
        <a:xfrm>
          <a:off x="5153025" y="800100"/>
          <a:ext cx="327660" cy="312420"/>
        </a:xfrm>
        <a:prstGeom prst="roundRect">
          <a:avLst/>
        </a:prstGeom>
        <a:gradFill>
          <a:gsLst>
            <a:gs pos="17000">
              <a:srgbClr val="14A1F9"/>
            </a:gs>
            <a:gs pos="81000">
              <a:srgbClr val="0273FC"/>
            </a:gs>
          </a:gsLst>
          <a:lin ang="2700000" scaled="0"/>
        </a:gradFill>
        <a:ln>
          <a:no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8</xdr:col>
      <xdr:colOff>327660</xdr:colOff>
      <xdr:row>4</xdr:row>
      <xdr:rowOff>106680</xdr:rowOff>
    </xdr:from>
    <xdr:to>
      <xdr:col>8</xdr:col>
      <xdr:colOff>556260</xdr:colOff>
      <xdr:row>5</xdr:row>
      <xdr:rowOff>152400</xdr:rowOff>
    </xdr:to>
    <xdr:pic>
      <xdr:nvPicPr>
        <xdr:cNvPr id="16" name="Graphic 15" descr="Wallet with solid fill">
          <a:extLst>
            <a:ext uri="{FF2B5EF4-FFF2-40B4-BE49-F238E27FC236}">
              <a16:creationId xmlns:a16="http://schemas.microsoft.com/office/drawing/2014/main" id="{00000000-0008-0000-0800-000010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04460" y="838200"/>
          <a:ext cx="228600" cy="228600"/>
        </a:xfrm>
        <a:prstGeom prst="rect">
          <a:avLst/>
        </a:prstGeom>
      </xdr:spPr>
    </xdr:pic>
    <xdr:clientData/>
  </xdr:twoCellAnchor>
  <xdr:twoCellAnchor>
    <xdr:from>
      <xdr:col>17</xdr:col>
      <xdr:colOff>293370</xdr:colOff>
      <xdr:row>4</xdr:row>
      <xdr:rowOff>45720</xdr:rowOff>
    </xdr:from>
    <xdr:to>
      <xdr:col>18</xdr:col>
      <xdr:colOff>11430</xdr:colOff>
      <xdr:row>5</xdr:row>
      <xdr:rowOff>175260</xdr:rowOff>
    </xdr:to>
    <xdr:sp macro="" textlink="">
      <xdr:nvSpPr>
        <xdr:cNvPr id="17" name="Rectangle: Rounded Corners 16">
          <a:extLst>
            <a:ext uri="{FF2B5EF4-FFF2-40B4-BE49-F238E27FC236}">
              <a16:creationId xmlns:a16="http://schemas.microsoft.com/office/drawing/2014/main" id="{00000000-0008-0000-0800-000011000000}"/>
            </a:ext>
          </a:extLst>
        </xdr:cNvPr>
        <xdr:cNvSpPr/>
      </xdr:nvSpPr>
      <xdr:spPr>
        <a:xfrm>
          <a:off x="10656570" y="777240"/>
          <a:ext cx="327660" cy="312420"/>
        </a:xfrm>
        <a:prstGeom prst="roundRect">
          <a:avLst/>
        </a:prstGeom>
        <a:gradFill>
          <a:gsLst>
            <a:gs pos="100000">
              <a:srgbClr val="0054B4"/>
            </a:gs>
            <a:gs pos="0">
              <a:srgbClr val="34D399"/>
            </a:gs>
          </a:gsLst>
          <a:lin ang="2700000" scaled="0"/>
        </a:gradFill>
        <a:ln>
          <a:no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a:t>
          </a:r>
          <a:endParaRPr lang="ru-RU" sz="2000" b="1">
            <a:solidFill>
              <a:schemeClr val="bg1"/>
            </a:solidFill>
          </a:endParaRPr>
        </a:p>
      </xdr:txBody>
    </xdr:sp>
    <xdr:clientData/>
  </xdr:twoCellAnchor>
  <xdr:twoCellAnchor>
    <xdr:from>
      <xdr:col>12</xdr:col>
      <xdr:colOff>590550</xdr:colOff>
      <xdr:row>4</xdr:row>
      <xdr:rowOff>45720</xdr:rowOff>
    </xdr:from>
    <xdr:to>
      <xdr:col>13</xdr:col>
      <xdr:colOff>308610</xdr:colOff>
      <xdr:row>5</xdr:row>
      <xdr:rowOff>175260</xdr:rowOff>
    </xdr:to>
    <xdr:sp macro="" textlink="">
      <xdr:nvSpPr>
        <xdr:cNvPr id="18" name="Rectangle: Rounded Corners 17">
          <a:extLst>
            <a:ext uri="{FF2B5EF4-FFF2-40B4-BE49-F238E27FC236}">
              <a16:creationId xmlns:a16="http://schemas.microsoft.com/office/drawing/2014/main" id="{00000000-0008-0000-0800-000012000000}"/>
            </a:ext>
          </a:extLst>
        </xdr:cNvPr>
        <xdr:cNvSpPr/>
      </xdr:nvSpPr>
      <xdr:spPr>
        <a:xfrm>
          <a:off x="7905750" y="777240"/>
          <a:ext cx="327660" cy="312420"/>
        </a:xfrm>
        <a:prstGeom prst="roundRect">
          <a:avLst/>
        </a:prstGeom>
        <a:gradFill>
          <a:gsLst>
            <a:gs pos="0">
              <a:srgbClr val="F9A810"/>
            </a:gs>
            <a:gs pos="99000">
              <a:srgbClr val="FF0000"/>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a:t>
          </a:r>
          <a:endParaRPr lang="ru-RU" sz="2000" b="1">
            <a:solidFill>
              <a:schemeClr val="bg1"/>
            </a:solidFill>
          </a:endParaRPr>
        </a:p>
      </xdr:txBody>
    </xdr:sp>
    <xdr:clientData/>
  </xdr:twoCellAnchor>
  <xdr:twoCellAnchor>
    <xdr:from>
      <xdr:col>21</xdr:col>
      <xdr:colOff>582930</xdr:colOff>
      <xdr:row>4</xdr:row>
      <xdr:rowOff>45720</xdr:rowOff>
    </xdr:from>
    <xdr:to>
      <xdr:col>22</xdr:col>
      <xdr:colOff>300990</xdr:colOff>
      <xdr:row>5</xdr:row>
      <xdr:rowOff>175260</xdr:rowOff>
    </xdr:to>
    <xdr:grpSp>
      <xdr:nvGrpSpPr>
        <xdr:cNvPr id="19" name="Group 18">
          <a:extLst>
            <a:ext uri="{FF2B5EF4-FFF2-40B4-BE49-F238E27FC236}">
              <a16:creationId xmlns:a16="http://schemas.microsoft.com/office/drawing/2014/main" id="{00000000-0008-0000-0800-000013000000}"/>
            </a:ext>
          </a:extLst>
        </xdr:cNvPr>
        <xdr:cNvGrpSpPr/>
      </xdr:nvGrpSpPr>
      <xdr:grpSpPr>
        <a:xfrm>
          <a:off x="13028930" y="807720"/>
          <a:ext cx="310727" cy="320040"/>
          <a:chOff x="13384530" y="861060"/>
          <a:chExt cx="327660" cy="312420"/>
        </a:xfrm>
      </xdr:grpSpPr>
      <xdr:sp macro="" textlink="">
        <xdr:nvSpPr>
          <xdr:cNvPr id="20" name="Rectangle: Rounded Corners 19">
            <a:extLst>
              <a:ext uri="{FF2B5EF4-FFF2-40B4-BE49-F238E27FC236}">
                <a16:creationId xmlns:a16="http://schemas.microsoft.com/office/drawing/2014/main" id="{00000000-0008-0000-0800-000014000000}"/>
              </a:ext>
            </a:extLst>
          </xdr:cNvPr>
          <xdr:cNvSpPr/>
        </xdr:nvSpPr>
        <xdr:spPr>
          <a:xfrm>
            <a:off x="13384530" y="861060"/>
            <a:ext cx="327660" cy="312420"/>
          </a:xfrm>
          <a:prstGeom prst="roundRect">
            <a:avLst/>
          </a:prstGeom>
          <a:gradFill>
            <a:gsLst>
              <a:gs pos="0">
                <a:srgbClr val="985DF9"/>
              </a:gs>
              <a:gs pos="95000">
                <a:srgbClr val="621EF4"/>
              </a:gs>
            </a:gsLst>
            <a:lin ang="2700000" scaled="0"/>
          </a:gradFill>
          <a:ln>
            <a:no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000" b="1">
              <a:solidFill>
                <a:schemeClr val="bg1"/>
              </a:solidFill>
            </a:endParaRPr>
          </a:p>
        </xdr:txBody>
      </xdr:sp>
      <xdr:pic>
        <xdr:nvPicPr>
          <xdr:cNvPr id="21" name="Graphic 20" descr="Download with solid fill">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34060" y="906780"/>
            <a:ext cx="228600" cy="228600"/>
          </a:xfrm>
          <a:prstGeom prst="rect">
            <a:avLst/>
          </a:prstGeom>
        </xdr:spPr>
      </xdr:pic>
    </xdr:grpSp>
    <xdr:clientData/>
  </xdr:twoCellAnchor>
  <xdr:twoCellAnchor>
    <xdr:from>
      <xdr:col>17</xdr:col>
      <xdr:colOff>601980</xdr:colOff>
      <xdr:row>28</xdr:row>
      <xdr:rowOff>252</xdr:rowOff>
    </xdr:from>
    <xdr:to>
      <xdr:col>22</xdr:col>
      <xdr:colOff>297180</xdr:colOff>
      <xdr:row>38</xdr:row>
      <xdr:rowOff>60708</xdr:rowOff>
    </xdr:to>
    <xdr:graphicFrame macro="">
      <xdr:nvGraphicFramePr>
        <xdr:cNvPr id="26" name="Chart 25">
          <a:extLst>
            <a:ext uri="{FF2B5EF4-FFF2-40B4-BE49-F238E27FC236}">
              <a16:creationId xmlns:a16="http://schemas.microsoft.com/office/drawing/2014/main" id="{00000000-0008-0000-08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198120</xdr:colOff>
      <xdr:row>26</xdr:row>
      <xdr:rowOff>53340</xdr:rowOff>
    </xdr:from>
    <xdr:to>
      <xdr:col>22</xdr:col>
      <xdr:colOff>91440</xdr:colOff>
      <xdr:row>28</xdr:row>
      <xdr:rowOff>89916</xdr:rowOff>
    </xdr:to>
    <mc:AlternateContent xmlns:mc="http://schemas.openxmlformats.org/markup-compatibility/2006" xmlns:a14="http://schemas.microsoft.com/office/drawing/2010/main">
      <mc:Choice Requires="a14">
        <xdr:graphicFrame macro="">
          <xdr:nvGraphicFramePr>
            <xdr:cNvPr id="27" name="Indicator 2">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microsoft.com/office/drawing/2010/slicer">
              <sle:slicer xmlns:sle="http://schemas.microsoft.com/office/drawing/2010/slicer" name="Indicator 2"/>
            </a:graphicData>
          </a:graphic>
        </xdr:graphicFrame>
      </mc:Choice>
      <mc:Fallback xmlns="">
        <xdr:sp macro="" textlink="">
          <xdr:nvSpPr>
            <xdr:cNvPr id="0" name=""/>
            <xdr:cNvSpPr>
              <a:spLocks noTextEdit="1"/>
            </xdr:cNvSpPr>
          </xdr:nvSpPr>
          <xdr:spPr>
            <a:xfrm>
              <a:off x="11170920" y="4808220"/>
              <a:ext cx="233172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327660</xdr:colOff>
      <xdr:row>26</xdr:row>
      <xdr:rowOff>129540</xdr:rowOff>
    </xdr:from>
    <xdr:to>
      <xdr:col>15</xdr:col>
      <xdr:colOff>22860</xdr:colOff>
      <xdr:row>28</xdr:row>
      <xdr:rowOff>38100</xdr:rowOff>
    </xdr:to>
    <xdr:sp macro="" textlink="Processing!B1">
      <xdr:nvSpPr>
        <xdr:cNvPr id="36" name="TextBox 35">
          <a:extLst>
            <a:ext uri="{FF2B5EF4-FFF2-40B4-BE49-F238E27FC236}">
              <a16:creationId xmlns:a16="http://schemas.microsoft.com/office/drawing/2014/main" id="{00000000-0008-0000-0800-000024000000}"/>
            </a:ext>
          </a:extLst>
        </xdr:cNvPr>
        <xdr:cNvSpPr txBox="1"/>
      </xdr:nvSpPr>
      <xdr:spPr>
        <a:xfrm>
          <a:off x="825246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7F039DF-497B-4CB1-AB4F-5E34F33168FF}" type="TxLink">
            <a:rPr lang="en-US" sz="1400" b="0" i="0" u="none" strike="noStrike">
              <a:solidFill>
                <a:schemeClr val="bg1"/>
              </a:solidFill>
              <a:latin typeface="Aptos Narrow"/>
              <a:ea typeface="+mn-ea"/>
              <a:cs typeface="+mn-cs"/>
            </a:rPr>
            <a:pPr marL="0" indent="0" algn="ctr"/>
            <a:t>Expenses</a:t>
          </a:fld>
          <a:endParaRPr lang="ru-RU" sz="1400" b="0" i="0" u="none" strike="noStrike">
            <a:solidFill>
              <a:schemeClr val="bg1"/>
            </a:solidFill>
            <a:latin typeface="Aptos Narrow"/>
            <a:ea typeface="+mn-ea"/>
            <a:cs typeface="+mn-cs"/>
          </a:endParaRPr>
        </a:p>
      </xdr:txBody>
    </xdr:sp>
    <xdr:clientData/>
  </xdr:twoCellAnchor>
  <xdr:twoCellAnchor>
    <xdr:from>
      <xdr:col>15</xdr:col>
      <xdr:colOff>144780</xdr:colOff>
      <xdr:row>26</xdr:row>
      <xdr:rowOff>129540</xdr:rowOff>
    </xdr:from>
    <xdr:to>
      <xdr:col>16</xdr:col>
      <xdr:colOff>449580</xdr:colOff>
      <xdr:row>28</xdr:row>
      <xdr:rowOff>38100</xdr:rowOff>
    </xdr:to>
    <xdr:sp macro="" textlink="Processing!K1">
      <xdr:nvSpPr>
        <xdr:cNvPr id="37" name="TextBox 36">
          <a:extLst>
            <a:ext uri="{FF2B5EF4-FFF2-40B4-BE49-F238E27FC236}">
              <a16:creationId xmlns:a16="http://schemas.microsoft.com/office/drawing/2014/main" id="{00000000-0008-0000-0800-000025000000}"/>
            </a:ext>
          </a:extLst>
        </xdr:cNvPr>
        <xdr:cNvSpPr txBox="1"/>
      </xdr:nvSpPr>
      <xdr:spPr>
        <a:xfrm>
          <a:off x="928878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72677F6-8208-4568-BA49-1E40A80A1735}" type="TxLink">
            <a:rPr lang="en-US" sz="1400" b="0" i="0" u="none" strike="noStrike">
              <a:solidFill>
                <a:schemeClr val="bg1"/>
              </a:solidFill>
              <a:latin typeface="Aptos Narrow"/>
              <a:ea typeface="+mn-ea"/>
              <a:cs typeface="+mn-cs"/>
            </a:rPr>
            <a:pPr marL="0" indent="0" algn="ctr"/>
            <a:t>Income</a:t>
          </a:fld>
          <a:endParaRPr lang="ru-RU" sz="1400" b="0" i="0" u="none" strike="noStrike">
            <a:solidFill>
              <a:schemeClr val="bg1"/>
            </a:solidFill>
            <a:latin typeface="Aptos Narrow"/>
            <a:ea typeface="+mn-ea"/>
            <a:cs typeface="+mn-cs"/>
          </a:endParaRPr>
        </a:p>
      </xdr:txBody>
    </xdr:sp>
    <xdr:clientData/>
  </xdr:twoCellAnchor>
  <xdr:twoCellAnchor>
    <xdr:from>
      <xdr:col>0</xdr:col>
      <xdr:colOff>259080</xdr:colOff>
      <xdr:row>5</xdr:row>
      <xdr:rowOff>30480</xdr:rowOff>
    </xdr:from>
    <xdr:to>
      <xdr:col>5</xdr:col>
      <xdr:colOff>182880</xdr:colOff>
      <xdr:row>12</xdr:row>
      <xdr:rowOff>106680</xdr:rowOff>
    </xdr:to>
    <xdr:graphicFrame macro="">
      <xdr:nvGraphicFramePr>
        <xdr:cNvPr id="38" name="Chart 37">
          <a:extLst>
            <a:ext uri="{FF2B5EF4-FFF2-40B4-BE49-F238E27FC236}">
              <a16:creationId xmlns:a16="http://schemas.microsoft.com/office/drawing/2014/main" id="{00000000-0008-0000-08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596265</xdr:colOff>
      <xdr:row>4</xdr:row>
      <xdr:rowOff>68580</xdr:rowOff>
    </xdr:from>
    <xdr:to>
      <xdr:col>4</xdr:col>
      <xdr:colOff>314325</xdr:colOff>
      <xdr:row>6</xdr:row>
      <xdr:rowOff>15240</xdr:rowOff>
    </xdr:to>
    <xdr:sp macro="" textlink="">
      <xdr:nvSpPr>
        <xdr:cNvPr id="39" name="Rectangle: Rounded Corners 38">
          <a:extLst>
            <a:ext uri="{FF2B5EF4-FFF2-40B4-BE49-F238E27FC236}">
              <a16:creationId xmlns:a16="http://schemas.microsoft.com/office/drawing/2014/main" id="{00000000-0008-0000-0800-000027000000}"/>
            </a:ext>
          </a:extLst>
        </xdr:cNvPr>
        <xdr:cNvSpPr/>
      </xdr:nvSpPr>
      <xdr:spPr>
        <a:xfrm>
          <a:off x="2425065" y="800100"/>
          <a:ext cx="327660" cy="312420"/>
        </a:xfrm>
        <a:prstGeom prst="roundRect">
          <a:avLst/>
        </a:prstGeom>
        <a:solidFill>
          <a:srgbClr val="01152D"/>
        </a:solidFill>
        <a:ln w="12700">
          <a:noFill/>
        </a:ln>
        <a:effectLst>
          <a:outerShdw blurRad="50800" dist="508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4</xdr:col>
      <xdr:colOff>30480</xdr:colOff>
      <xdr:row>4</xdr:row>
      <xdr:rowOff>99060</xdr:rowOff>
    </xdr:from>
    <xdr:to>
      <xdr:col>4</xdr:col>
      <xdr:colOff>259080</xdr:colOff>
      <xdr:row>5</xdr:row>
      <xdr:rowOff>144780</xdr:rowOff>
    </xdr:to>
    <xdr:pic>
      <xdr:nvPicPr>
        <xdr:cNvPr id="40" name="Graphic 39" descr="Home with solid fill">
          <a:extLst>
            <a:ext uri="{FF2B5EF4-FFF2-40B4-BE49-F238E27FC236}">
              <a16:creationId xmlns:a16="http://schemas.microsoft.com/office/drawing/2014/main" id="{00000000-0008-0000-0800-000028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68880" y="830580"/>
          <a:ext cx="228600" cy="228600"/>
        </a:xfrm>
        <a:prstGeom prst="rect">
          <a:avLst/>
        </a:prstGeom>
      </xdr:spPr>
    </xdr:pic>
    <xdr:clientData/>
  </xdr:twoCellAnchor>
  <xdr:twoCellAnchor>
    <xdr:from>
      <xdr:col>1</xdr:col>
      <xdr:colOff>76200</xdr:colOff>
      <xdr:row>3</xdr:row>
      <xdr:rowOff>160020</xdr:rowOff>
    </xdr:from>
    <xdr:to>
      <xdr:col>3</xdr:col>
      <xdr:colOff>327660</xdr:colOff>
      <xdr:row>5</xdr:row>
      <xdr:rowOff>152400</xdr:rowOff>
    </xdr:to>
    <xdr:sp macro="" textlink="Processing!M9">
      <xdr:nvSpPr>
        <xdr:cNvPr id="41" name="TextBox 40">
          <a:extLst>
            <a:ext uri="{FF2B5EF4-FFF2-40B4-BE49-F238E27FC236}">
              <a16:creationId xmlns:a16="http://schemas.microsoft.com/office/drawing/2014/main" id="{00000000-0008-0000-0800-000029000000}"/>
            </a:ext>
          </a:extLst>
        </xdr:cNvPr>
        <xdr:cNvSpPr txBox="1"/>
      </xdr:nvSpPr>
      <xdr:spPr>
        <a:xfrm>
          <a:off x="68580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EC5868-FB58-4D2C-B42A-F1F27E0D08C9}" type="TxLink">
            <a:rPr lang="en-US" sz="1400" b="0" i="0" u="none" strike="noStrike">
              <a:solidFill>
                <a:schemeClr val="bg1"/>
              </a:solidFill>
              <a:latin typeface="Aptos Narrow"/>
            </a:rPr>
            <a:pPr/>
            <a:t>Total Cash Flow</a:t>
          </a:fld>
          <a:endParaRPr lang="ru-RU" sz="1400">
            <a:solidFill>
              <a:schemeClr val="bg1"/>
            </a:solidFill>
          </a:endParaRPr>
        </a:p>
      </xdr:txBody>
    </xdr:sp>
    <xdr:clientData/>
  </xdr:twoCellAnchor>
  <xdr:twoCellAnchor>
    <xdr:from>
      <xdr:col>1</xdr:col>
      <xdr:colOff>15240</xdr:colOff>
      <xdr:row>5</xdr:row>
      <xdr:rowOff>45720</xdr:rowOff>
    </xdr:from>
    <xdr:to>
      <xdr:col>3</xdr:col>
      <xdr:colOff>266700</xdr:colOff>
      <xdr:row>7</xdr:row>
      <xdr:rowOff>38100</xdr:rowOff>
    </xdr:to>
    <xdr:sp macro="" textlink="Processing!O23">
      <xdr:nvSpPr>
        <xdr:cNvPr id="42" name="TextBox 41">
          <a:extLst>
            <a:ext uri="{FF2B5EF4-FFF2-40B4-BE49-F238E27FC236}">
              <a16:creationId xmlns:a16="http://schemas.microsoft.com/office/drawing/2014/main" id="{00000000-0008-0000-0800-00002A000000}"/>
            </a:ext>
          </a:extLst>
        </xdr:cNvPr>
        <xdr:cNvSpPr txBox="1"/>
      </xdr:nvSpPr>
      <xdr:spPr>
        <a:xfrm>
          <a:off x="6248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D23083-EB3B-4E54-9706-1DE6C050C0B5}" type="TxLink">
            <a:rPr lang="en-US" sz="2000" b="0" i="0" u="none" strike="noStrike">
              <a:solidFill>
                <a:schemeClr val="bg1"/>
              </a:solidFill>
              <a:latin typeface="Aptos Narrow"/>
              <a:ea typeface="+mn-ea"/>
              <a:cs typeface="+mn-cs"/>
            </a:rPr>
            <a:pPr marL="0" indent="0"/>
            <a:t> $18,616 </a:t>
          </a:fld>
          <a:endParaRPr lang="ru-RU" sz="2000" b="0" i="0" u="none" strike="noStrike">
            <a:solidFill>
              <a:schemeClr val="bg1"/>
            </a:solidFill>
            <a:latin typeface="Aptos Narrow"/>
            <a:ea typeface="+mn-ea"/>
            <a:cs typeface="+mn-cs"/>
          </a:endParaRPr>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5">
      <xdr:nvSpPr>
        <xdr:cNvPr id="43" name="TextBox 42">
          <a:extLst>
            <a:ext uri="{FF2B5EF4-FFF2-40B4-BE49-F238E27FC236}">
              <a16:creationId xmlns:a16="http://schemas.microsoft.com/office/drawing/2014/main" id="{00000000-0008-0000-0800-00002B00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75A47E-8A88-4F75-BF14-C8ACEBE9AD24}" type="TxLink">
            <a:rPr lang="en-US" sz="1100" b="1" i="0" u="none" strike="noStrike">
              <a:solidFill>
                <a:srgbClr val="33CCCC"/>
              </a:solidFill>
              <a:latin typeface="Aptos Narrow"/>
              <a:ea typeface="+mn-ea"/>
              <a:cs typeface="+mn-cs"/>
            </a:rPr>
            <a:pPr marL="0" indent="0"/>
            <a:t>↑ +5%</a:t>
          </a:fld>
          <a:endParaRPr lang="ru-RU" sz="1100" b="1" i="0" u="none" strike="noStrike">
            <a:solidFill>
              <a:srgbClr val="33CCCC"/>
            </a:solidFill>
            <a:latin typeface="Aptos Narrow"/>
            <a:ea typeface="+mn-ea"/>
            <a:cs typeface="+mn-cs"/>
          </a:endParaRPr>
        </a:p>
      </xdr:txBody>
    </xdr:sp>
    <xdr:clientData/>
  </xdr:twoCellAnchor>
  <xdr:twoCellAnchor>
    <xdr:from>
      <xdr:col>5</xdr:col>
      <xdr:colOff>297180</xdr:colOff>
      <xdr:row>3</xdr:row>
      <xdr:rowOff>160020</xdr:rowOff>
    </xdr:from>
    <xdr:to>
      <xdr:col>7</xdr:col>
      <xdr:colOff>548640</xdr:colOff>
      <xdr:row>5</xdr:row>
      <xdr:rowOff>152400</xdr:rowOff>
    </xdr:to>
    <xdr:sp macro="" textlink="Processing!H7">
      <xdr:nvSpPr>
        <xdr:cNvPr id="44" name="TextBox 43">
          <a:extLst>
            <a:ext uri="{FF2B5EF4-FFF2-40B4-BE49-F238E27FC236}">
              <a16:creationId xmlns:a16="http://schemas.microsoft.com/office/drawing/2014/main" id="{00000000-0008-0000-0800-00002C000000}"/>
            </a:ext>
          </a:extLst>
        </xdr:cNvPr>
        <xdr:cNvSpPr txBox="1"/>
      </xdr:nvSpPr>
      <xdr:spPr>
        <a:xfrm>
          <a:off x="334518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243D7D-868F-4631-B378-D7F7FE73D5B2}" type="TxLink">
            <a:rPr lang="en-US" sz="1400" b="0" i="0" u="none" strike="noStrike">
              <a:solidFill>
                <a:schemeClr val="bg1"/>
              </a:solidFill>
              <a:latin typeface="Aptos Narrow"/>
              <a:ea typeface="+mn-ea"/>
              <a:cs typeface="+mn-cs"/>
            </a:rPr>
            <a:pPr marL="0" indent="0"/>
            <a:t>Total Balance</a:t>
          </a:fld>
          <a:endParaRPr lang="ru-RU" sz="1400" b="0" i="0" u="none" strike="noStrike">
            <a:solidFill>
              <a:schemeClr val="bg1"/>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5">
      <xdr:nvSpPr>
        <xdr:cNvPr id="45" name="TextBox 44">
          <a:extLst>
            <a:ext uri="{FF2B5EF4-FFF2-40B4-BE49-F238E27FC236}">
              <a16:creationId xmlns:a16="http://schemas.microsoft.com/office/drawing/2014/main" id="{00000000-0008-0000-0800-00002D00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B4BE2B-2E5D-44B4-93BD-47F6B9A691E1}" type="TxLink">
            <a:rPr lang="en-US" sz="1100" b="1" i="0" u="none" strike="noStrike">
              <a:solidFill>
                <a:srgbClr val="33CCCC"/>
              </a:solidFill>
              <a:latin typeface="Aptos Narrow"/>
              <a:ea typeface="+mn-ea"/>
              <a:cs typeface="+mn-cs"/>
            </a:rPr>
            <a:pPr marL="0" indent="0"/>
            <a:t> </a:t>
          </a:fld>
          <a:endParaRPr lang="ru-RU" sz="1100" b="1" i="0" u="none" strike="noStrike">
            <a:solidFill>
              <a:srgbClr val="33CCCC"/>
            </a:solidFill>
            <a:latin typeface="Aptos Narrow"/>
            <a:ea typeface="+mn-ea"/>
            <a:cs typeface="+mn-cs"/>
          </a:endParaRPr>
        </a:p>
      </xdr:txBody>
    </xdr:sp>
    <xdr:clientData/>
  </xdr:twoCellAnchor>
  <xdr:twoCellAnchor>
    <xdr:from>
      <xdr:col>9</xdr:col>
      <xdr:colOff>594360</xdr:colOff>
      <xdr:row>3</xdr:row>
      <xdr:rowOff>160020</xdr:rowOff>
    </xdr:from>
    <xdr:to>
      <xdr:col>12</xdr:col>
      <xdr:colOff>236220</xdr:colOff>
      <xdr:row>5</xdr:row>
      <xdr:rowOff>152400</xdr:rowOff>
    </xdr:to>
    <xdr:sp macro="" textlink="Processing!B1">
      <xdr:nvSpPr>
        <xdr:cNvPr id="46" name="TextBox 45">
          <a:extLst>
            <a:ext uri="{FF2B5EF4-FFF2-40B4-BE49-F238E27FC236}">
              <a16:creationId xmlns:a16="http://schemas.microsoft.com/office/drawing/2014/main" id="{00000000-0008-0000-0800-00002E000000}"/>
            </a:ext>
          </a:extLst>
        </xdr:cNvPr>
        <xdr:cNvSpPr txBox="1"/>
      </xdr:nvSpPr>
      <xdr:spPr>
        <a:xfrm>
          <a:off x="608076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4DF427-9F0A-4950-902F-E3078663E287}" type="TxLink">
            <a:rPr lang="en-US" sz="1400" b="0" i="0" u="none" strike="noStrike">
              <a:solidFill>
                <a:schemeClr val="bg1"/>
              </a:solidFill>
              <a:latin typeface="Aptos Narrow"/>
              <a:ea typeface="+mn-ea"/>
              <a:cs typeface="+mn-cs"/>
            </a:rPr>
            <a:pPr marL="0" indent="0"/>
            <a:t>Expenses</a:t>
          </a:fld>
          <a:endParaRPr lang="ru-RU" sz="1400" b="0" i="0" u="none" strike="noStrike">
            <a:solidFill>
              <a:schemeClr val="bg1"/>
            </a:solidFill>
            <a:latin typeface="Aptos Narrow"/>
            <a:ea typeface="+mn-ea"/>
            <a:cs typeface="+mn-cs"/>
          </a:endParaRPr>
        </a:p>
      </xdr:txBody>
    </xdr:sp>
    <xdr:clientData/>
  </xdr:twoCellAnchor>
  <xdr:twoCellAnchor>
    <xdr:from>
      <xdr:col>9</xdr:col>
      <xdr:colOff>533400</xdr:colOff>
      <xdr:row>5</xdr:row>
      <xdr:rowOff>45720</xdr:rowOff>
    </xdr:from>
    <xdr:to>
      <xdr:col>12</xdr:col>
      <xdr:colOff>175260</xdr:colOff>
      <xdr:row>7</xdr:row>
      <xdr:rowOff>38100</xdr:rowOff>
    </xdr:to>
    <xdr:sp macro="" textlink="Processing!C23">
      <xdr:nvSpPr>
        <xdr:cNvPr id="47" name="TextBox 46">
          <a:extLst>
            <a:ext uri="{FF2B5EF4-FFF2-40B4-BE49-F238E27FC236}">
              <a16:creationId xmlns:a16="http://schemas.microsoft.com/office/drawing/2014/main" id="{00000000-0008-0000-0800-00002F000000}"/>
            </a:ext>
          </a:extLst>
        </xdr:cNvPr>
        <xdr:cNvSpPr txBox="1"/>
      </xdr:nvSpPr>
      <xdr:spPr>
        <a:xfrm>
          <a:off x="6019800" y="960120"/>
          <a:ext cx="1470660" cy="35814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FF3C80-1C38-42E6-A3C8-657AF35A88B5}" type="TxLink">
            <a:rPr lang="en-US" sz="2000" b="0" i="0" u="none" strike="noStrike">
              <a:solidFill>
                <a:schemeClr val="bg1"/>
              </a:solidFill>
              <a:latin typeface="Aptos Narrow"/>
              <a:ea typeface="+mn-ea"/>
              <a:cs typeface="+mn-cs"/>
            </a:rPr>
            <a:pPr marL="0" indent="0"/>
            <a:t> $7,784 </a:t>
          </a:fld>
          <a:endParaRPr lang="ru-RU" sz="2000" b="0" i="0" u="none" strike="noStrike">
            <a:solidFill>
              <a:schemeClr val="bg1"/>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5">
      <xdr:nvSpPr>
        <xdr:cNvPr id="48" name="TextBox 47">
          <a:extLst>
            <a:ext uri="{FF2B5EF4-FFF2-40B4-BE49-F238E27FC236}">
              <a16:creationId xmlns:a16="http://schemas.microsoft.com/office/drawing/2014/main" id="{00000000-0008-0000-0800-00003000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8852F5-8CEA-4FB9-BF94-745118D87657}" type="TxLink">
            <a:rPr lang="en-US" sz="1100" b="1" i="0" u="none" strike="noStrike">
              <a:solidFill>
                <a:schemeClr val="bg1"/>
              </a:solidFill>
              <a:latin typeface="Aptos Narrow"/>
              <a:ea typeface="+mn-ea"/>
              <a:cs typeface="+mn-cs"/>
            </a:rPr>
            <a:pPr marL="0" indent="0"/>
            <a:t>↑ +6%</a:t>
          </a:fld>
          <a:endParaRPr lang="ru-RU" sz="1100" b="1" i="0" u="none" strike="noStrike">
            <a:solidFill>
              <a:schemeClr val="bg1"/>
            </a:solidFill>
            <a:latin typeface="Aptos Narrow"/>
            <a:ea typeface="+mn-ea"/>
            <a:cs typeface="+mn-cs"/>
          </a:endParaRPr>
        </a:p>
      </xdr:txBody>
    </xdr:sp>
    <xdr:clientData/>
  </xdr:twoCellAnchor>
  <xdr:twoCellAnchor>
    <xdr:from>
      <xdr:col>14</xdr:col>
      <xdr:colOff>274320</xdr:colOff>
      <xdr:row>3</xdr:row>
      <xdr:rowOff>160020</xdr:rowOff>
    </xdr:from>
    <xdr:to>
      <xdr:col>16</xdr:col>
      <xdr:colOff>525780</xdr:colOff>
      <xdr:row>5</xdr:row>
      <xdr:rowOff>152400</xdr:rowOff>
    </xdr:to>
    <xdr:sp macro="" textlink="Processing!K1">
      <xdr:nvSpPr>
        <xdr:cNvPr id="49" name="TextBox 48">
          <a:extLst>
            <a:ext uri="{FF2B5EF4-FFF2-40B4-BE49-F238E27FC236}">
              <a16:creationId xmlns:a16="http://schemas.microsoft.com/office/drawing/2014/main" id="{00000000-0008-0000-0800-000031000000}"/>
            </a:ext>
          </a:extLst>
        </xdr:cNvPr>
        <xdr:cNvSpPr txBox="1"/>
      </xdr:nvSpPr>
      <xdr:spPr>
        <a:xfrm>
          <a:off x="880872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B12C84-2CE0-4770-8131-FC640C63713A}" type="TxLink">
            <a:rPr lang="en-US" sz="1400" b="0" i="0" u="none" strike="noStrike">
              <a:solidFill>
                <a:schemeClr val="bg1"/>
              </a:solidFill>
              <a:latin typeface="Aptos Narrow"/>
              <a:ea typeface="+mn-ea"/>
              <a:cs typeface="+mn-cs"/>
            </a:rPr>
            <a:pPr marL="0" indent="0"/>
            <a:t>Income</a:t>
          </a:fld>
          <a:endParaRPr lang="ru-RU" sz="1400" b="0" i="0" u="none" strike="noStrike">
            <a:solidFill>
              <a:schemeClr val="bg1"/>
            </a:solidFill>
            <a:latin typeface="Aptos Narrow"/>
            <a:ea typeface="+mn-ea"/>
            <a:cs typeface="+mn-cs"/>
          </a:endParaRPr>
        </a:p>
      </xdr:txBody>
    </xdr:sp>
    <xdr:clientData/>
  </xdr:twoCellAnchor>
  <xdr:twoCellAnchor>
    <xdr:from>
      <xdr:col>14</xdr:col>
      <xdr:colOff>213360</xdr:colOff>
      <xdr:row>5</xdr:row>
      <xdr:rowOff>45720</xdr:rowOff>
    </xdr:from>
    <xdr:to>
      <xdr:col>16</xdr:col>
      <xdr:colOff>464820</xdr:colOff>
      <xdr:row>7</xdr:row>
      <xdr:rowOff>38100</xdr:rowOff>
    </xdr:to>
    <xdr:sp macro="" textlink="Processing!I23">
      <xdr:nvSpPr>
        <xdr:cNvPr id="50" name="TextBox 49">
          <a:extLst>
            <a:ext uri="{FF2B5EF4-FFF2-40B4-BE49-F238E27FC236}">
              <a16:creationId xmlns:a16="http://schemas.microsoft.com/office/drawing/2014/main" id="{00000000-0008-0000-0800-000032000000}"/>
            </a:ext>
          </a:extLst>
        </xdr:cNvPr>
        <xdr:cNvSpPr txBox="1"/>
      </xdr:nvSpPr>
      <xdr:spPr>
        <a:xfrm>
          <a:off x="874776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4E8EB6-44A1-4803-BE14-9A8362A319F8}" type="TxLink">
            <a:rPr lang="en-US" sz="2000" b="0" i="0" u="none" strike="noStrike">
              <a:solidFill>
                <a:schemeClr val="bg1"/>
              </a:solidFill>
              <a:latin typeface="Aptos Narrow"/>
              <a:ea typeface="+mn-ea"/>
              <a:cs typeface="+mn-cs"/>
            </a:rPr>
            <a:pPr marL="0" indent="0"/>
            <a:t> $10,832 </a:t>
          </a:fld>
          <a:endParaRPr lang="ru-RU" sz="2000" b="0" i="0" u="none" strike="noStrike">
            <a:solidFill>
              <a:schemeClr val="bg1"/>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5">
      <xdr:nvSpPr>
        <xdr:cNvPr id="51" name="TextBox 50">
          <a:extLst>
            <a:ext uri="{FF2B5EF4-FFF2-40B4-BE49-F238E27FC236}">
              <a16:creationId xmlns:a16="http://schemas.microsoft.com/office/drawing/2014/main" id="{00000000-0008-0000-0800-00003300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32D2CF-ABE6-41B6-86AC-79BE26B2FC82}" type="TxLink">
            <a:rPr lang="en-US" sz="1100" b="1" i="0" u="none" strike="noStrike">
              <a:solidFill>
                <a:srgbClr val="33CCCC"/>
              </a:solidFill>
              <a:latin typeface="Aptos Narrow"/>
              <a:ea typeface="+mn-ea"/>
              <a:cs typeface="+mn-cs"/>
            </a:rPr>
            <a:pPr marL="0" indent="0"/>
            <a:t>↑ +4%</a:t>
          </a:fld>
          <a:endParaRPr lang="ru-RU" sz="1100" b="1" i="0" u="none" strike="noStrike">
            <a:solidFill>
              <a:srgbClr val="33CCCC"/>
            </a:solidFill>
            <a:latin typeface="Aptos Narrow"/>
            <a:ea typeface="+mn-ea"/>
            <a:cs typeface="+mn-cs"/>
          </a:endParaRPr>
        </a:p>
      </xdr:txBody>
    </xdr:sp>
    <xdr:clientData/>
  </xdr:twoCellAnchor>
  <xdr:twoCellAnchor>
    <xdr:from>
      <xdr:col>18</xdr:col>
      <xdr:colOff>571500</xdr:colOff>
      <xdr:row>3</xdr:row>
      <xdr:rowOff>160020</xdr:rowOff>
    </xdr:from>
    <xdr:to>
      <xdr:col>21</xdr:col>
      <xdr:colOff>502920</xdr:colOff>
      <xdr:row>5</xdr:row>
      <xdr:rowOff>152400</xdr:rowOff>
    </xdr:to>
    <xdr:sp macro="" textlink="Processing!J10">
      <xdr:nvSpPr>
        <xdr:cNvPr id="52" name="TextBox 51">
          <a:extLst>
            <a:ext uri="{FF2B5EF4-FFF2-40B4-BE49-F238E27FC236}">
              <a16:creationId xmlns:a16="http://schemas.microsoft.com/office/drawing/2014/main" id="{00000000-0008-0000-0800-000034000000}"/>
            </a:ext>
          </a:extLst>
        </xdr:cNvPr>
        <xdr:cNvSpPr txBox="1"/>
      </xdr:nvSpPr>
      <xdr:spPr>
        <a:xfrm>
          <a:off x="11544300" y="708660"/>
          <a:ext cx="17602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5A46DE-8382-4092-B124-672DCE793D36}" type="TxLink">
            <a:rPr lang="en-US" sz="1400" b="0" i="0" u="none" strike="noStrike">
              <a:solidFill>
                <a:schemeClr val="bg1"/>
              </a:solidFill>
              <a:latin typeface="Aptos Narrow"/>
              <a:ea typeface="+mn-ea"/>
              <a:cs typeface="+mn-cs"/>
            </a:rPr>
            <a:pPr marL="0" indent="0"/>
            <a:t>Goals Accumulation</a:t>
          </a:fld>
          <a:endParaRPr lang="ru-RU" sz="1400" b="0" i="0" u="none" strike="noStrike">
            <a:solidFill>
              <a:schemeClr val="bg1"/>
            </a:solidFill>
            <a:latin typeface="Aptos Narrow"/>
            <a:ea typeface="+mn-ea"/>
            <a:cs typeface="+mn-cs"/>
          </a:endParaRPr>
        </a:p>
      </xdr:txBody>
    </xdr:sp>
    <xdr:clientData/>
  </xdr:twoCellAnchor>
  <xdr:twoCellAnchor>
    <xdr:from>
      <xdr:col>19</xdr:col>
      <xdr:colOff>361950</xdr:colOff>
      <xdr:row>5</xdr:row>
      <xdr:rowOff>83820</xdr:rowOff>
    </xdr:from>
    <xdr:to>
      <xdr:col>22</xdr:col>
      <xdr:colOff>3810</xdr:colOff>
      <xdr:row>7</xdr:row>
      <xdr:rowOff>76200</xdr:rowOff>
    </xdr:to>
    <xdr:sp macro="" textlink="Processing!T6">
      <xdr:nvSpPr>
        <xdr:cNvPr id="53" name="TextBox 52">
          <a:extLst>
            <a:ext uri="{FF2B5EF4-FFF2-40B4-BE49-F238E27FC236}">
              <a16:creationId xmlns:a16="http://schemas.microsoft.com/office/drawing/2014/main" id="{00000000-0008-0000-0800-000035000000}"/>
            </a:ext>
          </a:extLst>
        </xdr:cNvPr>
        <xdr:cNvSpPr txBox="1"/>
      </xdr:nvSpPr>
      <xdr:spPr>
        <a:xfrm>
          <a:off x="11944350" y="9982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7AFC5A4-645B-4660-8ED8-D53523986E3C}" type="TxLink">
            <a:rPr lang="en-US" sz="2000" b="0" i="0" u="none" strike="noStrike">
              <a:solidFill>
                <a:schemeClr val="bg1"/>
              </a:solidFill>
              <a:latin typeface="Aptos Narrow"/>
              <a:ea typeface="+mn-ea"/>
              <a:cs typeface="+mn-cs"/>
            </a:rPr>
            <a:pPr marL="0" indent="0" algn="ctr"/>
            <a:t>41%</a:t>
          </a:fld>
          <a:endParaRPr lang="ru-RU" sz="2000" b="0" i="0" u="none" strike="noStrike">
            <a:solidFill>
              <a:schemeClr val="bg1"/>
            </a:solidFill>
            <a:latin typeface="Aptos Narrow"/>
            <a:ea typeface="+mn-ea"/>
            <a:cs typeface="+mn-cs"/>
          </a:endParaRPr>
        </a:p>
      </xdr:txBody>
    </xdr:sp>
    <xdr:clientData/>
  </xdr:twoCellAnchor>
  <xdr:twoCellAnchor>
    <xdr:from>
      <xdr:col>6</xdr:col>
      <xdr:colOff>259080</xdr:colOff>
      <xdr:row>7</xdr:row>
      <xdr:rowOff>68580</xdr:rowOff>
    </xdr:from>
    <xdr:to>
      <xdr:col>8</xdr:col>
      <xdr:colOff>304800</xdr:colOff>
      <xdr:row>8</xdr:row>
      <xdr:rowOff>160020</xdr:rowOff>
    </xdr:to>
    <xdr:sp macro="" textlink="">
      <xdr:nvSpPr>
        <xdr:cNvPr id="54" name="TextBox 53">
          <a:extLst>
            <a:ext uri="{FF2B5EF4-FFF2-40B4-BE49-F238E27FC236}">
              <a16:creationId xmlns:a16="http://schemas.microsoft.com/office/drawing/2014/main" id="{00000000-0008-0000-0800-000036000000}"/>
            </a:ext>
          </a:extLst>
        </xdr:cNvPr>
        <xdr:cNvSpPr txBox="1"/>
      </xdr:nvSpPr>
      <xdr:spPr>
        <a:xfrm>
          <a:off x="391668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10</xdr:col>
      <xdr:colOff>533400</xdr:colOff>
      <xdr:row>7</xdr:row>
      <xdr:rowOff>68580</xdr:rowOff>
    </xdr:from>
    <xdr:to>
      <xdr:col>12</xdr:col>
      <xdr:colOff>579120</xdr:colOff>
      <xdr:row>8</xdr:row>
      <xdr:rowOff>160020</xdr:rowOff>
    </xdr:to>
    <xdr:sp macro="" textlink="">
      <xdr:nvSpPr>
        <xdr:cNvPr id="55" name="TextBox 54">
          <a:extLst>
            <a:ext uri="{FF2B5EF4-FFF2-40B4-BE49-F238E27FC236}">
              <a16:creationId xmlns:a16="http://schemas.microsoft.com/office/drawing/2014/main" id="{00000000-0008-0000-0800-000037000000}"/>
            </a:ext>
          </a:extLst>
        </xdr:cNvPr>
        <xdr:cNvSpPr txBox="1"/>
      </xdr:nvSpPr>
      <xdr:spPr>
        <a:xfrm>
          <a:off x="662940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solidFill>
              <a:latin typeface="Aptos Narrow"/>
              <a:ea typeface="+mn-ea"/>
              <a:cs typeface="+mn-cs"/>
            </a:rPr>
            <a:t>vs last month</a:t>
          </a:r>
        </a:p>
      </xdr:txBody>
    </xdr:sp>
    <xdr:clientData/>
  </xdr:twoCellAnchor>
  <xdr:twoCellAnchor>
    <xdr:from>
      <xdr:col>15</xdr:col>
      <xdr:colOff>205740</xdr:colOff>
      <xdr:row>7</xdr:row>
      <xdr:rowOff>68580</xdr:rowOff>
    </xdr:from>
    <xdr:to>
      <xdr:col>17</xdr:col>
      <xdr:colOff>251460</xdr:colOff>
      <xdr:row>8</xdr:row>
      <xdr:rowOff>160020</xdr:rowOff>
    </xdr:to>
    <xdr:sp macro="" textlink="">
      <xdr:nvSpPr>
        <xdr:cNvPr id="56" name="TextBox 55">
          <a:extLst>
            <a:ext uri="{FF2B5EF4-FFF2-40B4-BE49-F238E27FC236}">
              <a16:creationId xmlns:a16="http://schemas.microsoft.com/office/drawing/2014/main" id="{00000000-0008-0000-0800-000038000000}"/>
            </a:ext>
          </a:extLst>
        </xdr:cNvPr>
        <xdr:cNvSpPr txBox="1"/>
      </xdr:nvSpPr>
      <xdr:spPr>
        <a:xfrm>
          <a:off x="934974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19</xdr:col>
      <xdr:colOff>14869</xdr:colOff>
      <xdr:row>8</xdr:row>
      <xdr:rowOff>41235</xdr:rowOff>
    </xdr:from>
    <xdr:to>
      <xdr:col>22</xdr:col>
      <xdr:colOff>334909</xdr:colOff>
      <xdr:row>8</xdr:row>
      <xdr:rowOff>77811</xdr:rowOff>
    </xdr:to>
    <xdr:sp macro="" textlink="">
      <xdr:nvSpPr>
        <xdr:cNvPr id="57" name="Rectangle: Rounded Corners 56">
          <a:extLst>
            <a:ext uri="{FF2B5EF4-FFF2-40B4-BE49-F238E27FC236}">
              <a16:creationId xmlns:a16="http://schemas.microsoft.com/office/drawing/2014/main" id="{00000000-0008-0000-0800-000039000000}"/>
            </a:ext>
          </a:extLst>
        </xdr:cNvPr>
        <xdr:cNvSpPr/>
      </xdr:nvSpPr>
      <xdr:spPr>
        <a:xfrm>
          <a:off x="11597269" y="1504275"/>
          <a:ext cx="2148840" cy="36576"/>
        </a:xfrm>
        <a:prstGeom prst="roundRect">
          <a:avLst>
            <a:gd name="adj" fmla="val 50000"/>
          </a:avLst>
        </a:prstGeom>
        <a:gradFill flip="none" rotWithShape="1">
          <a:gsLst>
            <a:gs pos="10000">
              <a:srgbClr val="621EF4"/>
            </a:gs>
            <a:gs pos="83000">
              <a:srgbClr val="24415E"/>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518160</xdr:colOff>
      <xdr:row>6</xdr:row>
      <xdr:rowOff>60960</xdr:rowOff>
    </xdr:from>
    <xdr:to>
      <xdr:col>22</xdr:col>
      <xdr:colOff>457200</xdr:colOff>
      <xdr:row>10</xdr:row>
      <xdr:rowOff>60960</xdr:rowOff>
    </xdr:to>
    <xdr:graphicFrame macro="">
      <xdr:nvGraphicFramePr>
        <xdr:cNvPr id="58" name="Chart 57">
          <a:extLst>
            <a:ext uri="{FF2B5EF4-FFF2-40B4-BE49-F238E27FC236}">
              <a16:creationId xmlns:a16="http://schemas.microsoft.com/office/drawing/2014/main" id="{00000000-0008-0000-0800-00003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571500</xdr:colOff>
      <xdr:row>5</xdr:row>
      <xdr:rowOff>160020</xdr:rowOff>
    </xdr:from>
    <xdr:to>
      <xdr:col>20</xdr:col>
      <xdr:colOff>137160</xdr:colOff>
      <xdr:row>7</xdr:row>
      <xdr:rowOff>68580</xdr:rowOff>
    </xdr:to>
    <xdr:sp macro="" textlink="">
      <xdr:nvSpPr>
        <xdr:cNvPr id="59" name="TextBox 58">
          <a:extLst>
            <a:ext uri="{FF2B5EF4-FFF2-40B4-BE49-F238E27FC236}">
              <a16:creationId xmlns:a16="http://schemas.microsoft.com/office/drawing/2014/main" id="{00000000-0008-0000-0800-00003B000000}"/>
            </a:ext>
          </a:extLst>
        </xdr:cNvPr>
        <xdr:cNvSpPr txBox="1"/>
      </xdr:nvSpPr>
      <xdr:spPr>
        <a:xfrm>
          <a:off x="11544300" y="1074420"/>
          <a:ext cx="784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598CBF"/>
              </a:solidFill>
              <a:latin typeface="Aptos Narrow"/>
              <a:ea typeface="+mn-ea"/>
              <a:cs typeface="+mn-cs"/>
            </a:rPr>
            <a:t>Average</a:t>
          </a:r>
        </a:p>
      </xdr:txBody>
    </xdr:sp>
    <xdr:clientData/>
  </xdr:twoCellAnchor>
  <xdr:twoCellAnchor>
    <xdr:from>
      <xdr:col>1</xdr:col>
      <xdr:colOff>121920</xdr:colOff>
      <xdr:row>13</xdr:row>
      <xdr:rowOff>129540</xdr:rowOff>
    </xdr:from>
    <xdr:to>
      <xdr:col>2</xdr:col>
      <xdr:colOff>193431</xdr:colOff>
      <xdr:row>15</xdr:row>
      <xdr:rowOff>38100</xdr:rowOff>
    </xdr:to>
    <xdr:sp macro="" textlink="Processing!M1">
      <xdr:nvSpPr>
        <xdr:cNvPr id="60" name="TextBox 59">
          <a:extLst>
            <a:ext uri="{FF2B5EF4-FFF2-40B4-BE49-F238E27FC236}">
              <a16:creationId xmlns:a16="http://schemas.microsoft.com/office/drawing/2014/main" id="{00000000-0008-0000-0800-00003C000000}"/>
            </a:ext>
          </a:extLst>
        </xdr:cNvPr>
        <xdr:cNvSpPr txBox="1"/>
      </xdr:nvSpPr>
      <xdr:spPr>
        <a:xfrm>
          <a:off x="731520" y="2506980"/>
          <a:ext cx="681111"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71CB9A-5938-47CC-ADCA-9F031A44E560}" type="TxLink">
            <a:rPr lang="en-US" sz="1400" b="0" i="0" u="none" strike="noStrike">
              <a:solidFill>
                <a:schemeClr val="bg1"/>
              </a:solidFill>
              <a:latin typeface="Aptos Narrow"/>
              <a:ea typeface="+mn-ea"/>
              <a:cs typeface="+mn-cs"/>
            </a:rPr>
            <a:pPr marL="0" indent="0"/>
            <a:t>Goals</a:t>
          </a:fld>
          <a:endParaRPr lang="ru-RU" sz="1400" b="0" i="0" u="none" strike="noStrike">
            <a:solidFill>
              <a:schemeClr val="bg1"/>
            </a:solidFill>
            <a:latin typeface="Aptos Narrow"/>
            <a:ea typeface="+mn-ea"/>
            <a:cs typeface="+mn-cs"/>
          </a:endParaRPr>
        </a:p>
      </xdr:txBody>
    </xdr:sp>
    <xdr:clientData/>
  </xdr:twoCellAnchor>
  <xdr:twoCellAnchor>
    <xdr:from>
      <xdr:col>1</xdr:col>
      <xdr:colOff>411480</xdr:colOff>
      <xdr:row>14</xdr:row>
      <xdr:rowOff>160020</xdr:rowOff>
    </xdr:from>
    <xdr:to>
      <xdr:col>4</xdr:col>
      <xdr:colOff>445477</xdr:colOff>
      <xdr:row>26</xdr:row>
      <xdr:rowOff>68580</xdr:rowOff>
    </xdr:to>
    <xdr:grpSp>
      <xdr:nvGrpSpPr>
        <xdr:cNvPr id="61" name="Group 60">
          <a:extLst>
            <a:ext uri="{FF2B5EF4-FFF2-40B4-BE49-F238E27FC236}">
              <a16:creationId xmlns:a16="http://schemas.microsoft.com/office/drawing/2014/main" id="{00000000-0008-0000-0800-00003D000000}"/>
            </a:ext>
          </a:extLst>
        </xdr:cNvPr>
        <xdr:cNvGrpSpPr/>
      </xdr:nvGrpSpPr>
      <xdr:grpSpPr>
        <a:xfrm>
          <a:off x="1004147" y="2827020"/>
          <a:ext cx="1811997" cy="2194560"/>
          <a:chOff x="1021080" y="2703928"/>
          <a:chExt cx="1737360" cy="2089052"/>
        </a:xfrm>
      </xdr:grpSpPr>
      <xdr:graphicFrame macro="">
        <xdr:nvGraphicFramePr>
          <xdr:cNvPr id="62" name="Chart 61">
            <a:extLst>
              <a:ext uri="{FF2B5EF4-FFF2-40B4-BE49-F238E27FC236}">
                <a16:creationId xmlns:a16="http://schemas.microsoft.com/office/drawing/2014/main" id="{00000000-0008-0000-0800-00003E000000}"/>
              </a:ext>
            </a:extLst>
          </xdr:cNvPr>
          <xdr:cNvGraphicFramePr>
            <a:graphicFrameLocks/>
          </xdr:cNvGraphicFramePr>
        </xdr:nvGraphicFramePr>
        <xdr:xfrm>
          <a:off x="1021080" y="2703928"/>
          <a:ext cx="1737360" cy="2089052"/>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63" name="Rectangle: Rounded Corners 62">
            <a:extLst>
              <a:ext uri="{FF2B5EF4-FFF2-40B4-BE49-F238E27FC236}">
                <a16:creationId xmlns:a16="http://schemas.microsoft.com/office/drawing/2014/main" id="{00000000-0008-0000-0800-00003F000000}"/>
              </a:ext>
            </a:extLst>
          </xdr:cNvPr>
          <xdr:cNvSpPr/>
        </xdr:nvSpPr>
        <xdr:spPr>
          <a:xfrm>
            <a:off x="1142742" y="3018394"/>
            <a:ext cx="1484221" cy="88719"/>
          </a:xfrm>
          <a:prstGeom prst="roundRect">
            <a:avLst>
              <a:gd name="adj" fmla="val 50000"/>
            </a:avLst>
          </a:prstGeom>
          <a:noFill/>
          <a:ln w="381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4" name="Rectangle: Rounded Corners 63">
            <a:extLst>
              <a:ext uri="{FF2B5EF4-FFF2-40B4-BE49-F238E27FC236}">
                <a16:creationId xmlns:a16="http://schemas.microsoft.com/office/drawing/2014/main" id="{00000000-0008-0000-0800-000040000000}"/>
              </a:ext>
            </a:extLst>
          </xdr:cNvPr>
          <xdr:cNvSpPr/>
        </xdr:nvSpPr>
        <xdr:spPr>
          <a:xfrm>
            <a:off x="1142742" y="3467944"/>
            <a:ext cx="1484221" cy="90407"/>
          </a:xfrm>
          <a:prstGeom prst="roundRect">
            <a:avLst>
              <a:gd name="adj" fmla="val 50000"/>
            </a:avLst>
          </a:prstGeom>
          <a:noFill/>
          <a:ln w="381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5" name="Rectangle: Rounded Corners 64">
            <a:extLst>
              <a:ext uri="{FF2B5EF4-FFF2-40B4-BE49-F238E27FC236}">
                <a16:creationId xmlns:a16="http://schemas.microsoft.com/office/drawing/2014/main" id="{00000000-0008-0000-0800-000041000000}"/>
              </a:ext>
            </a:extLst>
          </xdr:cNvPr>
          <xdr:cNvSpPr/>
        </xdr:nvSpPr>
        <xdr:spPr>
          <a:xfrm>
            <a:off x="1142742" y="3916601"/>
            <a:ext cx="1484221" cy="88718"/>
          </a:xfrm>
          <a:prstGeom prst="roundRect">
            <a:avLst>
              <a:gd name="adj" fmla="val 50000"/>
            </a:avLst>
          </a:prstGeom>
          <a:noFill/>
          <a:ln w="381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6" name="Rectangle: Rounded Corners 65">
            <a:extLst>
              <a:ext uri="{FF2B5EF4-FFF2-40B4-BE49-F238E27FC236}">
                <a16:creationId xmlns:a16="http://schemas.microsoft.com/office/drawing/2014/main" id="{00000000-0008-0000-0800-000042000000}"/>
              </a:ext>
            </a:extLst>
          </xdr:cNvPr>
          <xdr:cNvSpPr/>
        </xdr:nvSpPr>
        <xdr:spPr>
          <a:xfrm>
            <a:off x="1142742" y="4381650"/>
            <a:ext cx="1484221" cy="90407"/>
          </a:xfrm>
          <a:prstGeom prst="roundRect">
            <a:avLst>
              <a:gd name="adj" fmla="val 50000"/>
            </a:avLst>
          </a:prstGeom>
          <a:noFill/>
          <a:ln w="381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251460</xdr:colOff>
      <xdr:row>13</xdr:row>
      <xdr:rowOff>129540</xdr:rowOff>
    </xdr:from>
    <xdr:to>
      <xdr:col>4</xdr:col>
      <xdr:colOff>426719</xdr:colOff>
      <xdr:row>15</xdr:row>
      <xdr:rowOff>38100</xdr:rowOff>
    </xdr:to>
    <xdr:sp macro="" textlink="Processing!T6">
      <xdr:nvSpPr>
        <xdr:cNvPr id="67" name="TextBox 66">
          <a:extLst>
            <a:ext uri="{FF2B5EF4-FFF2-40B4-BE49-F238E27FC236}">
              <a16:creationId xmlns:a16="http://schemas.microsoft.com/office/drawing/2014/main" id="{00000000-0008-0000-0800-000043000000}"/>
            </a:ext>
          </a:extLst>
        </xdr:cNvPr>
        <xdr:cNvSpPr txBox="1"/>
      </xdr:nvSpPr>
      <xdr:spPr>
        <a:xfrm>
          <a:off x="2080260" y="2506980"/>
          <a:ext cx="784859"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C8FBE92D-8B23-4AFA-B938-0C96475E8770}" type="TxLink">
            <a:rPr lang="en-US" sz="1400" b="0" i="0" u="none" strike="noStrike">
              <a:solidFill>
                <a:schemeClr val="bg1"/>
              </a:solidFill>
              <a:latin typeface="Aptos Narrow"/>
              <a:ea typeface="+mn-ea"/>
              <a:cs typeface="+mn-cs"/>
            </a:rPr>
            <a:pPr marL="0" indent="0" algn="r"/>
            <a:t>41%</a:t>
          </a:fld>
          <a:endParaRPr lang="ru-RU" sz="1400" b="0" i="0" u="none" strike="noStrike">
            <a:solidFill>
              <a:schemeClr val="bg1"/>
            </a:solidFill>
            <a:latin typeface="Aptos Narrow"/>
            <a:ea typeface="+mn-ea"/>
            <a:cs typeface="+mn-cs"/>
          </a:endParaRPr>
        </a:p>
      </xdr:txBody>
    </xdr:sp>
    <xdr:clientData/>
  </xdr:twoCellAnchor>
  <xdr:twoCellAnchor>
    <xdr:from>
      <xdr:col>3</xdr:col>
      <xdr:colOff>327075</xdr:colOff>
      <xdr:row>15</xdr:row>
      <xdr:rowOff>111959</xdr:rowOff>
    </xdr:from>
    <xdr:to>
      <xdr:col>4</xdr:col>
      <xdr:colOff>398586</xdr:colOff>
      <xdr:row>16</xdr:row>
      <xdr:rowOff>113131</xdr:rowOff>
    </xdr:to>
    <xdr:sp macro="" textlink="Processing!T11">
      <xdr:nvSpPr>
        <xdr:cNvPr id="68" name="TextBox 67">
          <a:extLst>
            <a:ext uri="{FF2B5EF4-FFF2-40B4-BE49-F238E27FC236}">
              <a16:creationId xmlns:a16="http://schemas.microsoft.com/office/drawing/2014/main" id="{00000000-0008-0000-0800-000044000000}"/>
            </a:ext>
          </a:extLst>
        </xdr:cNvPr>
        <xdr:cNvSpPr txBox="1"/>
      </xdr:nvSpPr>
      <xdr:spPr>
        <a:xfrm>
          <a:off x="2155875" y="28551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6C30B7-8D7A-4741-9783-7463AE450BCE}" type="TxLink">
            <a:rPr lang="en-US" sz="1100" b="0" i="0" u="none" strike="noStrike">
              <a:solidFill>
                <a:srgbClr val="598CBF"/>
              </a:solidFill>
              <a:latin typeface="Aptos Narrow"/>
              <a:ea typeface="+mn-ea"/>
              <a:cs typeface="+mn-cs"/>
            </a:rPr>
            <a:pPr marL="0" indent="0" algn="r"/>
            <a:t>71%</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18</xdr:row>
      <xdr:rowOff>24036</xdr:rowOff>
    </xdr:from>
    <xdr:to>
      <xdr:col>4</xdr:col>
      <xdr:colOff>398586</xdr:colOff>
      <xdr:row>19</xdr:row>
      <xdr:rowOff>25208</xdr:rowOff>
    </xdr:to>
    <xdr:sp macro="" textlink="Processing!T12">
      <xdr:nvSpPr>
        <xdr:cNvPr id="69" name="TextBox 68">
          <a:extLst>
            <a:ext uri="{FF2B5EF4-FFF2-40B4-BE49-F238E27FC236}">
              <a16:creationId xmlns:a16="http://schemas.microsoft.com/office/drawing/2014/main" id="{00000000-0008-0000-0800-000045000000}"/>
            </a:ext>
          </a:extLst>
        </xdr:cNvPr>
        <xdr:cNvSpPr txBox="1"/>
      </xdr:nvSpPr>
      <xdr:spPr>
        <a:xfrm>
          <a:off x="2155875" y="3315876"/>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A23670E-5046-402C-99DD-2913C4F62B5A}" type="TxLink">
            <a:rPr lang="en-US" sz="1100" b="0" i="0" u="none" strike="noStrike">
              <a:solidFill>
                <a:srgbClr val="598CBF"/>
              </a:solidFill>
              <a:latin typeface="Aptos Narrow"/>
              <a:ea typeface="+mn-ea"/>
              <a:cs typeface="+mn-cs"/>
            </a:rPr>
            <a:pPr marL="0" indent="0" algn="r"/>
            <a:t>36%</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20</xdr:row>
      <xdr:rowOff>111958</xdr:rowOff>
    </xdr:from>
    <xdr:to>
      <xdr:col>4</xdr:col>
      <xdr:colOff>398586</xdr:colOff>
      <xdr:row>21</xdr:row>
      <xdr:rowOff>113130</xdr:rowOff>
    </xdr:to>
    <xdr:sp macro="" textlink="Processing!T13">
      <xdr:nvSpPr>
        <xdr:cNvPr id="70" name="TextBox 69">
          <a:extLst>
            <a:ext uri="{FF2B5EF4-FFF2-40B4-BE49-F238E27FC236}">
              <a16:creationId xmlns:a16="http://schemas.microsoft.com/office/drawing/2014/main" id="{00000000-0008-0000-0800-000046000000}"/>
            </a:ext>
          </a:extLst>
        </xdr:cNvPr>
        <xdr:cNvSpPr txBox="1"/>
      </xdr:nvSpPr>
      <xdr:spPr>
        <a:xfrm>
          <a:off x="2155875" y="376955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E685571-B726-4156-8A3E-1F2CA29B5DEC}" type="TxLink">
            <a:rPr lang="en-US" sz="1100" b="0" i="0" u="none" strike="noStrike">
              <a:solidFill>
                <a:srgbClr val="598CBF"/>
              </a:solidFill>
              <a:latin typeface="Aptos Narrow"/>
              <a:ea typeface="+mn-ea"/>
              <a:cs typeface="+mn-cs"/>
            </a:rPr>
            <a:pPr marL="0" indent="0" algn="r"/>
            <a:t>29%</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23</xdr:row>
      <xdr:rowOff>35758</xdr:rowOff>
    </xdr:from>
    <xdr:to>
      <xdr:col>4</xdr:col>
      <xdr:colOff>398586</xdr:colOff>
      <xdr:row>24</xdr:row>
      <xdr:rowOff>36930</xdr:rowOff>
    </xdr:to>
    <xdr:sp macro="" textlink="Processing!T14">
      <xdr:nvSpPr>
        <xdr:cNvPr id="71" name="TextBox 70">
          <a:extLst>
            <a:ext uri="{FF2B5EF4-FFF2-40B4-BE49-F238E27FC236}">
              <a16:creationId xmlns:a16="http://schemas.microsoft.com/office/drawing/2014/main" id="{00000000-0008-0000-0800-000047000000}"/>
            </a:ext>
          </a:extLst>
        </xdr:cNvPr>
        <xdr:cNvSpPr txBox="1"/>
      </xdr:nvSpPr>
      <xdr:spPr>
        <a:xfrm>
          <a:off x="2155875" y="424199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DA230ED-D6A7-4837-80F2-215B90CA7EDC}" type="TxLink">
            <a:rPr lang="en-US" sz="1100" b="0" i="0" u="none" strike="noStrike">
              <a:solidFill>
                <a:srgbClr val="598CBF"/>
              </a:solidFill>
              <a:latin typeface="Aptos Narrow"/>
              <a:ea typeface="+mn-ea"/>
              <a:cs typeface="+mn-cs"/>
            </a:rPr>
            <a:pPr marL="0" indent="0" algn="r"/>
            <a:t>29%</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15</xdr:row>
      <xdr:rowOff>111959</xdr:rowOff>
    </xdr:from>
    <xdr:to>
      <xdr:col>2</xdr:col>
      <xdr:colOff>568571</xdr:colOff>
      <xdr:row>16</xdr:row>
      <xdr:rowOff>113131</xdr:rowOff>
    </xdr:to>
    <xdr:sp macro="" textlink="Processing!S11">
      <xdr:nvSpPr>
        <xdr:cNvPr id="72" name="TextBox 71">
          <a:extLst>
            <a:ext uri="{FF2B5EF4-FFF2-40B4-BE49-F238E27FC236}">
              <a16:creationId xmlns:a16="http://schemas.microsoft.com/office/drawing/2014/main" id="{00000000-0008-0000-0800-000048000000}"/>
            </a:ext>
          </a:extLst>
        </xdr:cNvPr>
        <xdr:cNvSpPr txBox="1"/>
      </xdr:nvSpPr>
      <xdr:spPr>
        <a:xfrm>
          <a:off x="1106660" y="28551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875681-0D7B-4FC7-8ED0-A982445B7B4B}" type="TxLink">
            <a:rPr lang="en-US" sz="1100" b="0" i="0" u="none" strike="noStrike">
              <a:solidFill>
                <a:srgbClr val="598CBF"/>
              </a:solidFill>
              <a:latin typeface="Aptos Narrow"/>
              <a:ea typeface="+mn-ea"/>
              <a:cs typeface="+mn-cs"/>
            </a:rPr>
            <a:pPr marL="0" indent="0" algn="l"/>
            <a:t> $1,058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18</xdr:row>
      <xdr:rowOff>24036</xdr:rowOff>
    </xdr:from>
    <xdr:to>
      <xdr:col>2</xdr:col>
      <xdr:colOff>568571</xdr:colOff>
      <xdr:row>19</xdr:row>
      <xdr:rowOff>25208</xdr:rowOff>
    </xdr:to>
    <xdr:sp macro="" textlink="Processing!S12">
      <xdr:nvSpPr>
        <xdr:cNvPr id="73" name="TextBox 72">
          <a:extLst>
            <a:ext uri="{FF2B5EF4-FFF2-40B4-BE49-F238E27FC236}">
              <a16:creationId xmlns:a16="http://schemas.microsoft.com/office/drawing/2014/main" id="{00000000-0008-0000-0800-000049000000}"/>
            </a:ext>
          </a:extLst>
        </xdr:cNvPr>
        <xdr:cNvSpPr txBox="1"/>
      </xdr:nvSpPr>
      <xdr:spPr>
        <a:xfrm>
          <a:off x="1106660" y="3315876"/>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C373441-A92D-4530-BA99-8504B883A57A}" type="TxLink">
            <a:rPr lang="en-US" sz="1100" b="0" i="0" u="none" strike="noStrike">
              <a:solidFill>
                <a:srgbClr val="598CBF"/>
              </a:solidFill>
              <a:latin typeface="Aptos Narrow"/>
              <a:ea typeface="+mn-ea"/>
              <a:cs typeface="+mn-cs"/>
            </a:rPr>
            <a:pPr marL="0" indent="0" algn="l"/>
            <a:t> $669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20</xdr:row>
      <xdr:rowOff>111958</xdr:rowOff>
    </xdr:from>
    <xdr:to>
      <xdr:col>2</xdr:col>
      <xdr:colOff>568571</xdr:colOff>
      <xdr:row>21</xdr:row>
      <xdr:rowOff>113130</xdr:rowOff>
    </xdr:to>
    <xdr:sp macro="" textlink="Processing!S13">
      <xdr:nvSpPr>
        <xdr:cNvPr id="74" name="TextBox 73">
          <a:extLst>
            <a:ext uri="{FF2B5EF4-FFF2-40B4-BE49-F238E27FC236}">
              <a16:creationId xmlns:a16="http://schemas.microsoft.com/office/drawing/2014/main" id="{00000000-0008-0000-0800-00004A000000}"/>
            </a:ext>
          </a:extLst>
        </xdr:cNvPr>
        <xdr:cNvSpPr txBox="1"/>
      </xdr:nvSpPr>
      <xdr:spPr>
        <a:xfrm>
          <a:off x="1106660" y="376955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CF73296-6FA7-4D2B-9AE5-CD2ABDFA6D42}" type="TxLink">
            <a:rPr lang="en-US" sz="1100" b="0" i="0" u="none" strike="noStrike">
              <a:solidFill>
                <a:srgbClr val="598CBF"/>
              </a:solidFill>
              <a:latin typeface="Aptos Narrow"/>
              <a:ea typeface="+mn-ea"/>
              <a:cs typeface="+mn-cs"/>
            </a:rPr>
            <a:pPr marL="0" indent="0" algn="l"/>
            <a:t> $737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23</xdr:row>
      <xdr:rowOff>35758</xdr:rowOff>
    </xdr:from>
    <xdr:to>
      <xdr:col>2</xdr:col>
      <xdr:colOff>568571</xdr:colOff>
      <xdr:row>24</xdr:row>
      <xdr:rowOff>36930</xdr:rowOff>
    </xdr:to>
    <xdr:sp macro="" textlink="Processing!S14">
      <xdr:nvSpPr>
        <xdr:cNvPr id="75" name="TextBox 74">
          <a:extLst>
            <a:ext uri="{FF2B5EF4-FFF2-40B4-BE49-F238E27FC236}">
              <a16:creationId xmlns:a16="http://schemas.microsoft.com/office/drawing/2014/main" id="{00000000-0008-0000-0800-00004B000000}"/>
            </a:ext>
          </a:extLst>
        </xdr:cNvPr>
        <xdr:cNvSpPr txBox="1"/>
      </xdr:nvSpPr>
      <xdr:spPr>
        <a:xfrm>
          <a:off x="1106660" y="424199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5F5F23-276A-474E-82C6-58AC516A6E2F}" type="TxLink">
            <a:rPr lang="en-US" sz="1100" b="0" i="0" u="none" strike="noStrike">
              <a:solidFill>
                <a:srgbClr val="598CBF"/>
              </a:solidFill>
              <a:latin typeface="Aptos Narrow"/>
              <a:ea typeface="+mn-ea"/>
              <a:cs typeface="+mn-cs"/>
            </a:rPr>
            <a:pPr marL="0" indent="0" algn="l"/>
            <a:t> $882 </a:t>
          </a:fld>
          <a:endParaRPr lang="ru-RU" sz="1100" b="0" i="0" u="none" strike="noStrike">
            <a:solidFill>
              <a:srgbClr val="598CBF"/>
            </a:solidFill>
            <a:latin typeface="Aptos Narrow"/>
            <a:ea typeface="+mn-ea"/>
            <a:cs typeface="+mn-cs"/>
          </a:endParaRPr>
        </a:p>
      </xdr:txBody>
    </xdr:sp>
    <xdr:clientData/>
  </xdr:twoCellAnchor>
  <xdr:twoCellAnchor>
    <xdr:from>
      <xdr:col>1</xdr:col>
      <xdr:colOff>121920</xdr:colOff>
      <xdr:row>27</xdr:row>
      <xdr:rowOff>114300</xdr:rowOff>
    </xdr:from>
    <xdr:to>
      <xdr:col>2</xdr:col>
      <xdr:colOff>464820</xdr:colOff>
      <xdr:row>29</xdr:row>
      <xdr:rowOff>22860</xdr:rowOff>
    </xdr:to>
    <xdr:sp macro="" textlink="Processing!Q20">
      <xdr:nvSpPr>
        <xdr:cNvPr id="76" name="TextBox 75">
          <a:extLst>
            <a:ext uri="{FF2B5EF4-FFF2-40B4-BE49-F238E27FC236}">
              <a16:creationId xmlns:a16="http://schemas.microsoft.com/office/drawing/2014/main" id="{00000000-0008-0000-0800-00004C000000}"/>
            </a:ext>
          </a:extLst>
        </xdr:cNvPr>
        <xdr:cNvSpPr txBox="1"/>
      </xdr:nvSpPr>
      <xdr:spPr>
        <a:xfrm>
          <a:off x="7315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D8B2AB-A028-414A-BCA4-0E629E7387DD}" type="TxLink">
            <a:rPr lang="en-US" sz="1400" b="0" i="0" u="none" strike="noStrike">
              <a:solidFill>
                <a:schemeClr val="bg1"/>
              </a:solidFill>
              <a:latin typeface="Aptos Narrow"/>
              <a:ea typeface="+mn-ea"/>
              <a:cs typeface="+mn-cs"/>
            </a:rPr>
            <a:pPr marL="0" indent="0"/>
            <a:t>Accaunts</a:t>
          </a:fld>
          <a:endParaRPr lang="ru-RU" sz="1400" b="0" i="0" u="none" strike="noStrike">
            <a:solidFill>
              <a:schemeClr val="bg1"/>
            </a:solidFill>
            <a:latin typeface="Aptos Narrow"/>
            <a:ea typeface="+mn-ea"/>
            <a:cs typeface="+mn-cs"/>
          </a:endParaRPr>
        </a:p>
      </xdr:txBody>
    </xdr:sp>
    <xdr:clientData/>
  </xdr:twoCellAnchor>
  <xdr:twoCellAnchor>
    <xdr:from>
      <xdr:col>1</xdr:col>
      <xdr:colOff>91440</xdr:colOff>
      <xdr:row>29</xdr:row>
      <xdr:rowOff>68580</xdr:rowOff>
    </xdr:from>
    <xdr:to>
      <xdr:col>4</xdr:col>
      <xdr:colOff>365760</xdr:colOff>
      <xdr:row>31</xdr:row>
      <xdr:rowOff>22860</xdr:rowOff>
    </xdr:to>
    <xdr:sp macro="" textlink="">
      <xdr:nvSpPr>
        <xdr:cNvPr id="77" name="Rectangle: Rounded Corners 76">
          <a:extLst>
            <a:ext uri="{FF2B5EF4-FFF2-40B4-BE49-F238E27FC236}">
              <a16:creationId xmlns:a16="http://schemas.microsoft.com/office/drawing/2014/main" id="{00000000-0008-0000-0800-00004D000000}"/>
            </a:ext>
          </a:extLst>
        </xdr:cNvPr>
        <xdr:cNvSpPr/>
      </xdr:nvSpPr>
      <xdr:spPr>
        <a:xfrm>
          <a:off x="701040" y="53721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91440</xdr:colOff>
      <xdr:row>31</xdr:row>
      <xdr:rowOff>96520</xdr:rowOff>
    </xdr:from>
    <xdr:to>
      <xdr:col>4</xdr:col>
      <xdr:colOff>365760</xdr:colOff>
      <xdr:row>33</xdr:row>
      <xdr:rowOff>50800</xdr:rowOff>
    </xdr:to>
    <xdr:sp macro="" textlink="">
      <xdr:nvSpPr>
        <xdr:cNvPr id="78" name="Rectangle: Rounded Corners 77">
          <a:extLst>
            <a:ext uri="{FF2B5EF4-FFF2-40B4-BE49-F238E27FC236}">
              <a16:creationId xmlns:a16="http://schemas.microsoft.com/office/drawing/2014/main" id="{00000000-0008-0000-0800-00004E000000}"/>
            </a:ext>
          </a:extLst>
        </xdr:cNvPr>
        <xdr:cNvSpPr/>
      </xdr:nvSpPr>
      <xdr:spPr>
        <a:xfrm>
          <a:off x="701040" y="57658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91440</xdr:colOff>
      <xdr:row>33</xdr:row>
      <xdr:rowOff>124460</xdr:rowOff>
    </xdr:from>
    <xdr:to>
      <xdr:col>4</xdr:col>
      <xdr:colOff>365760</xdr:colOff>
      <xdr:row>35</xdr:row>
      <xdr:rowOff>78740</xdr:rowOff>
    </xdr:to>
    <xdr:sp macro="" textlink="">
      <xdr:nvSpPr>
        <xdr:cNvPr id="79" name="Rectangle: Rounded Corners 78">
          <a:extLst>
            <a:ext uri="{FF2B5EF4-FFF2-40B4-BE49-F238E27FC236}">
              <a16:creationId xmlns:a16="http://schemas.microsoft.com/office/drawing/2014/main" id="{00000000-0008-0000-0800-00004F000000}"/>
            </a:ext>
          </a:extLst>
        </xdr:cNvPr>
        <xdr:cNvSpPr/>
      </xdr:nvSpPr>
      <xdr:spPr>
        <a:xfrm>
          <a:off x="701040" y="61595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91440</xdr:colOff>
      <xdr:row>35</xdr:row>
      <xdr:rowOff>152400</xdr:rowOff>
    </xdr:from>
    <xdr:to>
      <xdr:col>4</xdr:col>
      <xdr:colOff>365760</xdr:colOff>
      <xdr:row>37</xdr:row>
      <xdr:rowOff>106680</xdr:rowOff>
    </xdr:to>
    <xdr:sp macro="" textlink="">
      <xdr:nvSpPr>
        <xdr:cNvPr id="80" name="Rectangle: Rounded Corners 79">
          <a:extLst>
            <a:ext uri="{FF2B5EF4-FFF2-40B4-BE49-F238E27FC236}">
              <a16:creationId xmlns:a16="http://schemas.microsoft.com/office/drawing/2014/main" id="{00000000-0008-0000-0800-000050000000}"/>
            </a:ext>
          </a:extLst>
        </xdr:cNvPr>
        <xdr:cNvSpPr/>
      </xdr:nvSpPr>
      <xdr:spPr>
        <a:xfrm>
          <a:off x="701040" y="65532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258495</xdr:colOff>
      <xdr:row>29</xdr:row>
      <xdr:rowOff>104339</xdr:rowOff>
    </xdr:from>
    <xdr:to>
      <xdr:col>4</xdr:col>
      <xdr:colOff>330006</xdr:colOff>
      <xdr:row>30</xdr:row>
      <xdr:rowOff>105511</xdr:rowOff>
    </xdr:to>
    <xdr:sp macro="" textlink="Processing!R21">
      <xdr:nvSpPr>
        <xdr:cNvPr id="81" name="TextBox 80">
          <a:extLst>
            <a:ext uri="{FF2B5EF4-FFF2-40B4-BE49-F238E27FC236}">
              <a16:creationId xmlns:a16="http://schemas.microsoft.com/office/drawing/2014/main" id="{00000000-0008-0000-0800-000051000000}"/>
            </a:ext>
          </a:extLst>
        </xdr:cNvPr>
        <xdr:cNvSpPr txBox="1"/>
      </xdr:nvSpPr>
      <xdr:spPr>
        <a:xfrm>
          <a:off x="2087295" y="54078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9308C9C-E821-4D6D-BA82-77747CD597F9}" type="TxLink">
            <a:rPr lang="en-US" sz="1100" b="0" i="0" u="none" strike="noStrike">
              <a:solidFill>
                <a:srgbClr val="598CBF"/>
              </a:solidFill>
              <a:latin typeface="Aptos Narrow"/>
              <a:ea typeface="+mn-ea"/>
              <a:cs typeface="+mn-cs"/>
            </a:rPr>
            <a:pPr marL="0" indent="0" algn="r"/>
            <a:t>$2 709</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29</xdr:row>
      <xdr:rowOff>104339</xdr:rowOff>
    </xdr:from>
    <xdr:to>
      <xdr:col>3</xdr:col>
      <xdr:colOff>189914</xdr:colOff>
      <xdr:row>30</xdr:row>
      <xdr:rowOff>105511</xdr:rowOff>
    </xdr:to>
    <xdr:sp macro="" textlink="Processing!Q21">
      <xdr:nvSpPr>
        <xdr:cNvPr id="82" name="TextBox 81">
          <a:extLst>
            <a:ext uri="{FF2B5EF4-FFF2-40B4-BE49-F238E27FC236}">
              <a16:creationId xmlns:a16="http://schemas.microsoft.com/office/drawing/2014/main" id="{00000000-0008-0000-0800-000052000000}"/>
            </a:ext>
          </a:extLst>
        </xdr:cNvPr>
        <xdr:cNvSpPr txBox="1"/>
      </xdr:nvSpPr>
      <xdr:spPr>
        <a:xfrm>
          <a:off x="1012874" y="540785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549DB41-3313-4B8C-93C3-C28BA2C972BE}" type="TxLink">
            <a:rPr lang="en-US" sz="1100" b="0" i="0" u="none" strike="noStrike">
              <a:solidFill>
                <a:srgbClr val="598CBF"/>
              </a:solidFill>
              <a:latin typeface="Aptos Narrow"/>
              <a:ea typeface="+mn-ea"/>
              <a:cs typeface="+mn-cs"/>
            </a:rPr>
            <a:pPr marL="0" indent="0" algn="l"/>
            <a:t>Investments</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31</xdr:row>
      <xdr:rowOff>150059</xdr:rowOff>
    </xdr:from>
    <xdr:to>
      <xdr:col>4</xdr:col>
      <xdr:colOff>330006</xdr:colOff>
      <xdr:row>32</xdr:row>
      <xdr:rowOff>151231</xdr:rowOff>
    </xdr:to>
    <xdr:sp macro="" textlink="Processing!R22">
      <xdr:nvSpPr>
        <xdr:cNvPr id="83" name="TextBox 82">
          <a:extLst>
            <a:ext uri="{FF2B5EF4-FFF2-40B4-BE49-F238E27FC236}">
              <a16:creationId xmlns:a16="http://schemas.microsoft.com/office/drawing/2014/main" id="{00000000-0008-0000-0800-000053000000}"/>
            </a:ext>
          </a:extLst>
        </xdr:cNvPr>
        <xdr:cNvSpPr txBox="1"/>
      </xdr:nvSpPr>
      <xdr:spPr>
        <a:xfrm>
          <a:off x="2087295" y="5819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B9F38D1-CC9D-4152-B49B-5AE61AE33F1F}" type="TxLink">
            <a:rPr lang="en-US" sz="1100" b="0" i="0" u="none" strike="noStrike">
              <a:solidFill>
                <a:srgbClr val="598CBF"/>
              </a:solidFill>
              <a:latin typeface="Aptos Narrow"/>
              <a:ea typeface="+mn-ea"/>
              <a:cs typeface="+mn-cs"/>
            </a:rPr>
            <a:pPr marL="0" indent="0" algn="r"/>
            <a:t>$1 977</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31</xdr:row>
      <xdr:rowOff>150059</xdr:rowOff>
    </xdr:from>
    <xdr:to>
      <xdr:col>3</xdr:col>
      <xdr:colOff>189914</xdr:colOff>
      <xdr:row>32</xdr:row>
      <xdr:rowOff>151231</xdr:rowOff>
    </xdr:to>
    <xdr:sp macro="" textlink="Processing!Q22">
      <xdr:nvSpPr>
        <xdr:cNvPr id="84" name="TextBox 83">
          <a:extLst>
            <a:ext uri="{FF2B5EF4-FFF2-40B4-BE49-F238E27FC236}">
              <a16:creationId xmlns:a16="http://schemas.microsoft.com/office/drawing/2014/main" id="{00000000-0008-0000-0800-000054000000}"/>
            </a:ext>
          </a:extLst>
        </xdr:cNvPr>
        <xdr:cNvSpPr txBox="1"/>
      </xdr:nvSpPr>
      <xdr:spPr>
        <a:xfrm>
          <a:off x="1012874" y="5819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2D48D95-88CE-4A8D-B893-439D544E9583}" type="TxLink">
            <a:rPr lang="en-US" sz="1100" b="0" i="0" u="none" strike="noStrike">
              <a:solidFill>
                <a:srgbClr val="598CBF"/>
              </a:solidFill>
              <a:latin typeface="Aptos Narrow"/>
              <a:ea typeface="+mn-ea"/>
              <a:cs typeface="+mn-cs"/>
            </a:rPr>
            <a:pPr marL="0" indent="0" algn="l"/>
            <a:t>Checking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33</xdr:row>
      <xdr:rowOff>165299</xdr:rowOff>
    </xdr:from>
    <xdr:to>
      <xdr:col>4</xdr:col>
      <xdr:colOff>330006</xdr:colOff>
      <xdr:row>34</xdr:row>
      <xdr:rowOff>166471</xdr:rowOff>
    </xdr:to>
    <xdr:sp macro="" textlink="Processing!R23">
      <xdr:nvSpPr>
        <xdr:cNvPr id="85" name="TextBox 84">
          <a:extLst>
            <a:ext uri="{FF2B5EF4-FFF2-40B4-BE49-F238E27FC236}">
              <a16:creationId xmlns:a16="http://schemas.microsoft.com/office/drawing/2014/main" id="{00000000-0008-0000-0800-000055000000}"/>
            </a:ext>
          </a:extLst>
        </xdr:cNvPr>
        <xdr:cNvSpPr txBox="1"/>
      </xdr:nvSpPr>
      <xdr:spPr>
        <a:xfrm>
          <a:off x="2087295" y="6200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99CA88D-AE8B-40EC-8894-724CE7969974}" type="TxLink">
            <a:rPr lang="en-US" sz="1100" b="0" i="0" u="none" strike="noStrike">
              <a:solidFill>
                <a:srgbClr val="598CBF"/>
              </a:solidFill>
              <a:latin typeface="Aptos Narrow"/>
              <a:ea typeface="+mn-ea"/>
              <a:cs typeface="+mn-cs"/>
            </a:rPr>
            <a:pPr marL="0" indent="0" algn="r"/>
            <a:t>$1 916</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33</xdr:row>
      <xdr:rowOff>165299</xdr:rowOff>
    </xdr:from>
    <xdr:to>
      <xdr:col>3</xdr:col>
      <xdr:colOff>189914</xdr:colOff>
      <xdr:row>34</xdr:row>
      <xdr:rowOff>166471</xdr:rowOff>
    </xdr:to>
    <xdr:sp macro="" textlink="Processing!Q23">
      <xdr:nvSpPr>
        <xdr:cNvPr id="86" name="TextBox 85">
          <a:extLst>
            <a:ext uri="{FF2B5EF4-FFF2-40B4-BE49-F238E27FC236}">
              <a16:creationId xmlns:a16="http://schemas.microsoft.com/office/drawing/2014/main" id="{00000000-0008-0000-0800-000056000000}"/>
            </a:ext>
          </a:extLst>
        </xdr:cNvPr>
        <xdr:cNvSpPr txBox="1"/>
      </xdr:nvSpPr>
      <xdr:spPr>
        <a:xfrm>
          <a:off x="1012874" y="6200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864B10-3E92-48C6-83B2-9E42358F19F7}" type="TxLink">
            <a:rPr lang="en-US" sz="1100" b="0" i="0" u="none" strike="noStrike">
              <a:solidFill>
                <a:srgbClr val="598CBF"/>
              </a:solidFill>
              <a:latin typeface="Aptos Narrow"/>
              <a:ea typeface="+mn-ea"/>
              <a:cs typeface="+mn-cs"/>
            </a:rPr>
            <a:pPr marL="0" indent="0" algn="l"/>
            <a:t>Saving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36</xdr:row>
      <xdr:rowOff>12899</xdr:rowOff>
    </xdr:from>
    <xdr:to>
      <xdr:col>4</xdr:col>
      <xdr:colOff>330006</xdr:colOff>
      <xdr:row>37</xdr:row>
      <xdr:rowOff>14071</xdr:rowOff>
    </xdr:to>
    <xdr:sp macro="" textlink="Processing!R24">
      <xdr:nvSpPr>
        <xdr:cNvPr id="87" name="TextBox 86">
          <a:extLst>
            <a:ext uri="{FF2B5EF4-FFF2-40B4-BE49-F238E27FC236}">
              <a16:creationId xmlns:a16="http://schemas.microsoft.com/office/drawing/2014/main" id="{00000000-0008-0000-0800-000057000000}"/>
            </a:ext>
          </a:extLst>
        </xdr:cNvPr>
        <xdr:cNvSpPr txBox="1"/>
      </xdr:nvSpPr>
      <xdr:spPr>
        <a:xfrm>
          <a:off x="2087295" y="659657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AFAFF53-E48A-46A8-B08F-F303044C6141}" type="TxLink">
            <a:rPr lang="en-US" sz="1100" b="0" i="0" u="none" strike="noStrike">
              <a:solidFill>
                <a:srgbClr val="598CBF"/>
              </a:solidFill>
              <a:latin typeface="Aptos Narrow"/>
              <a:ea typeface="+mn-ea"/>
              <a:cs typeface="+mn-cs"/>
            </a:rPr>
            <a:pPr marL="0" indent="0" algn="r"/>
            <a:t>$1 712</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36</xdr:row>
      <xdr:rowOff>12899</xdr:rowOff>
    </xdr:from>
    <xdr:to>
      <xdr:col>3</xdr:col>
      <xdr:colOff>189914</xdr:colOff>
      <xdr:row>37</xdr:row>
      <xdr:rowOff>14071</xdr:rowOff>
    </xdr:to>
    <xdr:sp macro="" textlink="Processing!Q24">
      <xdr:nvSpPr>
        <xdr:cNvPr id="88" name="TextBox 87">
          <a:extLst>
            <a:ext uri="{FF2B5EF4-FFF2-40B4-BE49-F238E27FC236}">
              <a16:creationId xmlns:a16="http://schemas.microsoft.com/office/drawing/2014/main" id="{00000000-0008-0000-0800-000058000000}"/>
            </a:ext>
          </a:extLst>
        </xdr:cNvPr>
        <xdr:cNvSpPr txBox="1"/>
      </xdr:nvSpPr>
      <xdr:spPr>
        <a:xfrm>
          <a:off x="1012874" y="659657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34A437-0D88-4F35-B567-B7F6831301AB}" type="TxLink">
            <a:rPr lang="en-US" sz="1100" b="0" i="0" u="none" strike="noStrike">
              <a:solidFill>
                <a:srgbClr val="598CBF"/>
              </a:solidFill>
              <a:latin typeface="Aptos Narrow"/>
              <a:ea typeface="+mn-ea"/>
              <a:cs typeface="+mn-cs"/>
            </a:rPr>
            <a:pPr marL="0" indent="0" algn="l"/>
            <a:t>Credit Cards</a:t>
          </a:fld>
          <a:endParaRPr lang="ru-RU" sz="1100" b="0" i="0" u="none" strike="noStrike">
            <a:solidFill>
              <a:srgbClr val="598CBF"/>
            </a:solidFill>
            <a:latin typeface="Aptos Narrow"/>
            <a:ea typeface="+mn-ea"/>
            <a:cs typeface="+mn-cs"/>
          </a:endParaRPr>
        </a:p>
      </xdr:txBody>
    </xdr:sp>
    <xdr:clientData/>
  </xdr:twoCellAnchor>
  <xdr:twoCellAnchor>
    <xdr:from>
      <xdr:col>1</xdr:col>
      <xdr:colOff>358140</xdr:colOff>
      <xdr:row>29</xdr:row>
      <xdr:rowOff>7620</xdr:rowOff>
    </xdr:from>
    <xdr:to>
      <xdr:col>5</xdr:col>
      <xdr:colOff>22860</xdr:colOff>
      <xdr:row>39</xdr:row>
      <xdr:rowOff>7620</xdr:rowOff>
    </xdr:to>
    <xdr:graphicFrame macro="">
      <xdr:nvGraphicFramePr>
        <xdr:cNvPr id="89" name="Chart 88">
          <a:extLst>
            <a:ext uri="{FF2B5EF4-FFF2-40B4-BE49-F238E27FC236}">
              <a16:creationId xmlns:a16="http://schemas.microsoft.com/office/drawing/2014/main" id="{00000000-0008-0000-0800-00005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7620</xdr:colOff>
      <xdr:row>27</xdr:row>
      <xdr:rowOff>114300</xdr:rowOff>
    </xdr:from>
    <xdr:to>
      <xdr:col>4</xdr:col>
      <xdr:colOff>350520</xdr:colOff>
      <xdr:row>29</xdr:row>
      <xdr:rowOff>22860</xdr:rowOff>
    </xdr:to>
    <xdr:sp macro="" textlink="Processing!R20">
      <xdr:nvSpPr>
        <xdr:cNvPr id="90" name="TextBox 89">
          <a:extLst>
            <a:ext uri="{FF2B5EF4-FFF2-40B4-BE49-F238E27FC236}">
              <a16:creationId xmlns:a16="http://schemas.microsoft.com/office/drawing/2014/main" id="{00000000-0008-0000-0800-00005A000000}"/>
            </a:ext>
          </a:extLst>
        </xdr:cNvPr>
        <xdr:cNvSpPr txBox="1"/>
      </xdr:nvSpPr>
      <xdr:spPr>
        <a:xfrm>
          <a:off x="18364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D4FDB19F-6E7D-4041-9887-35703C74EE3F}" type="TxLink">
            <a:rPr lang="en-US" sz="1400" b="0" i="0" u="none" strike="noStrike">
              <a:solidFill>
                <a:schemeClr val="bg1"/>
              </a:solidFill>
              <a:latin typeface="Aptos Narrow"/>
              <a:ea typeface="+mn-ea"/>
              <a:cs typeface="+mn-cs"/>
            </a:rPr>
            <a:pPr marL="0" indent="0" algn="r"/>
            <a:t>$8 314</a:t>
          </a:fld>
          <a:endParaRPr lang="ru-RU" sz="1400" b="0" i="0" u="none" strike="noStrike">
            <a:solidFill>
              <a:schemeClr val="bg1"/>
            </a:solidFill>
            <a:latin typeface="Aptos Narrow"/>
            <a:ea typeface="+mn-ea"/>
            <a:cs typeface="+mn-cs"/>
          </a:endParaRPr>
        </a:p>
      </xdr:txBody>
    </xdr:sp>
    <xdr:clientData/>
  </xdr:twoCellAnchor>
  <xdr:twoCellAnchor editAs="oneCell">
    <xdr:from>
      <xdr:col>19</xdr:col>
      <xdr:colOff>342900</xdr:colOff>
      <xdr:row>11</xdr:row>
      <xdr:rowOff>45721</xdr:rowOff>
    </xdr:from>
    <xdr:to>
      <xdr:col>22</xdr:col>
      <xdr:colOff>342900</xdr:colOff>
      <xdr:row>13</xdr:row>
      <xdr:rowOff>137161</xdr:rowOff>
    </xdr:to>
    <mc:AlternateContent xmlns:mc="http://schemas.openxmlformats.org/markup-compatibility/2006" xmlns:a14="http://schemas.microsoft.com/office/drawing/2010/main">
      <mc:Choice Requires="a14">
        <xdr:graphicFrame macro="">
          <xdr:nvGraphicFramePr>
            <xdr:cNvPr id="91" name="Year 2">
              <a:extLst>
                <a:ext uri="{FF2B5EF4-FFF2-40B4-BE49-F238E27FC236}">
                  <a16:creationId xmlns:a16="http://schemas.microsoft.com/office/drawing/2014/main" id="{00000000-0008-0000-0800-00005B00000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925300" y="2057401"/>
              <a:ext cx="182880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495300</xdr:colOff>
      <xdr:row>11</xdr:row>
      <xdr:rowOff>175260</xdr:rowOff>
    </xdr:from>
    <xdr:to>
      <xdr:col>18</xdr:col>
      <xdr:colOff>68580</xdr:colOff>
      <xdr:row>12</xdr:row>
      <xdr:rowOff>175260</xdr:rowOff>
    </xdr:to>
    <xdr:sp macro="" textlink="">
      <xdr:nvSpPr>
        <xdr:cNvPr id="94" name="Rectangle 93">
          <a:extLst>
            <a:ext uri="{FF2B5EF4-FFF2-40B4-BE49-F238E27FC236}">
              <a16:creationId xmlns:a16="http://schemas.microsoft.com/office/drawing/2014/main" id="{00000000-0008-0000-0800-00005E000000}"/>
            </a:ext>
          </a:extLst>
        </xdr:cNvPr>
        <xdr:cNvSpPr/>
      </xdr:nvSpPr>
      <xdr:spPr>
        <a:xfrm>
          <a:off x="10858500" y="2186940"/>
          <a:ext cx="182880" cy="18288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539174</xdr:colOff>
      <xdr:row>14</xdr:row>
      <xdr:rowOff>78971</xdr:rowOff>
    </xdr:from>
    <xdr:to>
      <xdr:col>1</xdr:col>
      <xdr:colOff>597086</xdr:colOff>
      <xdr:row>25</xdr:row>
      <xdr:rowOff>170411</xdr:rowOff>
    </xdr:to>
    <xdr:graphicFrame macro="">
      <xdr:nvGraphicFramePr>
        <xdr:cNvPr id="96" name="Chart 95">
          <a:extLst>
            <a:ext uri="{FF2B5EF4-FFF2-40B4-BE49-F238E27FC236}">
              <a16:creationId xmlns:a16="http://schemas.microsoft.com/office/drawing/2014/main" id="{00000000-0008-0000-0800-00006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236221</xdr:colOff>
      <xdr:row>13</xdr:row>
      <xdr:rowOff>129540</xdr:rowOff>
    </xdr:from>
    <xdr:to>
      <xdr:col>3</xdr:col>
      <xdr:colOff>1</xdr:colOff>
      <xdr:row>15</xdr:row>
      <xdr:rowOff>38100</xdr:rowOff>
    </xdr:to>
    <xdr:sp macro="" textlink="">
      <xdr:nvSpPr>
        <xdr:cNvPr id="97" name="TextBox 96">
          <a:extLst>
            <a:ext uri="{FF2B5EF4-FFF2-40B4-BE49-F238E27FC236}">
              <a16:creationId xmlns:a16="http://schemas.microsoft.com/office/drawing/2014/main" id="{00000000-0008-0000-0800-000061000000}"/>
            </a:ext>
          </a:extLst>
        </xdr:cNvPr>
        <xdr:cNvSpPr txBox="1"/>
      </xdr:nvSpPr>
      <xdr:spPr>
        <a:xfrm>
          <a:off x="1455421" y="250698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solidFill>
              <a:latin typeface="Aptos Narrow"/>
              <a:ea typeface="+mn-ea"/>
              <a:cs typeface="+mn-cs"/>
            </a:rPr>
            <a:t>$</a:t>
          </a:r>
        </a:p>
      </xdr:txBody>
    </xdr:sp>
    <xdr:clientData/>
  </xdr:twoCellAnchor>
  <xdr:twoCellAnchor>
    <xdr:from>
      <xdr:col>3</xdr:col>
      <xdr:colOff>99061</xdr:colOff>
      <xdr:row>13</xdr:row>
      <xdr:rowOff>129540</xdr:rowOff>
    </xdr:from>
    <xdr:to>
      <xdr:col>3</xdr:col>
      <xdr:colOff>472441</xdr:colOff>
      <xdr:row>15</xdr:row>
      <xdr:rowOff>38100</xdr:rowOff>
    </xdr:to>
    <xdr:sp macro="" textlink="">
      <xdr:nvSpPr>
        <xdr:cNvPr id="98" name="TextBox 97">
          <a:extLst>
            <a:ext uri="{FF2B5EF4-FFF2-40B4-BE49-F238E27FC236}">
              <a16:creationId xmlns:a16="http://schemas.microsoft.com/office/drawing/2014/main" id="{00000000-0008-0000-0800-000062000000}"/>
            </a:ext>
          </a:extLst>
        </xdr:cNvPr>
        <xdr:cNvSpPr txBox="1"/>
      </xdr:nvSpPr>
      <xdr:spPr>
        <a:xfrm>
          <a:off x="1927861" y="250698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solidFill>
              <a:latin typeface="Aptos Narrow"/>
              <a:ea typeface="+mn-ea"/>
              <a:cs typeface="+mn-cs"/>
            </a:rPr>
            <a:t>%</a:t>
          </a:r>
        </a:p>
      </xdr:txBody>
    </xdr:sp>
    <xdr:clientData/>
  </xdr:twoCellAnchor>
  <mc:AlternateContent xmlns:mc="http://schemas.openxmlformats.org/markup-compatibility/2006">
    <mc:Choice xmlns:a14="http://schemas.microsoft.com/office/drawing/2010/main" Requires="a14">
      <xdr:twoCellAnchor editAs="oneCell">
        <xdr:from>
          <xdr:col>2</xdr:col>
          <xdr:colOff>161925</xdr:colOff>
          <xdr:row>13</xdr:row>
          <xdr:rowOff>171450</xdr:rowOff>
        </xdr:from>
        <xdr:to>
          <xdr:col>2</xdr:col>
          <xdr:colOff>514350</xdr:colOff>
          <xdr:row>15</xdr:row>
          <xdr:rowOff>28575</xdr:rowOff>
        </xdr:to>
        <xdr:sp macro="" textlink="">
          <xdr:nvSpPr>
            <xdr:cNvPr id="8194" name="Option Button 2" hidden="1">
              <a:extLst>
                <a:ext uri="{63B3BB69-23CF-44E3-9099-C40C66FF867C}">
                  <a14:compatExt spid="_x0000_s8194"/>
                </a:ext>
                <a:ext uri="{FF2B5EF4-FFF2-40B4-BE49-F238E27FC236}">
                  <a16:creationId xmlns:a16="http://schemas.microsoft.com/office/drawing/2014/main" id="{00000000-0008-0000-07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13</xdr:row>
          <xdr:rowOff>171450</xdr:rowOff>
        </xdr:from>
        <xdr:to>
          <xdr:col>3</xdr:col>
          <xdr:colOff>361950</xdr:colOff>
          <xdr:row>15</xdr:row>
          <xdr:rowOff>28575</xdr:rowOff>
        </xdr:to>
        <xdr:sp macro="" textlink="">
          <xdr:nvSpPr>
            <xdr:cNvPr id="8195" name="Option Button 3" hidden="1">
              <a:extLst>
                <a:ext uri="{63B3BB69-23CF-44E3-9099-C40C66FF867C}">
                  <a14:compatExt spid="_x0000_s8195"/>
                </a:ext>
                <a:ext uri="{FF2B5EF4-FFF2-40B4-BE49-F238E27FC236}">
                  <a16:creationId xmlns:a16="http://schemas.microsoft.com/office/drawing/2014/main" id="{00000000-0008-0000-07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18584</xdr:colOff>
      <xdr:row>28</xdr:row>
      <xdr:rowOff>80847</xdr:rowOff>
    </xdr:from>
    <xdr:to>
      <xdr:col>1</xdr:col>
      <xdr:colOff>521504</xdr:colOff>
      <xdr:row>38</xdr:row>
      <xdr:rowOff>88281</xdr:rowOff>
    </xdr:to>
    <xdr:graphicFrame macro="">
      <xdr:nvGraphicFramePr>
        <xdr:cNvPr id="99" name="Chart 98">
          <a:extLst>
            <a:ext uri="{FF2B5EF4-FFF2-40B4-BE49-F238E27FC236}">
              <a16:creationId xmlns:a16="http://schemas.microsoft.com/office/drawing/2014/main" id="{00000000-0008-0000-0800-00006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281940</xdr:colOff>
      <xdr:row>5</xdr:row>
      <xdr:rowOff>45720</xdr:rowOff>
    </xdr:from>
    <xdr:to>
      <xdr:col>7</xdr:col>
      <xdr:colOff>533400</xdr:colOff>
      <xdr:row>7</xdr:row>
      <xdr:rowOff>38100</xdr:rowOff>
    </xdr:to>
    <xdr:sp macro="" textlink="Processing!J7">
      <xdr:nvSpPr>
        <xdr:cNvPr id="100" name="TextBox 99">
          <a:extLst>
            <a:ext uri="{FF2B5EF4-FFF2-40B4-BE49-F238E27FC236}">
              <a16:creationId xmlns:a16="http://schemas.microsoft.com/office/drawing/2014/main" id="{00000000-0008-0000-0800-000064000000}"/>
            </a:ext>
          </a:extLst>
        </xdr:cNvPr>
        <xdr:cNvSpPr txBox="1"/>
      </xdr:nvSpPr>
      <xdr:spPr>
        <a:xfrm>
          <a:off x="33299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970F84-CAD0-4A62-9E44-528DBEC86110}" type="TxLink">
            <a:rPr lang="en-US" sz="2000" b="0" i="0" u="none" strike="noStrike">
              <a:solidFill>
                <a:srgbClr val="FF0000"/>
              </a:solidFill>
              <a:latin typeface="Aptos Narrow"/>
              <a:ea typeface="+mn-ea"/>
              <a:cs typeface="+mn-cs"/>
            </a:rPr>
            <a:pPr marL="0" indent="0"/>
            <a:t> </a:t>
          </a:fld>
          <a:endParaRPr lang="ru-RU" sz="2000" b="0" i="0" u="none" strike="noStrike">
            <a:solidFill>
              <a:srgbClr val="FF0000"/>
            </a:solidFill>
            <a:latin typeface="Aptos Narrow"/>
            <a:ea typeface="+mn-ea"/>
            <a:cs typeface="+mn-cs"/>
          </a:endParaRPr>
        </a:p>
      </xdr:txBody>
    </xdr:sp>
    <xdr:clientData/>
  </xdr:twoCellAnchor>
  <xdr:twoCellAnchor>
    <xdr:from>
      <xdr:col>5</xdr:col>
      <xdr:colOff>281940</xdr:colOff>
      <xdr:row>5</xdr:row>
      <xdr:rowOff>45720</xdr:rowOff>
    </xdr:from>
    <xdr:to>
      <xdr:col>7</xdr:col>
      <xdr:colOff>533400</xdr:colOff>
      <xdr:row>7</xdr:row>
      <xdr:rowOff>38100</xdr:rowOff>
    </xdr:to>
    <xdr:sp macro="" textlink="Processing!I7">
      <xdr:nvSpPr>
        <xdr:cNvPr id="101" name="TextBox 100">
          <a:extLst>
            <a:ext uri="{FF2B5EF4-FFF2-40B4-BE49-F238E27FC236}">
              <a16:creationId xmlns:a16="http://schemas.microsoft.com/office/drawing/2014/main" id="{00000000-0008-0000-0800-000065000000}"/>
            </a:ext>
          </a:extLst>
        </xdr:cNvPr>
        <xdr:cNvSpPr txBox="1"/>
      </xdr:nvSpPr>
      <xdr:spPr>
        <a:xfrm>
          <a:off x="33299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AB128E-9B81-41DA-9E24-A81793FD04BE}" type="TxLink">
            <a:rPr lang="en-US" sz="2000" b="0" i="0" u="none" strike="noStrike">
              <a:solidFill>
                <a:srgbClr val="00C6BC"/>
              </a:solidFill>
              <a:latin typeface="Aptos Narrow"/>
              <a:ea typeface="+mn-ea"/>
              <a:cs typeface="+mn-cs"/>
            </a:rPr>
            <a:pPr marL="0" indent="0"/>
            <a:t>$3 048</a:t>
          </a:fld>
          <a:endParaRPr lang="ru-RU" sz="2000" b="0" i="0" u="none" strike="noStrike">
            <a:solidFill>
              <a:srgbClr val="00C6BC"/>
            </a:solidFill>
            <a:latin typeface="Aptos Narrow"/>
            <a:ea typeface="+mn-ea"/>
            <a:cs typeface="+mn-cs"/>
          </a:endParaRPr>
        </a:p>
      </xdr:txBody>
    </xdr:sp>
    <xdr:clientData/>
  </xdr:twoCellAnchor>
  <xdr:twoCellAnchor>
    <xdr:from>
      <xdr:col>15</xdr:col>
      <xdr:colOff>152400</xdr:colOff>
      <xdr:row>28</xdr:row>
      <xdr:rowOff>91440</xdr:rowOff>
    </xdr:from>
    <xdr:to>
      <xdr:col>16</xdr:col>
      <xdr:colOff>457200</xdr:colOff>
      <xdr:row>37</xdr:row>
      <xdr:rowOff>121920</xdr:rowOff>
    </xdr:to>
    <xdr:grpSp>
      <xdr:nvGrpSpPr>
        <xdr:cNvPr id="102" name="Group 101">
          <a:extLst>
            <a:ext uri="{FF2B5EF4-FFF2-40B4-BE49-F238E27FC236}">
              <a16:creationId xmlns:a16="http://schemas.microsoft.com/office/drawing/2014/main" id="{00000000-0008-0000-0800-000066000000}"/>
            </a:ext>
          </a:extLst>
        </xdr:cNvPr>
        <xdr:cNvGrpSpPr/>
      </xdr:nvGrpSpPr>
      <xdr:grpSpPr>
        <a:xfrm>
          <a:off x="9042400" y="5425440"/>
          <a:ext cx="897467" cy="1744980"/>
          <a:chOff x="9296400" y="5212080"/>
          <a:chExt cx="914400" cy="1676400"/>
        </a:xfrm>
      </xdr:grpSpPr>
      <xdr:sp macro="" textlink="Processing!J2">
        <xdr:nvSpPr>
          <xdr:cNvPr id="103" name="Rectangle: Rounded Corners 102">
            <a:extLst>
              <a:ext uri="{FF2B5EF4-FFF2-40B4-BE49-F238E27FC236}">
                <a16:creationId xmlns:a16="http://schemas.microsoft.com/office/drawing/2014/main" id="{00000000-0008-0000-0800-000067000000}"/>
              </a:ext>
            </a:extLst>
          </xdr:cNvPr>
          <xdr:cNvSpPr/>
        </xdr:nvSpPr>
        <xdr:spPr>
          <a:xfrm>
            <a:off x="9296400" y="5212080"/>
            <a:ext cx="914400" cy="274320"/>
          </a:xfrm>
          <a:prstGeom prst="roundRect">
            <a:avLst/>
          </a:prstGeom>
          <a:gradFill>
            <a:gsLst>
              <a:gs pos="100000">
                <a:srgbClr val="0054B4"/>
              </a:gs>
              <a:gs pos="0">
                <a:srgbClr val="34D399"/>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760DDD-0791-4269-B40F-0B3A1B881499}" type="TxLink">
              <a:rPr lang="en-US" sz="1100" b="0" i="0" u="none" strike="noStrike">
                <a:solidFill>
                  <a:schemeClr val="bg1"/>
                </a:solidFill>
                <a:latin typeface="Aptos Narrow"/>
              </a:rPr>
              <a:pPr algn="ctr"/>
              <a:t>Checking</a:t>
            </a:fld>
            <a:endParaRPr lang="ru-RU" sz="1100">
              <a:solidFill>
                <a:schemeClr val="bg1"/>
              </a:solidFill>
            </a:endParaRPr>
          </a:p>
        </xdr:txBody>
      </xdr:sp>
      <xdr:sp macro="" textlink="Processing!J3">
        <xdr:nvSpPr>
          <xdr:cNvPr id="104" name="Rectangle: Rounded Corners 103">
            <a:extLst>
              <a:ext uri="{FF2B5EF4-FFF2-40B4-BE49-F238E27FC236}">
                <a16:creationId xmlns:a16="http://schemas.microsoft.com/office/drawing/2014/main" id="{00000000-0008-0000-0800-000068000000}"/>
              </a:ext>
            </a:extLst>
          </xdr:cNvPr>
          <xdr:cNvSpPr/>
        </xdr:nvSpPr>
        <xdr:spPr>
          <a:xfrm>
            <a:off x="9296400" y="5562600"/>
            <a:ext cx="914400" cy="274320"/>
          </a:xfrm>
          <a:prstGeom prst="roundRect">
            <a:avLst/>
          </a:prstGeom>
          <a:gradFill>
            <a:gsLst>
              <a:gs pos="100000">
                <a:srgbClr val="1E63E8"/>
              </a:gs>
              <a:gs pos="0">
                <a:srgbClr val="6CB7FF"/>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3E7859-60EB-44D0-A4E1-97BDEF9835DA}" type="TxLink">
              <a:rPr lang="en-US" sz="1100" b="0" i="0" u="none" strike="noStrike">
                <a:solidFill>
                  <a:schemeClr val="bg1"/>
                </a:solidFill>
                <a:latin typeface="Aptos Narrow"/>
              </a:rPr>
              <a:pPr algn="ctr"/>
              <a:t>Saving</a:t>
            </a:fld>
            <a:endParaRPr lang="ru-RU" sz="1100">
              <a:solidFill>
                <a:schemeClr val="bg1"/>
              </a:solidFill>
            </a:endParaRPr>
          </a:p>
        </xdr:txBody>
      </xdr:sp>
      <xdr:sp macro="" textlink="Processing!J4">
        <xdr:nvSpPr>
          <xdr:cNvPr id="105" name="Rectangle: Rounded Corners 104">
            <a:extLst>
              <a:ext uri="{FF2B5EF4-FFF2-40B4-BE49-F238E27FC236}">
                <a16:creationId xmlns:a16="http://schemas.microsoft.com/office/drawing/2014/main" id="{00000000-0008-0000-0800-000069000000}"/>
              </a:ext>
            </a:extLst>
          </xdr:cNvPr>
          <xdr:cNvSpPr/>
        </xdr:nvSpPr>
        <xdr:spPr>
          <a:xfrm>
            <a:off x="9296400" y="5913120"/>
            <a:ext cx="914400" cy="274320"/>
          </a:xfrm>
          <a:prstGeom prst="roundRect">
            <a:avLst/>
          </a:prstGeom>
          <a:gradFill>
            <a:gsLst>
              <a:gs pos="100000">
                <a:srgbClr val="1CE16C"/>
              </a:gs>
              <a:gs pos="0">
                <a:srgbClr val="F9EAB7"/>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92A42B-82E4-4657-AA3E-77D138B4C2C2}" type="TxLink">
              <a:rPr lang="en-US" sz="1100" b="0" i="0" u="none" strike="noStrike">
                <a:solidFill>
                  <a:schemeClr val="bg1"/>
                </a:solidFill>
                <a:latin typeface="Aptos Narrow"/>
              </a:rPr>
              <a:pPr algn="ctr"/>
              <a:t>Investments</a:t>
            </a:fld>
            <a:endParaRPr lang="ru-RU" sz="1100">
              <a:solidFill>
                <a:schemeClr val="bg1"/>
              </a:solidFill>
            </a:endParaRPr>
          </a:p>
        </xdr:txBody>
      </xdr:sp>
      <xdr:sp macro="" textlink="Processing!J5">
        <xdr:nvSpPr>
          <xdr:cNvPr id="106" name="Rectangle: Rounded Corners 105">
            <a:extLst>
              <a:ext uri="{FF2B5EF4-FFF2-40B4-BE49-F238E27FC236}">
                <a16:creationId xmlns:a16="http://schemas.microsoft.com/office/drawing/2014/main" id="{00000000-0008-0000-0800-00006A000000}"/>
              </a:ext>
            </a:extLst>
          </xdr:cNvPr>
          <xdr:cNvSpPr/>
        </xdr:nvSpPr>
        <xdr:spPr>
          <a:xfrm>
            <a:off x="9296400" y="6263640"/>
            <a:ext cx="914400" cy="274320"/>
          </a:xfrm>
          <a:prstGeom prst="roundRect">
            <a:avLst/>
          </a:prstGeom>
          <a:gradFill>
            <a:gsLst>
              <a:gs pos="0">
                <a:srgbClr val="FFFF00"/>
              </a:gs>
              <a:gs pos="94000">
                <a:srgbClr val="F2207B"/>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B2A1CF-C769-492E-ADE4-147DC16D645D}" type="TxLink">
              <a:rPr lang="en-US" sz="1100" b="0" i="0" u="none" strike="noStrike">
                <a:solidFill>
                  <a:schemeClr val="bg1"/>
                </a:solidFill>
                <a:latin typeface="Aptos Narrow"/>
              </a:rPr>
              <a:pPr algn="ctr"/>
              <a:t>Digital Craft</a:t>
            </a:fld>
            <a:endParaRPr lang="ru-RU" sz="1100">
              <a:solidFill>
                <a:schemeClr val="bg1"/>
              </a:solidFill>
            </a:endParaRPr>
          </a:p>
        </xdr:txBody>
      </xdr:sp>
      <xdr:sp macro="" textlink="Processing!J6">
        <xdr:nvSpPr>
          <xdr:cNvPr id="107" name="Rectangle: Rounded Corners 106">
            <a:extLst>
              <a:ext uri="{FF2B5EF4-FFF2-40B4-BE49-F238E27FC236}">
                <a16:creationId xmlns:a16="http://schemas.microsoft.com/office/drawing/2014/main" id="{00000000-0008-0000-0800-00006B000000}"/>
              </a:ext>
            </a:extLst>
          </xdr:cNvPr>
          <xdr:cNvSpPr/>
        </xdr:nvSpPr>
        <xdr:spPr>
          <a:xfrm>
            <a:off x="9296400" y="6614160"/>
            <a:ext cx="914400" cy="274320"/>
          </a:xfrm>
          <a:prstGeom prst="roundRect">
            <a:avLst/>
          </a:prstGeom>
          <a:gradFill>
            <a:gsLst>
              <a:gs pos="100000">
                <a:srgbClr val="70AD18"/>
              </a:gs>
              <a:gs pos="0">
                <a:srgbClr val="ADE35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665468-6D95-4B70-AA85-914A8AC47F5B}" type="TxLink">
              <a:rPr lang="en-US" sz="1100" b="0" i="0" u="none" strike="noStrike">
                <a:solidFill>
                  <a:schemeClr val="bg1"/>
                </a:solidFill>
                <a:latin typeface="Aptos Narrow"/>
              </a:rPr>
              <a:pPr algn="ctr"/>
              <a:t>Rewards</a:t>
            </a:fld>
            <a:endParaRPr lang="ru-RU" sz="1100">
              <a:solidFill>
                <a:schemeClr val="bg1"/>
              </a:solidFill>
            </a:endParaRPr>
          </a:p>
        </xdr:txBody>
      </xdr:sp>
    </xdr:grpSp>
    <xdr:clientData/>
  </xdr:twoCellAnchor>
  <xdr:twoCellAnchor>
    <xdr:from>
      <xdr:col>15</xdr:col>
      <xdr:colOff>15240</xdr:colOff>
      <xdr:row>27</xdr:row>
      <xdr:rowOff>76200</xdr:rowOff>
    </xdr:from>
    <xdr:to>
      <xdr:col>17</xdr:col>
      <xdr:colOff>3048</xdr:colOff>
      <xdr:row>38</xdr:row>
      <xdr:rowOff>131064</xdr:rowOff>
    </xdr:to>
    <xdr:graphicFrame macro="">
      <xdr:nvGraphicFramePr>
        <xdr:cNvPr id="108" name="Chart 107">
          <a:extLst>
            <a:ext uri="{FF2B5EF4-FFF2-40B4-BE49-F238E27FC236}">
              <a16:creationId xmlns:a16="http://schemas.microsoft.com/office/drawing/2014/main" id="{00000000-0008-0000-0800-00006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561975</xdr:colOff>
          <xdr:row>28</xdr:row>
          <xdr:rowOff>85725</xdr:rowOff>
        </xdr:from>
        <xdr:to>
          <xdr:col>16</xdr:col>
          <xdr:colOff>438150</xdr:colOff>
          <xdr:row>29</xdr:row>
          <xdr:rowOff>161925</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7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30</xdr:row>
          <xdr:rowOff>76200</xdr:rowOff>
        </xdr:from>
        <xdr:to>
          <xdr:col>16</xdr:col>
          <xdr:colOff>438150</xdr:colOff>
          <xdr:row>31</xdr:row>
          <xdr:rowOff>152400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700-00000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32</xdr:row>
          <xdr:rowOff>66675</xdr:rowOff>
        </xdr:from>
        <xdr:to>
          <xdr:col>16</xdr:col>
          <xdr:colOff>438150</xdr:colOff>
          <xdr:row>33</xdr:row>
          <xdr:rowOff>142875</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700-00000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34</xdr:row>
          <xdr:rowOff>57150</xdr:rowOff>
        </xdr:from>
        <xdr:to>
          <xdr:col>16</xdr:col>
          <xdr:colOff>438150</xdr:colOff>
          <xdr:row>35</xdr:row>
          <xdr:rowOff>133350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7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36</xdr:row>
          <xdr:rowOff>57150</xdr:rowOff>
        </xdr:from>
        <xdr:to>
          <xdr:col>16</xdr:col>
          <xdr:colOff>438150</xdr:colOff>
          <xdr:row>37</xdr:row>
          <xdr:rowOff>133350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7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525780</xdr:colOff>
      <xdr:row>28</xdr:row>
      <xdr:rowOff>83820</xdr:rowOff>
    </xdr:from>
    <xdr:to>
      <xdr:col>15</xdr:col>
      <xdr:colOff>121920</xdr:colOff>
      <xdr:row>39</xdr:row>
      <xdr:rowOff>106680</xdr:rowOff>
    </xdr:to>
    <xdr:sp macro="" textlink="">
      <xdr:nvSpPr>
        <xdr:cNvPr id="109" name="Rectangle 108">
          <a:extLst>
            <a:ext uri="{FF2B5EF4-FFF2-40B4-BE49-F238E27FC236}">
              <a16:creationId xmlns:a16="http://schemas.microsoft.com/office/drawing/2014/main" id="{00000000-0008-0000-0800-00006D000000}"/>
            </a:ext>
          </a:extLst>
        </xdr:cNvPr>
        <xdr:cNvSpPr/>
      </xdr:nvSpPr>
      <xdr:spPr>
        <a:xfrm>
          <a:off x="9060180" y="5204460"/>
          <a:ext cx="205740" cy="203454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327660</xdr:colOff>
      <xdr:row>28</xdr:row>
      <xdr:rowOff>91440</xdr:rowOff>
    </xdr:from>
    <xdr:to>
      <xdr:col>15</xdr:col>
      <xdr:colOff>22860</xdr:colOff>
      <xdr:row>39</xdr:row>
      <xdr:rowOff>106680</xdr:rowOff>
    </xdr:to>
    <xdr:grpSp>
      <xdr:nvGrpSpPr>
        <xdr:cNvPr id="110" name="Group 109">
          <a:extLst>
            <a:ext uri="{FF2B5EF4-FFF2-40B4-BE49-F238E27FC236}">
              <a16:creationId xmlns:a16="http://schemas.microsoft.com/office/drawing/2014/main" id="{00000000-0008-0000-0800-00006E000000}"/>
            </a:ext>
          </a:extLst>
        </xdr:cNvPr>
        <xdr:cNvGrpSpPr/>
      </xdr:nvGrpSpPr>
      <xdr:grpSpPr>
        <a:xfrm>
          <a:off x="8032327" y="5425440"/>
          <a:ext cx="880533" cy="2110740"/>
          <a:chOff x="8252460" y="5212080"/>
          <a:chExt cx="914400" cy="2026920"/>
        </a:xfrm>
      </xdr:grpSpPr>
      <xdr:sp macro="" textlink="Processing!A2">
        <xdr:nvSpPr>
          <xdr:cNvPr id="111" name="Rectangle: Rounded Corners 110">
            <a:extLst>
              <a:ext uri="{FF2B5EF4-FFF2-40B4-BE49-F238E27FC236}">
                <a16:creationId xmlns:a16="http://schemas.microsoft.com/office/drawing/2014/main" id="{00000000-0008-0000-0800-00006F000000}"/>
              </a:ext>
            </a:extLst>
          </xdr:cNvPr>
          <xdr:cNvSpPr/>
        </xdr:nvSpPr>
        <xdr:spPr>
          <a:xfrm>
            <a:off x="8252460" y="5212080"/>
            <a:ext cx="914400" cy="274320"/>
          </a:xfrm>
          <a:prstGeom prst="roundRect">
            <a:avLst/>
          </a:prstGeom>
          <a:gradFill>
            <a:gsLst>
              <a:gs pos="32000">
                <a:srgbClr val="14A1F9"/>
              </a:gs>
              <a:gs pos="95000">
                <a:srgbClr val="0273FC"/>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6D08CB-F3F6-467C-9EC0-6E305F9B2C9E}" type="TxLink">
              <a:rPr lang="en-US" sz="1100" b="0" i="0" u="none" strike="noStrike">
                <a:solidFill>
                  <a:schemeClr val="bg1"/>
                </a:solidFill>
                <a:latin typeface="Aptos Narrow"/>
              </a:rPr>
              <a:pPr algn="ctr"/>
              <a:t>Housing</a:t>
            </a:fld>
            <a:endParaRPr lang="ru-RU" sz="1100">
              <a:solidFill>
                <a:schemeClr val="bg1"/>
              </a:solidFill>
            </a:endParaRPr>
          </a:p>
        </xdr:txBody>
      </xdr:sp>
      <xdr:sp macro="" textlink="Processing!A3">
        <xdr:nvSpPr>
          <xdr:cNvPr id="112" name="Rectangle: Rounded Corners 111">
            <a:extLst>
              <a:ext uri="{FF2B5EF4-FFF2-40B4-BE49-F238E27FC236}">
                <a16:creationId xmlns:a16="http://schemas.microsoft.com/office/drawing/2014/main" id="{00000000-0008-0000-0800-000070000000}"/>
              </a:ext>
            </a:extLst>
          </xdr:cNvPr>
          <xdr:cNvSpPr/>
        </xdr:nvSpPr>
        <xdr:spPr>
          <a:xfrm>
            <a:off x="8252460" y="5562600"/>
            <a:ext cx="914400" cy="274320"/>
          </a:xfrm>
          <a:prstGeom prst="roundRect">
            <a:avLst/>
          </a:prstGeom>
          <a:gradFill>
            <a:gsLst>
              <a:gs pos="0">
                <a:srgbClr val="985DF9"/>
              </a:gs>
              <a:gs pos="100000">
                <a:srgbClr val="621EF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3205A3-F5BC-4221-A7BA-AFE403AEF4B0}" type="TxLink">
              <a:rPr lang="en-US" sz="1100" b="0" i="0" u="none" strike="noStrike">
                <a:solidFill>
                  <a:schemeClr val="bg1"/>
                </a:solidFill>
                <a:latin typeface="Aptos Narrow"/>
              </a:rPr>
              <a:pPr algn="ctr"/>
              <a:t>Food</a:t>
            </a:fld>
            <a:endParaRPr lang="ru-RU" sz="1100">
              <a:solidFill>
                <a:schemeClr val="bg1"/>
              </a:solidFill>
            </a:endParaRPr>
          </a:p>
        </xdr:txBody>
      </xdr:sp>
      <xdr:sp macro="" textlink="Processing!A4">
        <xdr:nvSpPr>
          <xdr:cNvPr id="113" name="Rectangle: Rounded Corners 112">
            <a:extLst>
              <a:ext uri="{FF2B5EF4-FFF2-40B4-BE49-F238E27FC236}">
                <a16:creationId xmlns:a16="http://schemas.microsoft.com/office/drawing/2014/main" id="{00000000-0008-0000-0800-000071000000}"/>
              </a:ext>
            </a:extLst>
          </xdr:cNvPr>
          <xdr:cNvSpPr/>
        </xdr:nvSpPr>
        <xdr:spPr>
          <a:xfrm>
            <a:off x="8252460" y="5913120"/>
            <a:ext cx="914400" cy="274320"/>
          </a:xfrm>
          <a:prstGeom prst="roundRect">
            <a:avLst/>
          </a:prstGeom>
          <a:gradFill>
            <a:gsLst>
              <a:gs pos="100000">
                <a:srgbClr val="006699"/>
              </a:gs>
              <a:gs pos="0">
                <a:srgbClr val="1B64F5"/>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15291D-AB2D-47FA-8F9E-4F9313B63FDD}" type="TxLink">
              <a:rPr lang="en-US" sz="1100" b="0" i="0" u="none" strike="noStrike">
                <a:solidFill>
                  <a:schemeClr val="bg1"/>
                </a:solidFill>
                <a:latin typeface="Aptos Narrow"/>
              </a:rPr>
              <a:pPr algn="ctr"/>
              <a:t>Transport</a:t>
            </a:fld>
            <a:endParaRPr lang="ru-RU" sz="1100">
              <a:solidFill>
                <a:schemeClr val="bg1"/>
              </a:solidFill>
            </a:endParaRPr>
          </a:p>
        </xdr:txBody>
      </xdr:sp>
      <xdr:sp macro="" textlink="Processing!A5">
        <xdr:nvSpPr>
          <xdr:cNvPr id="114" name="Rectangle: Rounded Corners 113">
            <a:extLst>
              <a:ext uri="{FF2B5EF4-FFF2-40B4-BE49-F238E27FC236}">
                <a16:creationId xmlns:a16="http://schemas.microsoft.com/office/drawing/2014/main" id="{00000000-0008-0000-0800-000072000000}"/>
              </a:ext>
            </a:extLst>
          </xdr:cNvPr>
          <xdr:cNvSpPr/>
        </xdr:nvSpPr>
        <xdr:spPr>
          <a:xfrm>
            <a:off x="8252460" y="6263640"/>
            <a:ext cx="914400" cy="274320"/>
          </a:xfrm>
          <a:prstGeom prst="roundRect">
            <a:avLst/>
          </a:prstGeom>
          <a:gradFill>
            <a:gsLst>
              <a:gs pos="0">
                <a:srgbClr val="F9A810"/>
              </a:gs>
              <a:gs pos="99000">
                <a:srgbClr val="FF0000"/>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75527C-F002-471C-ACA9-2E8D8249EC99}" type="TxLink">
              <a:rPr lang="en-US" sz="1100" b="0" i="0" u="none" strike="noStrike">
                <a:solidFill>
                  <a:schemeClr val="bg1"/>
                </a:solidFill>
                <a:latin typeface="Aptos Narrow"/>
              </a:rPr>
              <a:pPr algn="ctr"/>
              <a:t>Shopping</a:t>
            </a:fld>
            <a:endParaRPr lang="ru-RU" sz="1100">
              <a:solidFill>
                <a:schemeClr val="bg1"/>
              </a:solidFill>
            </a:endParaRPr>
          </a:p>
        </xdr:txBody>
      </xdr:sp>
      <xdr:sp macro="" textlink="Processing!A6">
        <xdr:nvSpPr>
          <xdr:cNvPr id="115" name="Rectangle: Rounded Corners 114">
            <a:extLst>
              <a:ext uri="{FF2B5EF4-FFF2-40B4-BE49-F238E27FC236}">
                <a16:creationId xmlns:a16="http://schemas.microsoft.com/office/drawing/2014/main" id="{00000000-0008-0000-0800-000073000000}"/>
              </a:ext>
            </a:extLst>
          </xdr:cNvPr>
          <xdr:cNvSpPr/>
        </xdr:nvSpPr>
        <xdr:spPr>
          <a:xfrm>
            <a:off x="8252460" y="6614160"/>
            <a:ext cx="914400" cy="274320"/>
          </a:xfrm>
          <a:prstGeom prst="roundRect">
            <a:avLst/>
          </a:prstGeom>
          <a:gradFill>
            <a:gsLst>
              <a:gs pos="11000">
                <a:srgbClr val="33CCCC"/>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F0ACA0-A262-42D6-B875-8B3495B61946}" type="TxLink">
              <a:rPr lang="en-US" sz="1100" b="0" i="0" u="none" strike="noStrike">
                <a:solidFill>
                  <a:schemeClr val="bg1"/>
                </a:solidFill>
                <a:latin typeface="Aptos Narrow"/>
              </a:rPr>
              <a:pPr algn="ctr"/>
              <a:t>Gym</a:t>
            </a:fld>
            <a:endParaRPr lang="ru-RU" sz="1100">
              <a:solidFill>
                <a:schemeClr val="bg1"/>
              </a:solidFill>
            </a:endParaRPr>
          </a:p>
        </xdr:txBody>
      </xdr:sp>
      <xdr:sp macro="" textlink="Processing!A7">
        <xdr:nvSpPr>
          <xdr:cNvPr id="116" name="Rectangle: Rounded Corners 115">
            <a:extLst>
              <a:ext uri="{FF2B5EF4-FFF2-40B4-BE49-F238E27FC236}">
                <a16:creationId xmlns:a16="http://schemas.microsoft.com/office/drawing/2014/main" id="{00000000-0008-0000-0800-000074000000}"/>
              </a:ext>
            </a:extLst>
          </xdr:cNvPr>
          <xdr:cNvSpPr/>
        </xdr:nvSpPr>
        <xdr:spPr>
          <a:xfrm>
            <a:off x="8252460" y="6964680"/>
            <a:ext cx="914400" cy="274320"/>
          </a:xfrm>
          <a:prstGeom prst="roundRect">
            <a:avLst/>
          </a:prstGeom>
          <a:gradFill>
            <a:gsLst>
              <a:gs pos="100000">
                <a:srgbClr val="40527A"/>
              </a:gs>
              <a:gs pos="0">
                <a:srgbClr val="00669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519106-8D63-4E2D-974A-AAEB4D3ECC58}" type="TxLink">
              <a:rPr lang="en-US" sz="1100" b="0" i="0" u="none" strike="noStrike">
                <a:solidFill>
                  <a:schemeClr val="bg1"/>
                </a:solidFill>
                <a:latin typeface="Aptos Narrow"/>
              </a:rPr>
              <a:pPr algn="ctr"/>
              <a:t>Other</a:t>
            </a:fld>
            <a:endParaRPr lang="ru-RU" sz="1100">
              <a:solidFill>
                <a:schemeClr val="bg1"/>
              </a:solidFill>
            </a:endParaRPr>
          </a:p>
        </xdr:txBody>
      </xdr:sp>
    </xdr:grpSp>
    <xdr:clientData/>
  </xdr:twoCellAnchor>
  <xdr:twoCellAnchor>
    <xdr:from>
      <xdr:col>13</xdr:col>
      <xdr:colOff>175260</xdr:colOff>
      <xdr:row>27</xdr:row>
      <xdr:rowOff>76200</xdr:rowOff>
    </xdr:from>
    <xdr:to>
      <xdr:col>15</xdr:col>
      <xdr:colOff>163068</xdr:colOff>
      <xdr:row>40</xdr:row>
      <xdr:rowOff>121920</xdr:rowOff>
    </xdr:to>
    <xdr:graphicFrame macro="">
      <xdr:nvGraphicFramePr>
        <xdr:cNvPr id="117" name="Chart 116">
          <a:extLst>
            <a:ext uri="{FF2B5EF4-FFF2-40B4-BE49-F238E27FC236}">
              <a16:creationId xmlns:a16="http://schemas.microsoft.com/office/drawing/2014/main" id="{00000000-0008-0000-0800-00007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66675</xdr:colOff>
          <xdr:row>28</xdr:row>
          <xdr:rowOff>57150</xdr:rowOff>
        </xdr:from>
        <xdr:to>
          <xdr:col>15</xdr:col>
          <xdr:colOff>19050</xdr:colOff>
          <xdr:row>29</xdr:row>
          <xdr:rowOff>171450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7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30</xdr:row>
          <xdr:rowOff>57150</xdr:rowOff>
        </xdr:from>
        <xdr:to>
          <xdr:col>15</xdr:col>
          <xdr:colOff>19050</xdr:colOff>
          <xdr:row>31</xdr:row>
          <xdr:rowOff>161925</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7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32</xdr:row>
          <xdr:rowOff>47625</xdr:rowOff>
        </xdr:from>
        <xdr:to>
          <xdr:col>15</xdr:col>
          <xdr:colOff>19050</xdr:colOff>
          <xdr:row>33</xdr:row>
          <xdr:rowOff>152400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7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34</xdr:row>
          <xdr:rowOff>38100</xdr:rowOff>
        </xdr:from>
        <xdr:to>
          <xdr:col>15</xdr:col>
          <xdr:colOff>19050</xdr:colOff>
          <xdr:row>35</xdr:row>
          <xdr:rowOff>142875</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7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36</xdr:row>
          <xdr:rowOff>28575</xdr:rowOff>
        </xdr:from>
        <xdr:to>
          <xdr:col>15</xdr:col>
          <xdr:colOff>19050</xdr:colOff>
          <xdr:row>37</xdr:row>
          <xdr:rowOff>133350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700-00000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38</xdr:row>
          <xdr:rowOff>47625</xdr:rowOff>
        </xdr:from>
        <xdr:to>
          <xdr:col>15</xdr:col>
          <xdr:colOff>19050</xdr:colOff>
          <xdr:row>39</xdr:row>
          <xdr:rowOff>152400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7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76200</xdr:colOff>
      <xdr:row>28</xdr:row>
      <xdr:rowOff>83820</xdr:rowOff>
    </xdr:from>
    <xdr:to>
      <xdr:col>13</xdr:col>
      <xdr:colOff>281940</xdr:colOff>
      <xdr:row>39</xdr:row>
      <xdr:rowOff>106680</xdr:rowOff>
    </xdr:to>
    <xdr:sp macro="" textlink="">
      <xdr:nvSpPr>
        <xdr:cNvPr id="118" name="Rectangle 117">
          <a:extLst>
            <a:ext uri="{FF2B5EF4-FFF2-40B4-BE49-F238E27FC236}">
              <a16:creationId xmlns:a16="http://schemas.microsoft.com/office/drawing/2014/main" id="{00000000-0008-0000-0800-000076000000}"/>
            </a:ext>
          </a:extLst>
        </xdr:cNvPr>
        <xdr:cNvSpPr/>
      </xdr:nvSpPr>
      <xdr:spPr>
        <a:xfrm>
          <a:off x="8001000" y="5204460"/>
          <a:ext cx="205740" cy="203454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6">
      <xdr:nvSpPr>
        <xdr:cNvPr id="119" name="TextBox 118">
          <a:extLst>
            <a:ext uri="{FF2B5EF4-FFF2-40B4-BE49-F238E27FC236}">
              <a16:creationId xmlns:a16="http://schemas.microsoft.com/office/drawing/2014/main" id="{00000000-0008-0000-0800-00007700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0E024C-4B0A-4166-8179-F8D44C335F52}" type="TxLink">
            <a:rPr lang="en-US" sz="1100" b="0" i="0" u="none" strike="noStrike">
              <a:solidFill>
                <a:srgbClr val="FF5050"/>
              </a:solidFill>
              <a:latin typeface="Aptos Narrow"/>
              <a:ea typeface="+mn-ea"/>
              <a:cs typeface="+mn-cs"/>
            </a:rPr>
            <a:pPr marL="0" indent="0"/>
            <a:t> </a:t>
          </a:fld>
          <a:endParaRPr lang="ru-RU" sz="1100" b="0" i="0" u="none" strike="noStrike">
            <a:solidFill>
              <a:srgbClr val="FF5050"/>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6">
      <xdr:nvSpPr>
        <xdr:cNvPr id="120" name="TextBox 119">
          <a:extLst>
            <a:ext uri="{FF2B5EF4-FFF2-40B4-BE49-F238E27FC236}">
              <a16:creationId xmlns:a16="http://schemas.microsoft.com/office/drawing/2014/main" id="{00000000-0008-0000-0800-00007800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4C8F3F-67A4-4B2E-9CFD-5DD75FF1B220}" type="TxLink">
            <a:rPr lang="en-US" sz="1100" b="0" i="0" u="none" strike="noStrike">
              <a:solidFill>
                <a:srgbClr val="FF5050"/>
              </a:solidFill>
              <a:latin typeface="Aptos Narrow"/>
              <a:ea typeface="+mn-ea"/>
              <a:cs typeface="+mn-cs"/>
            </a:rPr>
            <a:pPr marL="0" indent="0"/>
            <a:t>↑ -3%</a:t>
          </a:fld>
          <a:endParaRPr lang="ru-RU" sz="1100" b="0" i="0" u="none" strike="noStrike">
            <a:solidFill>
              <a:srgbClr val="FF5050"/>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6">
      <xdr:nvSpPr>
        <xdr:cNvPr id="121" name="TextBox 120">
          <a:extLst>
            <a:ext uri="{FF2B5EF4-FFF2-40B4-BE49-F238E27FC236}">
              <a16:creationId xmlns:a16="http://schemas.microsoft.com/office/drawing/2014/main" id="{00000000-0008-0000-0800-00007900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4DB4F9-D579-4C8D-80BA-297A478A977C}" type="TxLink">
            <a:rPr lang="en-US" sz="1100" b="0" i="0" u="none" strike="noStrike">
              <a:solidFill>
                <a:schemeClr val="bg1"/>
              </a:solidFill>
              <a:latin typeface="Aptos Narrow"/>
              <a:ea typeface="+mn-ea"/>
              <a:cs typeface="+mn-cs"/>
            </a:rPr>
            <a:pPr marL="0" indent="0"/>
            <a:t> </a:t>
          </a:fld>
          <a:endParaRPr lang="ru-RU" sz="2000" b="1" i="0" u="none" strike="noStrike">
            <a:solidFill>
              <a:schemeClr val="bg1"/>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6">
      <xdr:nvSpPr>
        <xdr:cNvPr id="122" name="TextBox 121">
          <a:extLst>
            <a:ext uri="{FF2B5EF4-FFF2-40B4-BE49-F238E27FC236}">
              <a16:creationId xmlns:a16="http://schemas.microsoft.com/office/drawing/2014/main" id="{00000000-0008-0000-0800-00007A00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A25DFC-789B-4E7B-9B0A-6D3713A4817C}" type="TxLink">
            <a:rPr lang="en-US" sz="1100" b="0" i="0" u="none" strike="noStrike">
              <a:solidFill>
                <a:srgbClr val="FF5050"/>
              </a:solidFill>
              <a:latin typeface="Aptos Narrow"/>
              <a:ea typeface="+mn-ea"/>
              <a:cs typeface="+mn-cs"/>
            </a:rPr>
            <a:pPr marL="0" indent="0"/>
            <a:t> </a:t>
          </a:fld>
          <a:endParaRPr lang="ru-RU" sz="2000" b="1" i="0" u="none" strike="noStrike">
            <a:solidFill>
              <a:srgbClr val="FF5050"/>
            </a:solidFill>
            <a:latin typeface="Aptos Narrow"/>
            <a:ea typeface="+mn-ea"/>
            <a:cs typeface="+mn-cs"/>
          </a:endParaRPr>
        </a:p>
      </xdr:txBody>
    </xdr:sp>
    <xdr:clientData/>
  </xdr:twoCellAnchor>
  <xdr:twoCellAnchor>
    <xdr:from>
      <xdr:col>13</xdr:col>
      <xdr:colOff>76200</xdr:colOff>
      <xdr:row>13</xdr:row>
      <xdr:rowOff>91440</xdr:rowOff>
    </xdr:from>
    <xdr:to>
      <xdr:col>22</xdr:col>
      <xdr:colOff>441960</xdr:colOff>
      <xdr:row>24</xdr:row>
      <xdr:rowOff>45720</xdr:rowOff>
    </xdr:to>
    <xdr:graphicFrame macro="">
      <xdr:nvGraphicFramePr>
        <xdr:cNvPr id="8192" name="Chart 8191">
          <a:extLst>
            <a:ext uri="{FF2B5EF4-FFF2-40B4-BE49-F238E27FC236}">
              <a16:creationId xmlns:a16="http://schemas.microsoft.com/office/drawing/2014/main" id="{00000000-0008-0000-0800-0000002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365760</xdr:colOff>
      <xdr:row>11</xdr:row>
      <xdr:rowOff>114300</xdr:rowOff>
    </xdr:from>
    <xdr:to>
      <xdr:col>17</xdr:col>
      <xdr:colOff>60960</xdr:colOff>
      <xdr:row>13</xdr:row>
      <xdr:rowOff>22860</xdr:rowOff>
    </xdr:to>
    <xdr:sp macro="" textlink="Processing!A9">
      <xdr:nvSpPr>
        <xdr:cNvPr id="8208" name="TextBox 8207">
          <a:extLst>
            <a:ext uri="{FF2B5EF4-FFF2-40B4-BE49-F238E27FC236}">
              <a16:creationId xmlns:a16="http://schemas.microsoft.com/office/drawing/2014/main" id="{00000000-0008-0000-0800-000010200000}"/>
            </a:ext>
          </a:extLst>
        </xdr:cNvPr>
        <xdr:cNvSpPr txBox="1"/>
      </xdr:nvSpPr>
      <xdr:spPr>
        <a:xfrm>
          <a:off x="8290560" y="2125980"/>
          <a:ext cx="21336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EEA8545-DE5D-43AF-85BF-69857A7EE364}" type="TxLink">
            <a:rPr lang="en-US" sz="1400" b="0" i="0" u="none" strike="noStrike">
              <a:solidFill>
                <a:schemeClr val="bg1"/>
              </a:solidFill>
              <a:latin typeface="Aptos Narrow"/>
              <a:ea typeface="+mn-ea"/>
              <a:cs typeface="+mn-cs"/>
            </a:rPr>
            <a:pPr marL="0" indent="0"/>
            <a:t>Expenses Dynamics</a:t>
          </a:fld>
          <a:endParaRPr lang="ru-RU" sz="1400" b="0" i="0" u="none" strike="noStrike">
            <a:solidFill>
              <a:schemeClr val="bg1"/>
            </a:solidFill>
            <a:latin typeface="Aptos Narrow"/>
            <a:ea typeface="+mn-ea"/>
            <a:cs typeface="+mn-cs"/>
          </a:endParaRPr>
        </a:p>
      </xdr:txBody>
    </xdr:sp>
    <xdr:clientData/>
  </xdr:twoCellAnchor>
  <xdr:twoCellAnchor>
    <xdr:from>
      <xdr:col>15</xdr:col>
      <xdr:colOff>396240</xdr:colOff>
      <xdr:row>11</xdr:row>
      <xdr:rowOff>114300</xdr:rowOff>
    </xdr:from>
    <xdr:to>
      <xdr:col>17</xdr:col>
      <xdr:colOff>388620</xdr:colOff>
      <xdr:row>13</xdr:row>
      <xdr:rowOff>22860</xdr:rowOff>
    </xdr:to>
    <xdr:sp macro="" textlink="Processing!C23">
      <xdr:nvSpPr>
        <xdr:cNvPr id="8209" name="TextBox 8208">
          <a:extLst>
            <a:ext uri="{FF2B5EF4-FFF2-40B4-BE49-F238E27FC236}">
              <a16:creationId xmlns:a16="http://schemas.microsoft.com/office/drawing/2014/main" id="{00000000-0008-0000-0800-000011200000}"/>
            </a:ext>
          </a:extLst>
        </xdr:cNvPr>
        <xdr:cNvSpPr txBox="1"/>
      </xdr:nvSpPr>
      <xdr:spPr>
        <a:xfrm>
          <a:off x="9540240" y="212598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62A4424-CC2A-4661-9418-F8CDAB8E6FA2}" type="TxLink">
            <a:rPr lang="en-US" sz="1800" b="0" i="0" u="none" strike="noStrike">
              <a:solidFill>
                <a:schemeClr val="bg1"/>
              </a:solidFill>
              <a:latin typeface="Aptos Narrow"/>
              <a:ea typeface="+mn-ea"/>
              <a:cs typeface="+mn-cs"/>
            </a:rPr>
            <a:pPr marL="0" indent="0" algn="r"/>
            <a:t> $7,784 </a:t>
          </a:fld>
          <a:endParaRPr lang="ru-RU" sz="2400" b="0" i="0" u="none" strike="noStrike">
            <a:solidFill>
              <a:schemeClr val="bg1"/>
            </a:solidFill>
            <a:latin typeface="Aptos Narrow"/>
            <a:ea typeface="+mn-ea"/>
            <a:cs typeface="+mn-cs"/>
          </a:endParaRPr>
        </a:p>
      </xdr:txBody>
    </xdr:sp>
    <xdr:clientData/>
  </xdr:twoCellAnchor>
  <xdr:twoCellAnchor>
    <xdr:from>
      <xdr:col>18</xdr:col>
      <xdr:colOff>167640</xdr:colOff>
      <xdr:row>11</xdr:row>
      <xdr:rowOff>22860</xdr:rowOff>
    </xdr:from>
    <xdr:to>
      <xdr:col>19</xdr:col>
      <xdr:colOff>198120</xdr:colOff>
      <xdr:row>13</xdr:row>
      <xdr:rowOff>132588</xdr:rowOff>
    </xdr:to>
    <xdr:graphicFrame macro="">
      <xdr:nvGraphicFramePr>
        <xdr:cNvPr id="8210" name="Chart 8209">
          <a:extLst>
            <a:ext uri="{FF2B5EF4-FFF2-40B4-BE49-F238E27FC236}">
              <a16:creationId xmlns:a16="http://schemas.microsoft.com/office/drawing/2014/main" id="{00000000-0008-0000-0800-0000122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mc:AlternateContent xmlns:mc="http://schemas.openxmlformats.org/markup-compatibility/2006">
    <mc:Choice xmlns:a14="http://schemas.microsoft.com/office/drawing/2010/main" Requires="a14">
      <xdr:twoCellAnchor editAs="oneCell">
        <xdr:from>
          <xdr:col>18</xdr:col>
          <xdr:colOff>104775</xdr:colOff>
          <xdr:row>11</xdr:row>
          <xdr:rowOff>142875</xdr:rowOff>
        </xdr:from>
        <xdr:to>
          <xdr:col>19</xdr:col>
          <xdr:colOff>57150</xdr:colOff>
          <xdr:row>13</xdr:row>
          <xdr:rowOff>0</xdr:rowOff>
        </xdr:to>
        <xdr:sp macro="" textlink="">
          <xdr:nvSpPr>
            <xdr:cNvPr id="22" name="Check Box 16" hidden="1">
              <a:extLst>
                <a:ext uri="{63B3BB69-23CF-44E3-9099-C40C66FF867C}">
                  <a14:compatExt spid="_x0000_s8208"/>
                </a:ext>
                <a:ext uri="{FF2B5EF4-FFF2-40B4-BE49-F238E27FC236}">
                  <a16:creationId xmlns:a16="http://schemas.microsoft.com/office/drawing/2014/main" id="{00000000-0008-0000-0700-000016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114300</xdr:colOff>
      <xdr:row>11</xdr:row>
      <xdr:rowOff>175260</xdr:rowOff>
    </xdr:from>
    <xdr:to>
      <xdr:col>18</xdr:col>
      <xdr:colOff>297180</xdr:colOff>
      <xdr:row>12</xdr:row>
      <xdr:rowOff>175260</xdr:rowOff>
    </xdr:to>
    <xdr:sp macro="" textlink="">
      <xdr:nvSpPr>
        <xdr:cNvPr id="8212" name="Rectangle 8211">
          <a:extLst>
            <a:ext uri="{FF2B5EF4-FFF2-40B4-BE49-F238E27FC236}">
              <a16:creationId xmlns:a16="http://schemas.microsoft.com/office/drawing/2014/main" id="{00000000-0008-0000-0800-000014200000}"/>
            </a:ext>
          </a:extLst>
        </xdr:cNvPr>
        <xdr:cNvSpPr/>
      </xdr:nvSpPr>
      <xdr:spPr>
        <a:xfrm>
          <a:off x="11087100" y="2186940"/>
          <a:ext cx="182880" cy="18288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13</xdr:col>
      <xdr:colOff>419100</xdr:colOff>
      <xdr:row>22</xdr:row>
      <xdr:rowOff>121921</xdr:rowOff>
    </xdr:from>
    <xdr:to>
      <xdr:col>22</xdr:col>
      <xdr:colOff>419100</xdr:colOff>
      <xdr:row>24</xdr:row>
      <xdr:rowOff>158497</xdr:rowOff>
    </xdr:to>
    <mc:AlternateContent xmlns:mc="http://schemas.openxmlformats.org/markup-compatibility/2006" xmlns:a14="http://schemas.microsoft.com/office/drawing/2010/main">
      <mc:Choice Requires="a14">
        <xdr:graphicFrame macro="">
          <xdr:nvGraphicFramePr>
            <xdr:cNvPr id="92" name="Month 2">
              <a:extLst>
                <a:ext uri="{FF2B5EF4-FFF2-40B4-BE49-F238E27FC236}">
                  <a16:creationId xmlns:a16="http://schemas.microsoft.com/office/drawing/2014/main" id="{00000000-0008-0000-0800-00005C00000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8343900" y="4145281"/>
              <a:ext cx="548640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403860</xdr:colOff>
      <xdr:row>13</xdr:row>
      <xdr:rowOff>15240</xdr:rowOff>
    </xdr:from>
    <xdr:to>
      <xdr:col>17</xdr:col>
      <xdr:colOff>396240</xdr:colOff>
      <xdr:row>14</xdr:row>
      <xdr:rowOff>106680</xdr:rowOff>
    </xdr:to>
    <xdr:sp macro="" textlink="Processing!E23">
      <xdr:nvSpPr>
        <xdr:cNvPr id="8213" name="TextBox 8212">
          <a:extLst>
            <a:ext uri="{FF2B5EF4-FFF2-40B4-BE49-F238E27FC236}">
              <a16:creationId xmlns:a16="http://schemas.microsoft.com/office/drawing/2014/main" id="{00000000-0008-0000-0800-000015200000}"/>
            </a:ext>
          </a:extLst>
        </xdr:cNvPr>
        <xdr:cNvSpPr txBox="1"/>
      </xdr:nvSpPr>
      <xdr:spPr>
        <a:xfrm>
          <a:off x="9547860" y="239268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27712C9-C166-4832-97FB-4DA42AB11115}" type="TxLink">
            <a:rPr lang="en-US" sz="1800" b="0" i="0" u="none" strike="noStrike">
              <a:solidFill>
                <a:srgbClr val="ADE354"/>
              </a:solidFill>
              <a:latin typeface="Aptos Narrow"/>
              <a:ea typeface="+mn-ea"/>
              <a:cs typeface="+mn-cs"/>
            </a:rPr>
            <a:pPr marL="0" indent="0" algn="r"/>
            <a:t> $17,320 </a:t>
          </a:fld>
          <a:endParaRPr lang="ru-RU" sz="1800" b="0" i="0" u="none" strike="noStrike">
            <a:solidFill>
              <a:srgbClr val="ADE354"/>
            </a:solidFill>
            <a:latin typeface="Aptos Narrow"/>
            <a:ea typeface="+mn-ea"/>
            <a:cs typeface="+mn-cs"/>
          </a:endParaRPr>
        </a:p>
      </xdr:txBody>
    </xdr:sp>
    <xdr:clientData/>
  </xdr:twoCellAnchor>
  <xdr:twoCellAnchor>
    <xdr:from>
      <xdr:col>13</xdr:col>
      <xdr:colOff>373380</xdr:colOff>
      <xdr:row>13</xdr:row>
      <xdr:rowOff>22860</xdr:rowOff>
    </xdr:from>
    <xdr:to>
      <xdr:col>17</xdr:col>
      <xdr:colOff>68580</xdr:colOff>
      <xdr:row>14</xdr:row>
      <xdr:rowOff>114300</xdr:rowOff>
    </xdr:to>
    <xdr:sp macro="" textlink="Processing!E24">
      <xdr:nvSpPr>
        <xdr:cNvPr id="8214" name="TextBox 8213">
          <a:extLst>
            <a:ext uri="{FF2B5EF4-FFF2-40B4-BE49-F238E27FC236}">
              <a16:creationId xmlns:a16="http://schemas.microsoft.com/office/drawing/2014/main" id="{00000000-0008-0000-0800-000016200000}"/>
            </a:ext>
          </a:extLst>
        </xdr:cNvPr>
        <xdr:cNvSpPr txBox="1"/>
      </xdr:nvSpPr>
      <xdr:spPr>
        <a:xfrm>
          <a:off x="8298180" y="2400300"/>
          <a:ext cx="21336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4BDE82A-D234-49F6-82AC-0CC958B76F42}" type="TxLink">
            <a:rPr lang="en-US" sz="1400" b="0" i="0" u="none" strike="noStrike">
              <a:solidFill>
                <a:srgbClr val="ADE354"/>
              </a:solidFill>
              <a:latin typeface="Aptos Narrow"/>
              <a:ea typeface="+mn-ea"/>
              <a:cs typeface="+mn-cs"/>
            </a:rPr>
            <a:pPr marL="0" indent="0"/>
            <a:t>Income Dynamics</a:t>
          </a:fld>
          <a:endParaRPr lang="ru-RU" sz="1400" b="0" i="0" u="none" strike="noStrike">
            <a:solidFill>
              <a:srgbClr val="ADE354"/>
            </a:solidFill>
            <a:latin typeface="Aptos Narrow"/>
            <a:ea typeface="+mn-ea"/>
            <a:cs typeface="+mn-cs"/>
          </a:endParaRPr>
        </a:p>
      </xdr:txBody>
    </xdr:sp>
    <xdr:clientData/>
  </xdr:twoCellAnchor>
  <xdr:twoCellAnchor>
    <xdr:from>
      <xdr:col>5</xdr:col>
      <xdr:colOff>495300</xdr:colOff>
      <xdr:row>12</xdr:row>
      <xdr:rowOff>53340</xdr:rowOff>
    </xdr:from>
    <xdr:to>
      <xdr:col>12</xdr:col>
      <xdr:colOff>68580</xdr:colOff>
      <xdr:row>37</xdr:row>
      <xdr:rowOff>53340</xdr:rowOff>
    </xdr:to>
    <xdr:graphicFrame macro="">
      <xdr:nvGraphicFramePr>
        <xdr:cNvPr id="8215" name="Chart 8214">
          <a:extLst>
            <a:ext uri="{FF2B5EF4-FFF2-40B4-BE49-F238E27FC236}">
              <a16:creationId xmlns:a16="http://schemas.microsoft.com/office/drawing/2014/main" id="{00000000-0008-0000-0800-0000172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259199</xdr:colOff>
      <xdr:row>22</xdr:row>
      <xdr:rowOff>99143</xdr:rowOff>
    </xdr:from>
    <xdr:to>
      <xdr:col>10</xdr:col>
      <xdr:colOff>304681</xdr:colOff>
      <xdr:row>24</xdr:row>
      <xdr:rowOff>175178</xdr:rowOff>
    </xdr:to>
    <xdr:sp macro="" textlink="Processing!C8">
      <xdr:nvSpPr>
        <xdr:cNvPr id="8225" name="TextBox 8224">
          <a:extLst>
            <a:ext uri="{FF2B5EF4-FFF2-40B4-BE49-F238E27FC236}">
              <a16:creationId xmlns:a16="http://schemas.microsoft.com/office/drawing/2014/main" id="{00000000-0008-0000-0800-000021200000}"/>
            </a:ext>
          </a:extLst>
        </xdr:cNvPr>
        <xdr:cNvSpPr txBox="1"/>
      </xdr:nvSpPr>
      <xdr:spPr>
        <a:xfrm>
          <a:off x="4526399" y="4122503"/>
          <a:ext cx="1874282" cy="441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C5F43C-B320-46E3-B6E9-A9079A90A4FA}" type="TxLink">
            <a:rPr lang="en-US" sz="2800" b="0" i="0" u="none" strike="noStrike">
              <a:solidFill>
                <a:schemeClr val="bg1"/>
              </a:solidFill>
              <a:latin typeface="Aptos Narrow"/>
            </a:rPr>
            <a:pPr algn="ctr"/>
            <a:t> $7,784 </a:t>
          </a:fld>
          <a:endParaRPr lang="ru-RU" sz="2800" b="0">
            <a:solidFill>
              <a:schemeClr val="bg1"/>
            </a:solidFill>
          </a:endParaRPr>
        </a:p>
      </xdr:txBody>
    </xdr:sp>
    <xdr:clientData/>
  </xdr:twoCellAnchor>
  <xdr:twoCellAnchor>
    <xdr:from>
      <xdr:col>5</xdr:col>
      <xdr:colOff>350520</xdr:colOff>
      <xdr:row>11</xdr:row>
      <xdr:rowOff>114300</xdr:rowOff>
    </xdr:from>
    <xdr:to>
      <xdr:col>7</xdr:col>
      <xdr:colOff>411480</xdr:colOff>
      <xdr:row>13</xdr:row>
      <xdr:rowOff>22860</xdr:rowOff>
    </xdr:to>
    <xdr:sp macro="" textlink="Processing!B1">
      <xdr:nvSpPr>
        <xdr:cNvPr id="8226" name="TextBox 8225">
          <a:extLst>
            <a:ext uri="{FF2B5EF4-FFF2-40B4-BE49-F238E27FC236}">
              <a16:creationId xmlns:a16="http://schemas.microsoft.com/office/drawing/2014/main" id="{00000000-0008-0000-0800-000022200000}"/>
            </a:ext>
          </a:extLst>
        </xdr:cNvPr>
        <xdr:cNvSpPr txBox="1"/>
      </xdr:nvSpPr>
      <xdr:spPr>
        <a:xfrm>
          <a:off x="3398520" y="2125980"/>
          <a:ext cx="12801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FDB46-27C9-411A-B490-F6119422796F}" type="TxLink">
            <a:rPr lang="en-US" sz="1400" b="0" i="0" u="none" strike="noStrike">
              <a:solidFill>
                <a:schemeClr val="bg1"/>
              </a:solidFill>
              <a:latin typeface="Aptos Narrow"/>
            </a:rPr>
            <a:pPr/>
            <a:t>Expenses</a:t>
          </a:fld>
          <a:endParaRPr lang="ru-RU" sz="1400" b="0">
            <a:solidFill>
              <a:schemeClr val="bg1"/>
            </a:solidFill>
          </a:endParaRPr>
        </a:p>
      </xdr:txBody>
    </xdr:sp>
    <xdr:clientData/>
  </xdr:twoCellAnchor>
  <xdr:twoCellAnchor>
    <xdr:from>
      <xdr:col>11</xdr:col>
      <xdr:colOff>7620</xdr:colOff>
      <xdr:row>35</xdr:row>
      <xdr:rowOff>151638</xdr:rowOff>
    </xdr:from>
    <xdr:to>
      <xdr:col>11</xdr:col>
      <xdr:colOff>126492</xdr:colOff>
      <xdr:row>36</xdr:row>
      <xdr:rowOff>87630</xdr:rowOff>
    </xdr:to>
    <xdr:sp macro="" textlink="">
      <xdr:nvSpPr>
        <xdr:cNvPr id="8227" name="Oval 8226">
          <a:extLst>
            <a:ext uri="{FF2B5EF4-FFF2-40B4-BE49-F238E27FC236}">
              <a16:creationId xmlns:a16="http://schemas.microsoft.com/office/drawing/2014/main" id="{00000000-0008-0000-0800-000023200000}"/>
            </a:ext>
          </a:extLst>
        </xdr:cNvPr>
        <xdr:cNvSpPr/>
      </xdr:nvSpPr>
      <xdr:spPr>
        <a:xfrm>
          <a:off x="6713220" y="6552438"/>
          <a:ext cx="118872" cy="118872"/>
        </a:xfrm>
        <a:prstGeom prst="ellipse">
          <a:avLst/>
        </a:prstGeom>
        <a:gradFill>
          <a:gsLst>
            <a:gs pos="11000">
              <a:srgbClr val="40527A"/>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106680</xdr:colOff>
      <xdr:row>35</xdr:row>
      <xdr:rowOff>151638</xdr:rowOff>
    </xdr:from>
    <xdr:to>
      <xdr:col>6</xdr:col>
      <xdr:colOff>225552</xdr:colOff>
      <xdr:row>36</xdr:row>
      <xdr:rowOff>87630</xdr:rowOff>
    </xdr:to>
    <xdr:sp macro="" textlink="">
      <xdr:nvSpPr>
        <xdr:cNvPr id="8228" name="Oval 8227">
          <a:extLst>
            <a:ext uri="{FF2B5EF4-FFF2-40B4-BE49-F238E27FC236}">
              <a16:creationId xmlns:a16="http://schemas.microsoft.com/office/drawing/2014/main" id="{00000000-0008-0000-0800-000024200000}"/>
            </a:ext>
          </a:extLst>
        </xdr:cNvPr>
        <xdr:cNvSpPr/>
      </xdr:nvSpPr>
      <xdr:spPr>
        <a:xfrm>
          <a:off x="3764280" y="6552438"/>
          <a:ext cx="118872" cy="118872"/>
        </a:xfrm>
        <a:prstGeom prst="ellipse">
          <a:avLst/>
        </a:prstGeom>
        <a:gradFill>
          <a:gsLst>
            <a:gs pos="32000">
              <a:srgbClr val="14A1F9"/>
            </a:gs>
            <a:gs pos="95000">
              <a:srgbClr val="0273FC"/>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144780</xdr:colOff>
      <xdr:row>35</xdr:row>
      <xdr:rowOff>151638</xdr:rowOff>
    </xdr:from>
    <xdr:to>
      <xdr:col>7</xdr:col>
      <xdr:colOff>263652</xdr:colOff>
      <xdr:row>36</xdr:row>
      <xdr:rowOff>87630</xdr:rowOff>
    </xdr:to>
    <xdr:sp macro="" textlink="">
      <xdr:nvSpPr>
        <xdr:cNvPr id="8229" name="Oval 8228">
          <a:extLst>
            <a:ext uri="{FF2B5EF4-FFF2-40B4-BE49-F238E27FC236}">
              <a16:creationId xmlns:a16="http://schemas.microsoft.com/office/drawing/2014/main" id="{00000000-0008-0000-0800-000025200000}"/>
            </a:ext>
          </a:extLst>
        </xdr:cNvPr>
        <xdr:cNvSpPr/>
      </xdr:nvSpPr>
      <xdr:spPr>
        <a:xfrm>
          <a:off x="4411980" y="6552438"/>
          <a:ext cx="118872" cy="118872"/>
        </a:xfrm>
        <a:prstGeom prst="ellipse">
          <a:avLst/>
        </a:prstGeom>
        <a:gradFill>
          <a:gsLst>
            <a:gs pos="95000">
              <a:srgbClr val="985DF9"/>
            </a:gs>
            <a:gs pos="0">
              <a:srgbClr val="621EF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601980</xdr:colOff>
      <xdr:row>35</xdr:row>
      <xdr:rowOff>151638</xdr:rowOff>
    </xdr:from>
    <xdr:to>
      <xdr:col>8</xdr:col>
      <xdr:colOff>111252</xdr:colOff>
      <xdr:row>36</xdr:row>
      <xdr:rowOff>87630</xdr:rowOff>
    </xdr:to>
    <xdr:sp macro="" textlink="">
      <xdr:nvSpPr>
        <xdr:cNvPr id="8230" name="Oval 8229">
          <a:extLst>
            <a:ext uri="{FF2B5EF4-FFF2-40B4-BE49-F238E27FC236}">
              <a16:creationId xmlns:a16="http://schemas.microsoft.com/office/drawing/2014/main" id="{00000000-0008-0000-0800-000026200000}"/>
            </a:ext>
          </a:extLst>
        </xdr:cNvPr>
        <xdr:cNvSpPr/>
      </xdr:nvSpPr>
      <xdr:spPr>
        <a:xfrm>
          <a:off x="4869180" y="6552438"/>
          <a:ext cx="118872" cy="118872"/>
        </a:xfrm>
        <a:prstGeom prst="ellipse">
          <a:avLst/>
        </a:prstGeom>
        <a:gradFill>
          <a:gsLst>
            <a:gs pos="0">
              <a:srgbClr val="006699"/>
            </a:gs>
            <a:gs pos="99000">
              <a:srgbClr val="0A55EC"/>
            </a:gs>
          </a:gsLst>
          <a:lin ang="2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91440</xdr:colOff>
      <xdr:row>35</xdr:row>
      <xdr:rowOff>151638</xdr:rowOff>
    </xdr:from>
    <xdr:to>
      <xdr:col>9</xdr:col>
      <xdr:colOff>210312</xdr:colOff>
      <xdr:row>36</xdr:row>
      <xdr:rowOff>87630</xdr:rowOff>
    </xdr:to>
    <xdr:sp macro="" textlink="">
      <xdr:nvSpPr>
        <xdr:cNvPr id="8231" name="Oval 8230">
          <a:extLst>
            <a:ext uri="{FF2B5EF4-FFF2-40B4-BE49-F238E27FC236}">
              <a16:creationId xmlns:a16="http://schemas.microsoft.com/office/drawing/2014/main" id="{00000000-0008-0000-0800-000027200000}"/>
            </a:ext>
          </a:extLst>
        </xdr:cNvPr>
        <xdr:cNvSpPr/>
      </xdr:nvSpPr>
      <xdr:spPr>
        <a:xfrm>
          <a:off x="5577840" y="6552438"/>
          <a:ext cx="118872" cy="118872"/>
        </a:xfrm>
        <a:prstGeom prst="ellipse">
          <a:avLst/>
        </a:prstGeom>
        <a:gradFill>
          <a:gsLst>
            <a:gs pos="0">
              <a:srgbClr val="F9A810"/>
            </a:gs>
            <a:gs pos="99000">
              <a:srgbClr val="FF0000"/>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182880</xdr:colOff>
      <xdr:row>35</xdr:row>
      <xdr:rowOff>151638</xdr:rowOff>
    </xdr:from>
    <xdr:to>
      <xdr:col>10</xdr:col>
      <xdr:colOff>301752</xdr:colOff>
      <xdr:row>36</xdr:row>
      <xdr:rowOff>87630</xdr:rowOff>
    </xdr:to>
    <xdr:sp macro="" textlink="">
      <xdr:nvSpPr>
        <xdr:cNvPr id="8232" name="Oval 8231">
          <a:extLst>
            <a:ext uri="{FF2B5EF4-FFF2-40B4-BE49-F238E27FC236}">
              <a16:creationId xmlns:a16="http://schemas.microsoft.com/office/drawing/2014/main" id="{00000000-0008-0000-0800-000028200000}"/>
            </a:ext>
          </a:extLst>
        </xdr:cNvPr>
        <xdr:cNvSpPr/>
      </xdr:nvSpPr>
      <xdr:spPr>
        <a:xfrm>
          <a:off x="6278880" y="6552438"/>
          <a:ext cx="118872" cy="118872"/>
        </a:xfrm>
        <a:prstGeom prst="ellipse">
          <a:avLst/>
        </a:prstGeom>
        <a:gradFill>
          <a:gsLst>
            <a:gs pos="11000">
              <a:srgbClr val="33CCCC"/>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518160</xdr:colOff>
      <xdr:row>3</xdr:row>
      <xdr:rowOff>38100</xdr:rowOff>
    </xdr:from>
    <xdr:to>
      <xdr:col>4</xdr:col>
      <xdr:colOff>548640</xdr:colOff>
      <xdr:row>11</xdr:row>
      <xdr:rowOff>175260</xdr:rowOff>
    </xdr:to>
    <xdr:sp macro="" textlink="">
      <xdr:nvSpPr>
        <xdr:cNvPr id="8233" name="Rectangle: Rounded Corners 8232">
          <a:hlinkClick xmlns:r="http://schemas.openxmlformats.org/officeDocument/2006/relationships" r:id="rId19"/>
          <a:extLst>
            <a:ext uri="{FF2B5EF4-FFF2-40B4-BE49-F238E27FC236}">
              <a16:creationId xmlns:a16="http://schemas.microsoft.com/office/drawing/2014/main" id="{00000000-0008-0000-0800-000029200000}"/>
            </a:ext>
          </a:extLst>
        </xdr:cNvPr>
        <xdr:cNvSpPr/>
      </xdr:nvSpPr>
      <xdr:spPr>
        <a:xfrm>
          <a:off x="518160" y="586740"/>
          <a:ext cx="2468880" cy="16002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160020</xdr:colOff>
      <xdr:row>3</xdr:row>
      <xdr:rowOff>38100</xdr:rowOff>
    </xdr:from>
    <xdr:to>
      <xdr:col>9</xdr:col>
      <xdr:colOff>213360</xdr:colOff>
      <xdr:row>9</xdr:row>
      <xdr:rowOff>121920</xdr:rowOff>
    </xdr:to>
    <xdr:sp macro="" textlink="">
      <xdr:nvSpPr>
        <xdr:cNvPr id="8234" name="Rectangle: Rounded Corners 8233">
          <a:hlinkClick xmlns:r="http://schemas.openxmlformats.org/officeDocument/2006/relationships" r:id="rId20"/>
          <a:extLst>
            <a:ext uri="{FF2B5EF4-FFF2-40B4-BE49-F238E27FC236}">
              <a16:creationId xmlns:a16="http://schemas.microsoft.com/office/drawing/2014/main" id="{00000000-0008-0000-0800-00002A200000}"/>
            </a:ext>
          </a:extLst>
        </xdr:cNvPr>
        <xdr:cNvSpPr/>
      </xdr:nvSpPr>
      <xdr:spPr>
        <a:xfrm>
          <a:off x="3208020" y="58674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160020</xdr:colOff>
      <xdr:row>3</xdr:row>
      <xdr:rowOff>38100</xdr:rowOff>
    </xdr:from>
    <xdr:to>
      <xdr:col>18</xdr:col>
      <xdr:colOff>213360</xdr:colOff>
      <xdr:row>9</xdr:row>
      <xdr:rowOff>121920</xdr:rowOff>
    </xdr:to>
    <xdr:sp macro="" textlink="">
      <xdr:nvSpPr>
        <xdr:cNvPr id="8236" name="Rectangle: Rounded Corners 8235">
          <a:hlinkClick xmlns:r="http://schemas.openxmlformats.org/officeDocument/2006/relationships" r:id="rId21"/>
          <a:extLst>
            <a:ext uri="{FF2B5EF4-FFF2-40B4-BE49-F238E27FC236}">
              <a16:creationId xmlns:a16="http://schemas.microsoft.com/office/drawing/2014/main" id="{00000000-0008-0000-0800-00002C200000}"/>
            </a:ext>
          </a:extLst>
        </xdr:cNvPr>
        <xdr:cNvSpPr/>
      </xdr:nvSpPr>
      <xdr:spPr>
        <a:xfrm>
          <a:off x="8694420" y="58674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464820</xdr:colOff>
      <xdr:row>3</xdr:row>
      <xdr:rowOff>38100</xdr:rowOff>
    </xdr:from>
    <xdr:to>
      <xdr:col>22</xdr:col>
      <xdr:colOff>518160</xdr:colOff>
      <xdr:row>9</xdr:row>
      <xdr:rowOff>121920</xdr:rowOff>
    </xdr:to>
    <xdr:sp macro="" textlink="">
      <xdr:nvSpPr>
        <xdr:cNvPr id="8237" name="Rectangle: Rounded Corners 8236">
          <a:hlinkClick xmlns:r="http://schemas.openxmlformats.org/officeDocument/2006/relationships" r:id="rId22"/>
          <a:extLst>
            <a:ext uri="{FF2B5EF4-FFF2-40B4-BE49-F238E27FC236}">
              <a16:creationId xmlns:a16="http://schemas.microsoft.com/office/drawing/2014/main" id="{00000000-0008-0000-0800-00002D200000}"/>
            </a:ext>
          </a:extLst>
        </xdr:cNvPr>
        <xdr:cNvSpPr/>
      </xdr:nvSpPr>
      <xdr:spPr>
        <a:xfrm>
          <a:off x="11437620" y="58674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25260</xdr:colOff>
      <xdr:row>0</xdr:row>
      <xdr:rowOff>0</xdr:rowOff>
    </xdr:from>
    <xdr:to>
      <xdr:col>0</xdr:col>
      <xdr:colOff>299580</xdr:colOff>
      <xdr:row>1</xdr:row>
      <xdr:rowOff>91440</xdr:rowOff>
    </xdr:to>
    <xdr:pic>
      <xdr:nvPicPr>
        <xdr:cNvPr id="24" name="Graphic 23" descr="Moon with solid fill">
          <a:extLst>
            <a:ext uri="{FF2B5EF4-FFF2-40B4-BE49-F238E27FC236}">
              <a16:creationId xmlns:a16="http://schemas.microsoft.com/office/drawing/2014/main" id="{00000000-0008-0000-0800-0000180000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5260" y="0"/>
          <a:ext cx="274320" cy="274320"/>
        </a:xfrm>
        <a:prstGeom prst="rect">
          <a:avLst/>
        </a:prstGeom>
      </xdr:spPr>
    </xdr:pic>
    <xdr:clientData/>
  </xdr:twoCellAnchor>
  <xdr:twoCellAnchor>
    <xdr:from>
      <xdr:col>0</xdr:col>
      <xdr:colOff>419100</xdr:colOff>
      <xdr:row>0</xdr:row>
      <xdr:rowOff>0</xdr:rowOff>
    </xdr:from>
    <xdr:to>
      <xdr:col>1</xdr:col>
      <xdr:colOff>83820</xdr:colOff>
      <xdr:row>1</xdr:row>
      <xdr:rowOff>91440</xdr:rowOff>
    </xdr:to>
    <xdr:pic>
      <xdr:nvPicPr>
        <xdr:cNvPr id="25" name="Graphic 24" descr="Sun with solid fill">
          <a:hlinkClick xmlns:r="http://schemas.openxmlformats.org/officeDocument/2006/relationships" r:id="rId25"/>
          <a:extLst>
            <a:ext uri="{FF2B5EF4-FFF2-40B4-BE49-F238E27FC236}">
              <a16:creationId xmlns:a16="http://schemas.microsoft.com/office/drawing/2014/main" id="{00000000-0008-0000-0800-000019000000}"/>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419100" y="0"/>
          <a:ext cx="274320" cy="2743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sp macro="" textlink="">
      <xdr:nvSpPr>
        <xdr:cNvPr id="2" name="Rectangle 1">
          <a:extLst>
            <a:ext uri="{FF2B5EF4-FFF2-40B4-BE49-F238E27FC236}">
              <a16:creationId xmlns:a16="http://schemas.microsoft.com/office/drawing/2014/main" id="{00000000-0008-0000-0900-000002000000}"/>
            </a:ext>
          </a:extLst>
        </xdr:cNvPr>
        <xdr:cNvSpPr/>
      </xdr:nvSpPr>
      <xdr:spPr>
        <a:xfrm>
          <a:off x="0" y="0"/>
          <a:ext cx="14630400" cy="8229600"/>
        </a:xfrm>
        <a:prstGeom prst="rect">
          <a:avLst/>
        </a:prstGeom>
        <a:gradFill flip="none" rotWithShape="1">
          <a:gsLst>
            <a:gs pos="5000">
              <a:srgbClr val="0175A0"/>
            </a:gs>
            <a:gs pos="95000">
              <a:srgbClr val="000B27"/>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251460</xdr:colOff>
      <xdr:row>1</xdr:row>
      <xdr:rowOff>91440</xdr:rowOff>
    </xdr:from>
    <xdr:to>
      <xdr:col>23</xdr:col>
      <xdr:colOff>182880</xdr:colOff>
      <xdr:row>40</xdr:row>
      <xdr:rowOff>0</xdr:rowOff>
    </xdr:to>
    <xdr:sp macro="" textlink="">
      <xdr:nvSpPr>
        <xdr:cNvPr id="3" name="Rectangle: Rounded Corners 2">
          <a:extLst>
            <a:ext uri="{FF2B5EF4-FFF2-40B4-BE49-F238E27FC236}">
              <a16:creationId xmlns:a16="http://schemas.microsoft.com/office/drawing/2014/main" id="{00000000-0008-0000-0900-000003000000}"/>
            </a:ext>
          </a:extLst>
        </xdr:cNvPr>
        <xdr:cNvSpPr/>
      </xdr:nvSpPr>
      <xdr:spPr>
        <a:xfrm>
          <a:off x="251460" y="274320"/>
          <a:ext cx="13952220" cy="7040880"/>
        </a:xfrm>
        <a:prstGeom prst="roundRect">
          <a:avLst>
            <a:gd name="adj" fmla="val 4654"/>
          </a:avLst>
        </a:prstGeom>
        <a:gradFill flip="none" rotWithShape="1">
          <a:gsLst>
            <a:gs pos="0">
              <a:srgbClr val="0175A0"/>
            </a:gs>
            <a:gs pos="51000">
              <a:srgbClr val="000B27"/>
            </a:gs>
          </a:gsLst>
          <a:path path="circle">
            <a:fillToRect r="100000" b="100000"/>
          </a:path>
          <a:tileRect l="-100000" t="-100000"/>
        </a:gradFill>
        <a:ln w="12700">
          <a:gradFill>
            <a:gsLst>
              <a:gs pos="0">
                <a:srgbClr val="019BD1"/>
              </a:gs>
              <a:gs pos="70000">
                <a:srgbClr val="04365D"/>
              </a:gs>
            </a:gsLst>
            <a:lin ang="5400000" scaled="1"/>
          </a:gradFill>
        </a:ln>
        <a:effectLst>
          <a:outerShdw blurRad="152400" dist="215900" dir="7800000" algn="br" rotWithShape="0">
            <a:srgbClr val="019BD1">
              <a:alpha val="2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175260</xdr:colOff>
      <xdr:row>26</xdr:row>
      <xdr:rowOff>53340</xdr:rowOff>
    </xdr:from>
    <xdr:to>
      <xdr:col>12</xdr:col>
      <xdr:colOff>388620</xdr:colOff>
      <xdr:row>38</xdr:row>
      <xdr:rowOff>53340</xdr:rowOff>
    </xdr:to>
    <xdr:sp macro="" textlink="">
      <xdr:nvSpPr>
        <xdr:cNvPr id="4" name="Rectangle: Rounded Corners 3">
          <a:extLst>
            <a:ext uri="{FF2B5EF4-FFF2-40B4-BE49-F238E27FC236}">
              <a16:creationId xmlns:a16="http://schemas.microsoft.com/office/drawing/2014/main" id="{00000000-0008-0000-0900-000004000000}"/>
            </a:ext>
          </a:extLst>
        </xdr:cNvPr>
        <xdr:cNvSpPr/>
      </xdr:nvSpPr>
      <xdr:spPr>
        <a:xfrm>
          <a:off x="3223260" y="4808220"/>
          <a:ext cx="4480560" cy="2194560"/>
        </a:xfrm>
        <a:prstGeom prst="roundRect">
          <a:avLst>
            <a:gd name="adj" fmla="val 11917"/>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175260</xdr:colOff>
      <xdr:row>11</xdr:row>
      <xdr:rowOff>0</xdr:rowOff>
    </xdr:from>
    <xdr:to>
      <xdr:col>11</xdr:col>
      <xdr:colOff>38100</xdr:colOff>
      <xdr:row>25</xdr:row>
      <xdr:rowOff>0</xdr:rowOff>
    </xdr:to>
    <xdr:sp macro="" textlink="">
      <xdr:nvSpPr>
        <xdr:cNvPr id="5" name="Rectangle: Rounded Corners 4">
          <a:extLst>
            <a:ext uri="{FF2B5EF4-FFF2-40B4-BE49-F238E27FC236}">
              <a16:creationId xmlns:a16="http://schemas.microsoft.com/office/drawing/2014/main" id="{00000000-0008-0000-0900-000005000000}"/>
            </a:ext>
          </a:extLst>
        </xdr:cNvPr>
        <xdr:cNvSpPr/>
      </xdr:nvSpPr>
      <xdr:spPr>
        <a:xfrm>
          <a:off x="3223260" y="2011680"/>
          <a:ext cx="3520440" cy="2560320"/>
        </a:xfrm>
        <a:prstGeom prst="roundRect">
          <a:avLst>
            <a:gd name="adj" fmla="val 10925"/>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373380</xdr:colOff>
      <xdr:row>26</xdr:row>
      <xdr:rowOff>53340</xdr:rowOff>
    </xdr:from>
    <xdr:to>
      <xdr:col>22</xdr:col>
      <xdr:colOff>525780</xdr:colOff>
      <xdr:row>38</xdr:row>
      <xdr:rowOff>53340</xdr:rowOff>
    </xdr:to>
    <xdr:sp macro="" textlink="">
      <xdr:nvSpPr>
        <xdr:cNvPr id="6" name="Rectangle: Rounded Corners 5">
          <a:extLst>
            <a:ext uri="{FF2B5EF4-FFF2-40B4-BE49-F238E27FC236}">
              <a16:creationId xmlns:a16="http://schemas.microsoft.com/office/drawing/2014/main" id="{00000000-0008-0000-0900-000006000000}"/>
            </a:ext>
          </a:extLst>
        </xdr:cNvPr>
        <xdr:cNvSpPr/>
      </xdr:nvSpPr>
      <xdr:spPr>
        <a:xfrm>
          <a:off x="10736580" y="4808220"/>
          <a:ext cx="3200400" cy="2194560"/>
        </a:xfrm>
        <a:prstGeom prst="roundRect">
          <a:avLst>
            <a:gd name="adj" fmla="val 105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274320</xdr:colOff>
      <xdr:row>11</xdr:row>
      <xdr:rowOff>0</xdr:rowOff>
    </xdr:from>
    <xdr:to>
      <xdr:col>22</xdr:col>
      <xdr:colOff>525780</xdr:colOff>
      <xdr:row>25</xdr:row>
      <xdr:rowOff>0</xdr:rowOff>
    </xdr:to>
    <xdr:sp macro="" textlink="">
      <xdr:nvSpPr>
        <xdr:cNvPr id="8" name="Rectangle: Rounded Corners 7">
          <a:extLst>
            <a:ext uri="{FF2B5EF4-FFF2-40B4-BE49-F238E27FC236}">
              <a16:creationId xmlns:a16="http://schemas.microsoft.com/office/drawing/2014/main" id="{00000000-0008-0000-0900-000008000000}"/>
            </a:ext>
          </a:extLst>
        </xdr:cNvPr>
        <xdr:cNvSpPr/>
      </xdr:nvSpPr>
      <xdr:spPr>
        <a:xfrm>
          <a:off x="6979920" y="2011680"/>
          <a:ext cx="6957060" cy="2560320"/>
        </a:xfrm>
        <a:prstGeom prst="roundRect">
          <a:avLst>
            <a:gd name="adj" fmla="val 10032"/>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15240</xdr:colOff>
      <xdr:row>26</xdr:row>
      <xdr:rowOff>53340</xdr:rowOff>
    </xdr:from>
    <xdr:to>
      <xdr:col>17</xdr:col>
      <xdr:colOff>137160</xdr:colOff>
      <xdr:row>40</xdr:row>
      <xdr:rowOff>144780</xdr:rowOff>
    </xdr:to>
    <xdr:sp macro="" textlink="">
      <xdr:nvSpPr>
        <xdr:cNvPr id="9" name="Rectangle: Rounded Corners 8">
          <a:extLst>
            <a:ext uri="{FF2B5EF4-FFF2-40B4-BE49-F238E27FC236}">
              <a16:creationId xmlns:a16="http://schemas.microsoft.com/office/drawing/2014/main" id="{00000000-0008-0000-0900-000009000000}"/>
            </a:ext>
          </a:extLst>
        </xdr:cNvPr>
        <xdr:cNvSpPr/>
      </xdr:nvSpPr>
      <xdr:spPr>
        <a:xfrm>
          <a:off x="7940040" y="4808220"/>
          <a:ext cx="2560320" cy="2651760"/>
        </a:xfrm>
        <a:prstGeom prst="roundRect">
          <a:avLst>
            <a:gd name="adj" fmla="val 11570"/>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518160</xdr:colOff>
      <xdr:row>13</xdr:row>
      <xdr:rowOff>60960</xdr:rowOff>
    </xdr:from>
    <xdr:to>
      <xdr:col>4</xdr:col>
      <xdr:colOff>548640</xdr:colOff>
      <xdr:row>25</xdr:row>
      <xdr:rowOff>152400</xdr:rowOff>
    </xdr:to>
    <xdr:sp macro="" textlink="">
      <xdr:nvSpPr>
        <xdr:cNvPr id="10" name="Rectangle: Rounded Corners 9">
          <a:extLst>
            <a:ext uri="{FF2B5EF4-FFF2-40B4-BE49-F238E27FC236}">
              <a16:creationId xmlns:a16="http://schemas.microsoft.com/office/drawing/2014/main" id="{00000000-0008-0000-0900-00000A000000}"/>
            </a:ext>
          </a:extLst>
        </xdr:cNvPr>
        <xdr:cNvSpPr/>
      </xdr:nvSpPr>
      <xdr:spPr>
        <a:xfrm>
          <a:off x="518160" y="2438400"/>
          <a:ext cx="2468880" cy="2286000"/>
        </a:xfrm>
        <a:prstGeom prst="roundRect">
          <a:avLst>
            <a:gd name="adj" fmla="val 13306"/>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518160</xdr:colOff>
      <xdr:row>3</xdr:row>
      <xdr:rowOff>38100</xdr:rowOff>
    </xdr:from>
    <xdr:to>
      <xdr:col>4</xdr:col>
      <xdr:colOff>548640</xdr:colOff>
      <xdr:row>11</xdr:row>
      <xdr:rowOff>160020</xdr:rowOff>
    </xdr:to>
    <xdr:sp macro="" textlink="">
      <xdr:nvSpPr>
        <xdr:cNvPr id="11" name="Rectangle: Rounded Corners 10">
          <a:extLst>
            <a:ext uri="{FF2B5EF4-FFF2-40B4-BE49-F238E27FC236}">
              <a16:creationId xmlns:a16="http://schemas.microsoft.com/office/drawing/2014/main" id="{00000000-0008-0000-0900-00000B000000}"/>
            </a:ext>
          </a:extLst>
        </xdr:cNvPr>
        <xdr:cNvSpPr/>
      </xdr:nvSpPr>
      <xdr:spPr>
        <a:xfrm>
          <a:off x="518160" y="586740"/>
          <a:ext cx="2468880" cy="1584960"/>
        </a:xfrm>
        <a:prstGeom prst="roundRect">
          <a:avLst>
            <a:gd name="adj" fmla="val 1474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161925</xdr:colOff>
      <xdr:row>3</xdr:row>
      <xdr:rowOff>38100</xdr:rowOff>
    </xdr:from>
    <xdr:to>
      <xdr:col>9</xdr:col>
      <xdr:colOff>238125</xdr:colOff>
      <xdr:row>9</xdr:row>
      <xdr:rowOff>129540</xdr:rowOff>
    </xdr:to>
    <xdr:sp macro="" textlink="">
      <xdr:nvSpPr>
        <xdr:cNvPr id="12" name="Rectangle: Rounded Corners 11">
          <a:extLst>
            <a:ext uri="{FF2B5EF4-FFF2-40B4-BE49-F238E27FC236}">
              <a16:creationId xmlns:a16="http://schemas.microsoft.com/office/drawing/2014/main" id="{00000000-0008-0000-0900-00000C000000}"/>
            </a:ext>
          </a:extLst>
        </xdr:cNvPr>
        <xdr:cNvSpPr/>
      </xdr:nvSpPr>
      <xdr:spPr>
        <a:xfrm>
          <a:off x="3209925" y="586740"/>
          <a:ext cx="2514600" cy="1188720"/>
        </a:xfrm>
        <a:prstGeom prst="roundRect">
          <a:avLst>
            <a:gd name="adj" fmla="val 17128"/>
          </a:avLst>
        </a:prstGeom>
        <a:gradFill>
          <a:gsLst>
            <a:gs pos="0">
              <a:srgbClr val="14A1F9"/>
            </a:gs>
            <a:gs pos="30000">
              <a:srgbClr val="0273FC"/>
            </a:gs>
          </a:gsLst>
          <a:lin ang="2700000" scaled="0"/>
        </a:gradFill>
        <a:ln w="12700">
          <a:solidFill>
            <a:schemeClr val="bg1"/>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518160</xdr:colOff>
      <xdr:row>27</xdr:row>
      <xdr:rowOff>53340</xdr:rowOff>
    </xdr:from>
    <xdr:to>
      <xdr:col>4</xdr:col>
      <xdr:colOff>548640</xdr:colOff>
      <xdr:row>38</xdr:row>
      <xdr:rowOff>53340</xdr:rowOff>
    </xdr:to>
    <xdr:sp macro="" textlink="">
      <xdr:nvSpPr>
        <xdr:cNvPr id="13" name="Rectangle: Rounded Corners 12">
          <a:extLst>
            <a:ext uri="{FF2B5EF4-FFF2-40B4-BE49-F238E27FC236}">
              <a16:creationId xmlns:a16="http://schemas.microsoft.com/office/drawing/2014/main" id="{00000000-0008-0000-0900-00000D000000}"/>
            </a:ext>
          </a:extLst>
        </xdr:cNvPr>
        <xdr:cNvSpPr/>
      </xdr:nvSpPr>
      <xdr:spPr>
        <a:xfrm>
          <a:off x="518160" y="4991100"/>
          <a:ext cx="2468880" cy="2011680"/>
        </a:xfrm>
        <a:prstGeom prst="roundRect">
          <a:avLst>
            <a:gd name="adj" fmla="val 12959"/>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449580</xdr:colOff>
      <xdr:row>3</xdr:row>
      <xdr:rowOff>38100</xdr:rowOff>
    </xdr:from>
    <xdr:to>
      <xdr:col>22</xdr:col>
      <xdr:colOff>525780</xdr:colOff>
      <xdr:row>9</xdr:row>
      <xdr:rowOff>129540</xdr:rowOff>
    </xdr:to>
    <xdr:sp macro="" textlink="">
      <xdr:nvSpPr>
        <xdr:cNvPr id="14" name="Rectangle: Rounded Corners 13">
          <a:extLst>
            <a:ext uri="{FF2B5EF4-FFF2-40B4-BE49-F238E27FC236}">
              <a16:creationId xmlns:a16="http://schemas.microsoft.com/office/drawing/2014/main" id="{00000000-0008-0000-0900-00000E000000}"/>
            </a:ext>
          </a:extLst>
        </xdr:cNvPr>
        <xdr:cNvSpPr/>
      </xdr:nvSpPr>
      <xdr:spPr>
        <a:xfrm>
          <a:off x="11422380" y="586740"/>
          <a:ext cx="2514600" cy="1188720"/>
        </a:xfrm>
        <a:prstGeom prst="roundRect">
          <a:avLst>
            <a:gd name="adj" fmla="val 171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ru-RU" sz="1100"/>
        </a:p>
      </xdr:txBody>
    </xdr:sp>
    <xdr:clientData/>
  </xdr:twoCellAnchor>
  <xdr:twoCellAnchor>
    <xdr:from>
      <xdr:col>9</xdr:col>
      <xdr:colOff>461010</xdr:colOff>
      <xdr:row>3</xdr:row>
      <xdr:rowOff>38100</xdr:rowOff>
    </xdr:from>
    <xdr:to>
      <xdr:col>13</xdr:col>
      <xdr:colOff>537210</xdr:colOff>
      <xdr:row>9</xdr:row>
      <xdr:rowOff>129540</xdr:rowOff>
    </xdr:to>
    <xdr:sp macro="" textlink="">
      <xdr:nvSpPr>
        <xdr:cNvPr id="15" name="Rectangle: Rounded Corners 14">
          <a:extLst>
            <a:ext uri="{FF2B5EF4-FFF2-40B4-BE49-F238E27FC236}">
              <a16:creationId xmlns:a16="http://schemas.microsoft.com/office/drawing/2014/main" id="{00000000-0008-0000-0900-00000F000000}"/>
            </a:ext>
          </a:extLst>
        </xdr:cNvPr>
        <xdr:cNvSpPr/>
      </xdr:nvSpPr>
      <xdr:spPr>
        <a:xfrm>
          <a:off x="5947410" y="586740"/>
          <a:ext cx="2514600" cy="1188720"/>
        </a:xfrm>
        <a:prstGeom prst="roundRect">
          <a:avLst>
            <a:gd name="adj" fmla="val 171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150495</xdr:colOff>
      <xdr:row>3</xdr:row>
      <xdr:rowOff>38100</xdr:rowOff>
    </xdr:from>
    <xdr:to>
      <xdr:col>18</xdr:col>
      <xdr:colOff>226695</xdr:colOff>
      <xdr:row>9</xdr:row>
      <xdr:rowOff>129540</xdr:rowOff>
    </xdr:to>
    <xdr:sp macro="" textlink="">
      <xdr:nvSpPr>
        <xdr:cNvPr id="16" name="Rectangle: Rounded Corners 15">
          <a:extLst>
            <a:ext uri="{FF2B5EF4-FFF2-40B4-BE49-F238E27FC236}">
              <a16:creationId xmlns:a16="http://schemas.microsoft.com/office/drawing/2014/main" id="{00000000-0008-0000-0900-000010000000}"/>
            </a:ext>
          </a:extLst>
        </xdr:cNvPr>
        <xdr:cNvSpPr/>
      </xdr:nvSpPr>
      <xdr:spPr>
        <a:xfrm>
          <a:off x="8684895" y="586740"/>
          <a:ext cx="2514600" cy="1188720"/>
        </a:xfrm>
        <a:prstGeom prst="roundRect">
          <a:avLst>
            <a:gd name="adj" fmla="val 171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276225</xdr:colOff>
      <xdr:row>4</xdr:row>
      <xdr:rowOff>68580</xdr:rowOff>
    </xdr:from>
    <xdr:to>
      <xdr:col>8</xdr:col>
      <xdr:colOff>603885</xdr:colOff>
      <xdr:row>6</xdr:row>
      <xdr:rowOff>15240</xdr:rowOff>
    </xdr:to>
    <xdr:sp macro="" textlink="">
      <xdr:nvSpPr>
        <xdr:cNvPr id="17" name="Rectangle: Rounded Corners 16">
          <a:extLst>
            <a:ext uri="{FF2B5EF4-FFF2-40B4-BE49-F238E27FC236}">
              <a16:creationId xmlns:a16="http://schemas.microsoft.com/office/drawing/2014/main" id="{00000000-0008-0000-0900-000011000000}"/>
            </a:ext>
          </a:extLst>
        </xdr:cNvPr>
        <xdr:cNvSpPr/>
      </xdr:nvSpPr>
      <xdr:spPr>
        <a:xfrm>
          <a:off x="5153025" y="800100"/>
          <a:ext cx="327660" cy="312420"/>
        </a:xfrm>
        <a:prstGeom prst="roundRect">
          <a:avLst/>
        </a:prstGeom>
        <a:gradFill>
          <a:gsLst>
            <a:gs pos="17000">
              <a:srgbClr val="14A1F9">
                <a:lumMod val="99000"/>
              </a:srgbClr>
            </a:gs>
            <a:gs pos="81000">
              <a:srgbClr val="0273FC"/>
            </a:gs>
          </a:gsLst>
          <a:lin ang="2700000" scaled="0"/>
        </a:gradFill>
        <a:ln w="12700">
          <a:noFill/>
        </a:ln>
        <a:effectLst>
          <a:outerShdw blurRad="508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8</xdr:col>
      <xdr:colOff>327660</xdr:colOff>
      <xdr:row>4</xdr:row>
      <xdr:rowOff>106680</xdr:rowOff>
    </xdr:from>
    <xdr:to>
      <xdr:col>8</xdr:col>
      <xdr:colOff>556260</xdr:colOff>
      <xdr:row>5</xdr:row>
      <xdr:rowOff>152400</xdr:rowOff>
    </xdr:to>
    <xdr:pic>
      <xdr:nvPicPr>
        <xdr:cNvPr id="18" name="Graphic 17" descr="Wallet with solid fill">
          <a:extLst>
            <a:ext uri="{FF2B5EF4-FFF2-40B4-BE49-F238E27FC236}">
              <a16:creationId xmlns:a16="http://schemas.microsoft.com/office/drawing/2014/main" id="{00000000-0008-0000-0900-00001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04460" y="838200"/>
          <a:ext cx="228600" cy="228600"/>
        </a:xfrm>
        <a:prstGeom prst="rect">
          <a:avLst/>
        </a:prstGeom>
      </xdr:spPr>
    </xdr:pic>
    <xdr:clientData/>
  </xdr:twoCellAnchor>
  <xdr:twoCellAnchor>
    <xdr:from>
      <xdr:col>17</xdr:col>
      <xdr:colOff>293370</xdr:colOff>
      <xdr:row>4</xdr:row>
      <xdr:rowOff>45720</xdr:rowOff>
    </xdr:from>
    <xdr:to>
      <xdr:col>18</xdr:col>
      <xdr:colOff>11430</xdr:colOff>
      <xdr:row>5</xdr:row>
      <xdr:rowOff>175260</xdr:rowOff>
    </xdr:to>
    <xdr:sp macro="" textlink="">
      <xdr:nvSpPr>
        <xdr:cNvPr id="19" name="Rectangle: Rounded Corners 18">
          <a:extLst>
            <a:ext uri="{FF2B5EF4-FFF2-40B4-BE49-F238E27FC236}">
              <a16:creationId xmlns:a16="http://schemas.microsoft.com/office/drawing/2014/main" id="{00000000-0008-0000-0900-000013000000}"/>
            </a:ext>
          </a:extLst>
        </xdr:cNvPr>
        <xdr:cNvSpPr/>
      </xdr:nvSpPr>
      <xdr:spPr>
        <a:xfrm>
          <a:off x="10656570" y="777240"/>
          <a:ext cx="327660" cy="312420"/>
        </a:xfrm>
        <a:prstGeom prst="roundRect">
          <a:avLst/>
        </a:prstGeom>
        <a:gradFill>
          <a:gsLst>
            <a:gs pos="100000">
              <a:srgbClr val="0054B4"/>
            </a:gs>
            <a:gs pos="0">
              <a:srgbClr val="34D399"/>
            </a:gs>
          </a:gsLst>
          <a:lin ang="2700000" scaled="0"/>
        </a:gradFill>
        <a:ln>
          <a:no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a:t>
          </a:r>
          <a:endParaRPr lang="ru-RU" sz="2000" b="1">
            <a:solidFill>
              <a:schemeClr val="bg1"/>
            </a:solidFill>
          </a:endParaRPr>
        </a:p>
      </xdr:txBody>
    </xdr:sp>
    <xdr:clientData/>
  </xdr:twoCellAnchor>
  <xdr:twoCellAnchor>
    <xdr:from>
      <xdr:col>12</xdr:col>
      <xdr:colOff>590550</xdr:colOff>
      <xdr:row>4</xdr:row>
      <xdr:rowOff>45720</xdr:rowOff>
    </xdr:from>
    <xdr:to>
      <xdr:col>13</xdr:col>
      <xdr:colOff>308610</xdr:colOff>
      <xdr:row>5</xdr:row>
      <xdr:rowOff>175260</xdr:rowOff>
    </xdr:to>
    <xdr:sp macro="" textlink="">
      <xdr:nvSpPr>
        <xdr:cNvPr id="20" name="Rectangle: Rounded Corners 19">
          <a:extLst>
            <a:ext uri="{FF2B5EF4-FFF2-40B4-BE49-F238E27FC236}">
              <a16:creationId xmlns:a16="http://schemas.microsoft.com/office/drawing/2014/main" id="{00000000-0008-0000-0900-000014000000}"/>
            </a:ext>
          </a:extLst>
        </xdr:cNvPr>
        <xdr:cNvSpPr/>
      </xdr:nvSpPr>
      <xdr:spPr>
        <a:xfrm>
          <a:off x="7905750" y="777240"/>
          <a:ext cx="327660" cy="312420"/>
        </a:xfrm>
        <a:prstGeom prst="roundRect">
          <a:avLst/>
        </a:prstGeom>
        <a:gradFill>
          <a:gsLst>
            <a:gs pos="0">
              <a:srgbClr val="F9A810"/>
            </a:gs>
            <a:gs pos="99000">
              <a:srgbClr val="FF0000"/>
            </a:gs>
          </a:gsLst>
          <a:lin ang="2700000" scaled="0"/>
        </a:gradFill>
        <a:ln>
          <a:no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a:t>
          </a:r>
          <a:endParaRPr lang="ru-RU" sz="2000" b="1">
            <a:solidFill>
              <a:schemeClr val="bg1"/>
            </a:solidFill>
          </a:endParaRPr>
        </a:p>
      </xdr:txBody>
    </xdr:sp>
    <xdr:clientData/>
  </xdr:twoCellAnchor>
  <xdr:twoCellAnchor>
    <xdr:from>
      <xdr:col>21</xdr:col>
      <xdr:colOff>582930</xdr:colOff>
      <xdr:row>4</xdr:row>
      <xdr:rowOff>45720</xdr:rowOff>
    </xdr:from>
    <xdr:to>
      <xdr:col>22</xdr:col>
      <xdr:colOff>300990</xdr:colOff>
      <xdr:row>5</xdr:row>
      <xdr:rowOff>175260</xdr:rowOff>
    </xdr:to>
    <xdr:grpSp>
      <xdr:nvGrpSpPr>
        <xdr:cNvPr id="21" name="Group 20">
          <a:extLst>
            <a:ext uri="{FF2B5EF4-FFF2-40B4-BE49-F238E27FC236}">
              <a16:creationId xmlns:a16="http://schemas.microsoft.com/office/drawing/2014/main" id="{00000000-0008-0000-0900-000015000000}"/>
            </a:ext>
          </a:extLst>
        </xdr:cNvPr>
        <xdr:cNvGrpSpPr/>
      </xdr:nvGrpSpPr>
      <xdr:grpSpPr>
        <a:xfrm>
          <a:off x="13028930" y="807720"/>
          <a:ext cx="310727" cy="320040"/>
          <a:chOff x="13384530" y="861060"/>
          <a:chExt cx="327660" cy="312420"/>
        </a:xfrm>
      </xdr:grpSpPr>
      <xdr:sp macro="" textlink="">
        <xdr:nvSpPr>
          <xdr:cNvPr id="22" name="Rectangle: Rounded Corners 21">
            <a:extLst>
              <a:ext uri="{FF2B5EF4-FFF2-40B4-BE49-F238E27FC236}">
                <a16:creationId xmlns:a16="http://schemas.microsoft.com/office/drawing/2014/main" id="{00000000-0008-0000-0900-000016000000}"/>
              </a:ext>
            </a:extLst>
          </xdr:cNvPr>
          <xdr:cNvSpPr/>
        </xdr:nvSpPr>
        <xdr:spPr>
          <a:xfrm>
            <a:off x="13384530" y="861060"/>
            <a:ext cx="327660" cy="312420"/>
          </a:xfrm>
          <a:prstGeom prst="roundRect">
            <a:avLst/>
          </a:prstGeom>
          <a:gradFill>
            <a:gsLst>
              <a:gs pos="0">
                <a:srgbClr val="985DF9"/>
              </a:gs>
              <a:gs pos="95000">
                <a:srgbClr val="621EF4"/>
              </a:gs>
            </a:gsLst>
            <a:lin ang="2700000" scaled="0"/>
          </a:gradFill>
          <a:ln>
            <a:no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000" b="1">
              <a:solidFill>
                <a:schemeClr val="bg1"/>
              </a:solidFill>
            </a:endParaRPr>
          </a:p>
        </xdr:txBody>
      </xdr:sp>
      <xdr:pic>
        <xdr:nvPicPr>
          <xdr:cNvPr id="23" name="Graphic 22" descr="Download with solid fill">
            <a:extLst>
              <a:ext uri="{FF2B5EF4-FFF2-40B4-BE49-F238E27FC236}">
                <a16:creationId xmlns:a16="http://schemas.microsoft.com/office/drawing/2014/main" id="{00000000-0008-0000-0900-00001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34060" y="906780"/>
            <a:ext cx="228600" cy="228600"/>
          </a:xfrm>
          <a:prstGeom prst="rect">
            <a:avLst/>
          </a:prstGeom>
        </xdr:spPr>
      </xdr:pic>
    </xdr:grpSp>
    <xdr:clientData/>
  </xdr:twoCellAnchor>
  <xdr:twoCellAnchor>
    <xdr:from>
      <xdr:col>5</xdr:col>
      <xdr:colOff>205740</xdr:colOff>
      <xdr:row>27</xdr:row>
      <xdr:rowOff>167640</xdr:rowOff>
    </xdr:from>
    <xdr:to>
      <xdr:col>12</xdr:col>
      <xdr:colOff>327660</xdr:colOff>
      <xdr:row>37</xdr:row>
      <xdr:rowOff>76200</xdr:rowOff>
    </xdr:to>
    <xdr:graphicFrame macro="">
      <xdr:nvGraphicFramePr>
        <xdr:cNvPr id="39" name="Chart 38">
          <a:extLst>
            <a:ext uri="{FF2B5EF4-FFF2-40B4-BE49-F238E27FC236}">
              <a16:creationId xmlns:a16="http://schemas.microsoft.com/office/drawing/2014/main" id="{00000000-0008-0000-09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563880</xdr:colOff>
      <xdr:row>26</xdr:row>
      <xdr:rowOff>152400</xdr:rowOff>
    </xdr:from>
    <xdr:to>
      <xdr:col>9</xdr:col>
      <xdr:colOff>259080</xdr:colOff>
      <xdr:row>28</xdr:row>
      <xdr:rowOff>60960</xdr:rowOff>
    </xdr:to>
    <xdr:sp macro="" textlink="Processing!A9">
      <xdr:nvSpPr>
        <xdr:cNvPr id="40" name="TextBox 39">
          <a:extLst>
            <a:ext uri="{FF2B5EF4-FFF2-40B4-BE49-F238E27FC236}">
              <a16:creationId xmlns:a16="http://schemas.microsoft.com/office/drawing/2014/main" id="{00000000-0008-0000-0900-000028000000}"/>
            </a:ext>
          </a:extLst>
        </xdr:cNvPr>
        <xdr:cNvSpPr txBox="1"/>
      </xdr:nvSpPr>
      <xdr:spPr>
        <a:xfrm>
          <a:off x="3611880" y="4907280"/>
          <a:ext cx="21336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EEA8545-DE5D-43AF-85BF-69857A7EE364}" type="TxLink">
            <a:rPr lang="en-US" sz="1400" b="0" i="0" u="none" strike="noStrike">
              <a:solidFill>
                <a:schemeClr val="bg1"/>
              </a:solidFill>
              <a:latin typeface="Aptos Narrow"/>
              <a:ea typeface="+mn-ea"/>
              <a:cs typeface="+mn-cs"/>
            </a:rPr>
            <a:pPr marL="0" indent="0"/>
            <a:t>Expenses Dynamics</a:t>
          </a:fld>
          <a:endParaRPr lang="ru-RU" sz="1400" b="0" i="0" u="none" strike="noStrike">
            <a:solidFill>
              <a:schemeClr val="bg1"/>
            </a:solidFill>
            <a:latin typeface="Aptos Narrow"/>
            <a:ea typeface="+mn-ea"/>
            <a:cs typeface="+mn-cs"/>
          </a:endParaRPr>
        </a:p>
      </xdr:txBody>
    </xdr:sp>
    <xdr:clientData/>
  </xdr:twoCellAnchor>
  <xdr:twoCellAnchor>
    <xdr:from>
      <xdr:col>7</xdr:col>
      <xdr:colOff>594360</xdr:colOff>
      <xdr:row>26</xdr:row>
      <xdr:rowOff>152400</xdr:rowOff>
    </xdr:from>
    <xdr:to>
      <xdr:col>9</xdr:col>
      <xdr:colOff>586740</xdr:colOff>
      <xdr:row>28</xdr:row>
      <xdr:rowOff>60960</xdr:rowOff>
    </xdr:to>
    <xdr:sp macro="" textlink="Processing!C23">
      <xdr:nvSpPr>
        <xdr:cNvPr id="41" name="TextBox 40">
          <a:extLst>
            <a:ext uri="{FF2B5EF4-FFF2-40B4-BE49-F238E27FC236}">
              <a16:creationId xmlns:a16="http://schemas.microsoft.com/office/drawing/2014/main" id="{00000000-0008-0000-0900-000029000000}"/>
            </a:ext>
          </a:extLst>
        </xdr:cNvPr>
        <xdr:cNvSpPr txBox="1"/>
      </xdr:nvSpPr>
      <xdr:spPr>
        <a:xfrm>
          <a:off x="4861560" y="490728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62A4424-CC2A-4661-9418-F8CDAB8E6FA2}" type="TxLink">
            <a:rPr lang="en-US" sz="1800" b="0" i="0" u="none" strike="noStrike">
              <a:solidFill>
                <a:schemeClr val="bg1"/>
              </a:solidFill>
              <a:latin typeface="Aptos Narrow"/>
              <a:ea typeface="+mn-ea"/>
              <a:cs typeface="+mn-cs"/>
            </a:rPr>
            <a:pPr marL="0" indent="0" algn="r"/>
            <a:t> $7,784 </a:t>
          </a:fld>
          <a:endParaRPr lang="ru-RU" sz="2400" b="0" i="0" u="none" strike="noStrike">
            <a:solidFill>
              <a:schemeClr val="bg1"/>
            </a:solidFill>
            <a:latin typeface="Aptos Narrow"/>
            <a:ea typeface="+mn-ea"/>
            <a:cs typeface="+mn-cs"/>
          </a:endParaRPr>
        </a:p>
      </xdr:txBody>
    </xdr:sp>
    <xdr:clientData/>
  </xdr:twoCellAnchor>
  <xdr:twoCellAnchor>
    <xdr:from>
      <xdr:col>17</xdr:col>
      <xdr:colOff>426720</xdr:colOff>
      <xdr:row>29</xdr:row>
      <xdr:rowOff>22860</xdr:rowOff>
    </xdr:from>
    <xdr:to>
      <xdr:col>22</xdr:col>
      <xdr:colOff>487680</xdr:colOff>
      <xdr:row>38</xdr:row>
      <xdr:rowOff>22860</xdr:rowOff>
    </xdr:to>
    <xdr:graphicFrame macro="">
      <xdr:nvGraphicFramePr>
        <xdr:cNvPr id="42" name="Chart 41">
          <a:extLst>
            <a:ext uri="{FF2B5EF4-FFF2-40B4-BE49-F238E27FC236}">
              <a16:creationId xmlns:a16="http://schemas.microsoft.com/office/drawing/2014/main" id="{00000000-0008-0000-09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60960</xdr:colOff>
      <xdr:row>26</xdr:row>
      <xdr:rowOff>152400</xdr:rowOff>
    </xdr:from>
    <xdr:to>
      <xdr:col>20</xdr:col>
      <xdr:colOff>601980</xdr:colOff>
      <xdr:row>28</xdr:row>
      <xdr:rowOff>60960</xdr:rowOff>
    </xdr:to>
    <xdr:sp macro="" textlink="Processing!H10">
      <xdr:nvSpPr>
        <xdr:cNvPr id="43" name="TextBox 42">
          <a:extLst>
            <a:ext uri="{FF2B5EF4-FFF2-40B4-BE49-F238E27FC236}">
              <a16:creationId xmlns:a16="http://schemas.microsoft.com/office/drawing/2014/main" id="{00000000-0008-0000-0900-00002B000000}"/>
            </a:ext>
          </a:extLst>
        </xdr:cNvPr>
        <xdr:cNvSpPr txBox="1"/>
      </xdr:nvSpPr>
      <xdr:spPr>
        <a:xfrm>
          <a:off x="11033760" y="4907280"/>
          <a:ext cx="17602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0C4C28E-7F88-42CE-81E2-29B30C01DEAE}" type="TxLink">
            <a:rPr lang="en-US" sz="1400" b="0" i="0" u="none" strike="noStrike">
              <a:solidFill>
                <a:schemeClr val="bg1"/>
              </a:solidFill>
              <a:latin typeface="Aptos Narrow"/>
              <a:ea typeface="+mn-ea"/>
              <a:cs typeface="+mn-cs"/>
            </a:rPr>
            <a:pPr marL="0" indent="0"/>
            <a:t>Income Dynamics</a:t>
          </a:fld>
          <a:endParaRPr lang="ru-RU" sz="1400" b="0" i="0" u="none" strike="noStrike">
            <a:solidFill>
              <a:schemeClr val="bg1"/>
            </a:solidFill>
            <a:latin typeface="Aptos Narrow"/>
            <a:ea typeface="+mn-ea"/>
            <a:cs typeface="+mn-cs"/>
          </a:endParaRPr>
        </a:p>
      </xdr:txBody>
    </xdr:sp>
    <xdr:clientData/>
  </xdr:twoCellAnchor>
  <xdr:twoCellAnchor>
    <xdr:from>
      <xdr:col>20</xdr:col>
      <xdr:colOff>198120</xdr:colOff>
      <xdr:row>28</xdr:row>
      <xdr:rowOff>38100</xdr:rowOff>
    </xdr:from>
    <xdr:to>
      <xdr:col>22</xdr:col>
      <xdr:colOff>190500</xdr:colOff>
      <xdr:row>29</xdr:row>
      <xdr:rowOff>129540</xdr:rowOff>
    </xdr:to>
    <xdr:sp macro="" textlink="Processing!K23">
      <xdr:nvSpPr>
        <xdr:cNvPr id="44" name="TextBox 43">
          <a:extLst>
            <a:ext uri="{FF2B5EF4-FFF2-40B4-BE49-F238E27FC236}">
              <a16:creationId xmlns:a16="http://schemas.microsoft.com/office/drawing/2014/main" id="{00000000-0008-0000-0900-00002C000000}"/>
            </a:ext>
          </a:extLst>
        </xdr:cNvPr>
        <xdr:cNvSpPr txBox="1"/>
      </xdr:nvSpPr>
      <xdr:spPr>
        <a:xfrm>
          <a:off x="12390120" y="515874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0725353-C26B-4C2A-9E4D-41343927F0E7}" type="TxLink">
            <a:rPr lang="en-US" sz="1100" b="0" i="0" u="none" strike="noStrike">
              <a:solidFill>
                <a:srgbClr val="33CCCC"/>
              </a:solidFill>
              <a:latin typeface="Aptos Narrow"/>
              <a:ea typeface="+mn-ea"/>
              <a:cs typeface="+mn-cs"/>
            </a:rPr>
            <a:pPr marL="0" indent="0" algn="l"/>
            <a:t> $3,345 </a:t>
          </a:fld>
          <a:endParaRPr lang="ru-RU" sz="1800" b="0" i="0" u="none" strike="noStrike">
            <a:solidFill>
              <a:srgbClr val="33CCCC"/>
            </a:solidFill>
            <a:latin typeface="Aptos Narrow"/>
            <a:ea typeface="+mn-ea"/>
            <a:cs typeface="+mn-cs"/>
          </a:endParaRPr>
        </a:p>
      </xdr:txBody>
    </xdr:sp>
    <xdr:clientData/>
  </xdr:twoCellAnchor>
  <xdr:twoCellAnchor>
    <xdr:from>
      <xdr:col>18</xdr:col>
      <xdr:colOff>60960</xdr:colOff>
      <xdr:row>28</xdr:row>
      <xdr:rowOff>38100</xdr:rowOff>
    </xdr:from>
    <xdr:to>
      <xdr:col>20</xdr:col>
      <xdr:colOff>220980</xdr:colOff>
      <xdr:row>29</xdr:row>
      <xdr:rowOff>129540</xdr:rowOff>
    </xdr:to>
    <xdr:sp macro="" textlink="Processing!K24">
      <xdr:nvSpPr>
        <xdr:cNvPr id="45" name="TextBox 44">
          <a:extLst>
            <a:ext uri="{FF2B5EF4-FFF2-40B4-BE49-F238E27FC236}">
              <a16:creationId xmlns:a16="http://schemas.microsoft.com/office/drawing/2014/main" id="{00000000-0008-0000-0900-00002D000000}"/>
            </a:ext>
          </a:extLst>
        </xdr:cNvPr>
        <xdr:cNvSpPr txBox="1"/>
      </xdr:nvSpPr>
      <xdr:spPr>
        <a:xfrm>
          <a:off x="11033760" y="5158740"/>
          <a:ext cx="13792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B4C8821-8011-4340-AA4C-14E94A1E33D6}" type="TxLink">
            <a:rPr lang="en-US" sz="1100" b="0" i="0" u="none" strike="noStrike">
              <a:solidFill>
                <a:srgbClr val="33CCCC"/>
              </a:solidFill>
              <a:latin typeface="Aptos Narrow"/>
              <a:ea typeface="+mn-ea"/>
              <a:cs typeface="+mn-cs"/>
            </a:rPr>
            <a:pPr marL="0" indent="0" algn="l"/>
            <a:t>Goals Accumulation</a:t>
          </a:fld>
          <a:endParaRPr lang="ru-RU" sz="1100" b="0" i="0" u="none" strike="noStrike">
            <a:solidFill>
              <a:srgbClr val="33CCCC"/>
            </a:solidFill>
            <a:latin typeface="Aptos Narrow"/>
            <a:ea typeface="+mn-ea"/>
            <a:cs typeface="+mn-cs"/>
          </a:endParaRPr>
        </a:p>
      </xdr:txBody>
    </xdr:sp>
    <xdr:clientData/>
  </xdr:twoCellAnchor>
  <xdr:twoCellAnchor>
    <xdr:from>
      <xdr:col>5</xdr:col>
      <xdr:colOff>563880</xdr:colOff>
      <xdr:row>12</xdr:row>
      <xdr:rowOff>129540</xdr:rowOff>
    </xdr:from>
    <xdr:to>
      <xdr:col>10</xdr:col>
      <xdr:colOff>259080</xdr:colOff>
      <xdr:row>25</xdr:row>
      <xdr:rowOff>38100</xdr:rowOff>
    </xdr:to>
    <xdr:graphicFrame macro="">
      <xdr:nvGraphicFramePr>
        <xdr:cNvPr id="46" name="Chart 45">
          <a:extLst>
            <a:ext uri="{FF2B5EF4-FFF2-40B4-BE49-F238E27FC236}">
              <a16:creationId xmlns:a16="http://schemas.microsoft.com/office/drawing/2014/main" id="{00000000-0008-0000-09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160020</xdr:colOff>
      <xdr:row>11</xdr:row>
      <xdr:rowOff>7620</xdr:rowOff>
    </xdr:from>
    <xdr:to>
      <xdr:col>10</xdr:col>
      <xdr:colOff>53340</xdr:colOff>
      <xdr:row>13</xdr:row>
      <xdr:rowOff>44196</xdr:rowOff>
    </xdr:to>
    <mc:AlternateContent xmlns:mc="http://schemas.openxmlformats.org/markup-compatibility/2006" xmlns:a14="http://schemas.microsoft.com/office/drawing/2010/main">
      <mc:Choice Requires="a14">
        <xdr:graphicFrame macro="">
          <xdr:nvGraphicFramePr>
            <xdr:cNvPr id="47" name="Indicator 3">
              <a:extLst>
                <a:ext uri="{FF2B5EF4-FFF2-40B4-BE49-F238E27FC236}">
                  <a16:creationId xmlns:a16="http://schemas.microsoft.com/office/drawing/2014/main" id="{00000000-0008-0000-0900-00002F000000}"/>
                </a:ext>
              </a:extLst>
            </xdr:cNvPr>
            <xdr:cNvGraphicFramePr/>
          </xdr:nvGraphicFramePr>
          <xdr:xfrm>
            <a:off x="0" y="0"/>
            <a:ext cx="0" cy="0"/>
          </xdr:xfrm>
          <a:graphic>
            <a:graphicData uri="http://schemas.microsoft.com/office/drawing/2010/slicer">
              <sle:slicer xmlns:sle="http://schemas.microsoft.com/office/drawing/2010/slicer" name="Indicator 3"/>
            </a:graphicData>
          </a:graphic>
        </xdr:graphicFrame>
      </mc:Choice>
      <mc:Fallback xmlns="">
        <xdr:sp macro="" textlink="">
          <xdr:nvSpPr>
            <xdr:cNvPr id="0" name=""/>
            <xdr:cNvSpPr>
              <a:spLocks noTextEdit="1"/>
            </xdr:cNvSpPr>
          </xdr:nvSpPr>
          <xdr:spPr>
            <a:xfrm>
              <a:off x="3817620" y="2019300"/>
              <a:ext cx="233172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327660</xdr:colOff>
      <xdr:row>26</xdr:row>
      <xdr:rowOff>129540</xdr:rowOff>
    </xdr:from>
    <xdr:to>
      <xdr:col>15</xdr:col>
      <xdr:colOff>22860</xdr:colOff>
      <xdr:row>28</xdr:row>
      <xdr:rowOff>38100</xdr:rowOff>
    </xdr:to>
    <xdr:sp macro="" textlink="Processing!B1">
      <xdr:nvSpPr>
        <xdr:cNvPr id="63" name="TextBox 62">
          <a:extLst>
            <a:ext uri="{FF2B5EF4-FFF2-40B4-BE49-F238E27FC236}">
              <a16:creationId xmlns:a16="http://schemas.microsoft.com/office/drawing/2014/main" id="{00000000-0008-0000-0900-00003F000000}"/>
            </a:ext>
          </a:extLst>
        </xdr:cNvPr>
        <xdr:cNvSpPr txBox="1"/>
      </xdr:nvSpPr>
      <xdr:spPr>
        <a:xfrm>
          <a:off x="825246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7F039DF-497B-4CB1-AB4F-5E34F33168FF}" type="TxLink">
            <a:rPr lang="en-US" sz="1400" b="0" i="0" u="none" strike="noStrike">
              <a:solidFill>
                <a:schemeClr val="bg1"/>
              </a:solidFill>
              <a:latin typeface="Aptos Narrow"/>
              <a:ea typeface="+mn-ea"/>
              <a:cs typeface="+mn-cs"/>
            </a:rPr>
            <a:pPr marL="0" indent="0" algn="ctr"/>
            <a:t>Expenses</a:t>
          </a:fld>
          <a:endParaRPr lang="ru-RU" sz="1400" b="0" i="0" u="none" strike="noStrike">
            <a:solidFill>
              <a:schemeClr val="bg1"/>
            </a:solidFill>
            <a:latin typeface="Aptos Narrow"/>
            <a:ea typeface="+mn-ea"/>
            <a:cs typeface="+mn-cs"/>
          </a:endParaRPr>
        </a:p>
      </xdr:txBody>
    </xdr:sp>
    <xdr:clientData/>
  </xdr:twoCellAnchor>
  <xdr:twoCellAnchor>
    <xdr:from>
      <xdr:col>15</xdr:col>
      <xdr:colOff>144780</xdr:colOff>
      <xdr:row>26</xdr:row>
      <xdr:rowOff>129540</xdr:rowOff>
    </xdr:from>
    <xdr:to>
      <xdr:col>16</xdr:col>
      <xdr:colOff>449580</xdr:colOff>
      <xdr:row>28</xdr:row>
      <xdr:rowOff>38100</xdr:rowOff>
    </xdr:to>
    <xdr:sp macro="" textlink="Processing!K1">
      <xdr:nvSpPr>
        <xdr:cNvPr id="64" name="TextBox 63">
          <a:extLst>
            <a:ext uri="{FF2B5EF4-FFF2-40B4-BE49-F238E27FC236}">
              <a16:creationId xmlns:a16="http://schemas.microsoft.com/office/drawing/2014/main" id="{00000000-0008-0000-0900-000040000000}"/>
            </a:ext>
          </a:extLst>
        </xdr:cNvPr>
        <xdr:cNvSpPr txBox="1"/>
      </xdr:nvSpPr>
      <xdr:spPr>
        <a:xfrm>
          <a:off x="928878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72677F6-8208-4568-BA49-1E40A80A1735}" type="TxLink">
            <a:rPr lang="en-US" sz="1400" b="0" i="0" u="none" strike="noStrike">
              <a:solidFill>
                <a:schemeClr val="bg1"/>
              </a:solidFill>
              <a:latin typeface="Aptos Narrow"/>
              <a:ea typeface="+mn-ea"/>
              <a:cs typeface="+mn-cs"/>
            </a:rPr>
            <a:pPr marL="0" indent="0" algn="ctr"/>
            <a:t>Income</a:t>
          </a:fld>
          <a:endParaRPr lang="ru-RU" sz="1400" b="0" i="0" u="none" strike="noStrike">
            <a:solidFill>
              <a:schemeClr val="bg1"/>
            </a:solidFill>
            <a:latin typeface="Aptos Narrow"/>
            <a:ea typeface="+mn-ea"/>
            <a:cs typeface="+mn-cs"/>
          </a:endParaRPr>
        </a:p>
      </xdr:txBody>
    </xdr:sp>
    <xdr:clientData/>
  </xdr:twoCellAnchor>
  <xdr:twoCellAnchor>
    <xdr:from>
      <xdr:col>0</xdr:col>
      <xdr:colOff>259080</xdr:colOff>
      <xdr:row>5</xdr:row>
      <xdr:rowOff>30480</xdr:rowOff>
    </xdr:from>
    <xdr:to>
      <xdr:col>5</xdr:col>
      <xdr:colOff>182880</xdr:colOff>
      <xdr:row>12</xdr:row>
      <xdr:rowOff>106680</xdr:rowOff>
    </xdr:to>
    <xdr:graphicFrame macro="">
      <xdr:nvGraphicFramePr>
        <xdr:cNvPr id="65" name="Chart 64">
          <a:extLst>
            <a:ext uri="{FF2B5EF4-FFF2-40B4-BE49-F238E27FC236}">
              <a16:creationId xmlns:a16="http://schemas.microsoft.com/office/drawing/2014/main" id="{00000000-0008-0000-0900-00004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596265</xdr:colOff>
      <xdr:row>4</xdr:row>
      <xdr:rowOff>68580</xdr:rowOff>
    </xdr:from>
    <xdr:to>
      <xdr:col>4</xdr:col>
      <xdr:colOff>314325</xdr:colOff>
      <xdr:row>6</xdr:row>
      <xdr:rowOff>15240</xdr:rowOff>
    </xdr:to>
    <xdr:sp macro="" textlink="">
      <xdr:nvSpPr>
        <xdr:cNvPr id="66" name="Rectangle: Rounded Corners 65">
          <a:extLst>
            <a:ext uri="{FF2B5EF4-FFF2-40B4-BE49-F238E27FC236}">
              <a16:creationId xmlns:a16="http://schemas.microsoft.com/office/drawing/2014/main" id="{00000000-0008-0000-0900-000042000000}"/>
            </a:ext>
          </a:extLst>
        </xdr:cNvPr>
        <xdr:cNvSpPr/>
      </xdr:nvSpPr>
      <xdr:spPr>
        <a:xfrm>
          <a:off x="2425065" y="800100"/>
          <a:ext cx="327660" cy="312420"/>
        </a:xfrm>
        <a:prstGeom prst="roundRect">
          <a:avLst/>
        </a:prstGeom>
        <a:solidFill>
          <a:srgbClr val="01152D"/>
        </a:solidFill>
        <a:ln w="12700">
          <a:noFill/>
        </a:ln>
        <a:effectLst>
          <a:outerShdw blurRad="50800" dist="508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4</xdr:col>
      <xdr:colOff>30480</xdr:colOff>
      <xdr:row>4</xdr:row>
      <xdr:rowOff>99060</xdr:rowOff>
    </xdr:from>
    <xdr:to>
      <xdr:col>4</xdr:col>
      <xdr:colOff>259080</xdr:colOff>
      <xdr:row>5</xdr:row>
      <xdr:rowOff>144780</xdr:rowOff>
    </xdr:to>
    <xdr:pic>
      <xdr:nvPicPr>
        <xdr:cNvPr id="67" name="Graphic 66" descr="Home with solid fill">
          <a:extLst>
            <a:ext uri="{FF2B5EF4-FFF2-40B4-BE49-F238E27FC236}">
              <a16:creationId xmlns:a16="http://schemas.microsoft.com/office/drawing/2014/main" id="{00000000-0008-0000-0900-00004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68880" y="830580"/>
          <a:ext cx="228600" cy="228600"/>
        </a:xfrm>
        <a:prstGeom prst="rect">
          <a:avLst/>
        </a:prstGeom>
      </xdr:spPr>
    </xdr:pic>
    <xdr:clientData/>
  </xdr:twoCellAnchor>
  <xdr:twoCellAnchor>
    <xdr:from>
      <xdr:col>1</xdr:col>
      <xdr:colOff>76200</xdr:colOff>
      <xdr:row>3</xdr:row>
      <xdr:rowOff>160020</xdr:rowOff>
    </xdr:from>
    <xdr:to>
      <xdr:col>3</xdr:col>
      <xdr:colOff>327660</xdr:colOff>
      <xdr:row>5</xdr:row>
      <xdr:rowOff>152400</xdr:rowOff>
    </xdr:to>
    <xdr:sp macro="" textlink="Processing!M9">
      <xdr:nvSpPr>
        <xdr:cNvPr id="68" name="TextBox 67">
          <a:extLst>
            <a:ext uri="{FF2B5EF4-FFF2-40B4-BE49-F238E27FC236}">
              <a16:creationId xmlns:a16="http://schemas.microsoft.com/office/drawing/2014/main" id="{00000000-0008-0000-0900-000044000000}"/>
            </a:ext>
          </a:extLst>
        </xdr:cNvPr>
        <xdr:cNvSpPr txBox="1"/>
      </xdr:nvSpPr>
      <xdr:spPr>
        <a:xfrm>
          <a:off x="68580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EC5868-FB58-4D2C-B42A-F1F27E0D08C9}" type="TxLink">
            <a:rPr lang="en-US" sz="1400" b="0" i="0" u="none" strike="noStrike">
              <a:solidFill>
                <a:schemeClr val="bg1"/>
              </a:solidFill>
              <a:latin typeface="Aptos Narrow"/>
            </a:rPr>
            <a:pPr/>
            <a:t>Total Cash Flow</a:t>
          </a:fld>
          <a:endParaRPr lang="ru-RU" sz="1400">
            <a:solidFill>
              <a:schemeClr val="bg1"/>
            </a:solidFill>
          </a:endParaRPr>
        </a:p>
      </xdr:txBody>
    </xdr:sp>
    <xdr:clientData/>
  </xdr:twoCellAnchor>
  <xdr:twoCellAnchor>
    <xdr:from>
      <xdr:col>1</xdr:col>
      <xdr:colOff>15240</xdr:colOff>
      <xdr:row>5</xdr:row>
      <xdr:rowOff>45720</xdr:rowOff>
    </xdr:from>
    <xdr:to>
      <xdr:col>3</xdr:col>
      <xdr:colOff>266700</xdr:colOff>
      <xdr:row>7</xdr:row>
      <xdr:rowOff>38100</xdr:rowOff>
    </xdr:to>
    <xdr:sp macro="" textlink="Processing!O23">
      <xdr:nvSpPr>
        <xdr:cNvPr id="69" name="TextBox 68">
          <a:extLst>
            <a:ext uri="{FF2B5EF4-FFF2-40B4-BE49-F238E27FC236}">
              <a16:creationId xmlns:a16="http://schemas.microsoft.com/office/drawing/2014/main" id="{00000000-0008-0000-0900-000045000000}"/>
            </a:ext>
          </a:extLst>
        </xdr:cNvPr>
        <xdr:cNvSpPr txBox="1"/>
      </xdr:nvSpPr>
      <xdr:spPr>
        <a:xfrm>
          <a:off x="6248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D23083-EB3B-4E54-9706-1DE6C050C0B5}" type="TxLink">
            <a:rPr lang="en-US" sz="2000" b="0" i="0" u="none" strike="noStrike">
              <a:solidFill>
                <a:schemeClr val="bg1"/>
              </a:solidFill>
              <a:latin typeface="Aptos Narrow"/>
              <a:ea typeface="+mn-ea"/>
              <a:cs typeface="+mn-cs"/>
            </a:rPr>
            <a:pPr marL="0" indent="0"/>
            <a:t> $18,616 </a:t>
          </a:fld>
          <a:endParaRPr lang="ru-RU" sz="2000" b="0" i="0" u="none" strike="noStrike">
            <a:solidFill>
              <a:schemeClr val="bg1"/>
            </a:solidFill>
            <a:latin typeface="Aptos Narrow"/>
            <a:ea typeface="+mn-ea"/>
            <a:cs typeface="+mn-cs"/>
          </a:endParaRPr>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5">
      <xdr:nvSpPr>
        <xdr:cNvPr id="70" name="TextBox 69">
          <a:extLst>
            <a:ext uri="{FF2B5EF4-FFF2-40B4-BE49-F238E27FC236}">
              <a16:creationId xmlns:a16="http://schemas.microsoft.com/office/drawing/2014/main" id="{00000000-0008-0000-0900-00004600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75A47E-8A88-4F75-BF14-C8ACEBE9AD24}" type="TxLink">
            <a:rPr lang="en-US" sz="1100" b="1" i="0" u="none" strike="noStrike">
              <a:solidFill>
                <a:srgbClr val="33CCCC"/>
              </a:solidFill>
              <a:latin typeface="Aptos Narrow"/>
              <a:ea typeface="+mn-ea"/>
              <a:cs typeface="+mn-cs"/>
            </a:rPr>
            <a:pPr marL="0" indent="0"/>
            <a:t>↑ +5%</a:t>
          </a:fld>
          <a:endParaRPr lang="ru-RU" sz="1100" b="1" i="0" u="none" strike="noStrike">
            <a:solidFill>
              <a:srgbClr val="33CCCC"/>
            </a:solidFill>
            <a:latin typeface="Aptos Narrow"/>
            <a:ea typeface="+mn-ea"/>
            <a:cs typeface="+mn-cs"/>
          </a:endParaRPr>
        </a:p>
      </xdr:txBody>
    </xdr:sp>
    <xdr:clientData/>
  </xdr:twoCellAnchor>
  <xdr:twoCellAnchor>
    <xdr:from>
      <xdr:col>5</xdr:col>
      <xdr:colOff>297180</xdr:colOff>
      <xdr:row>3</xdr:row>
      <xdr:rowOff>160020</xdr:rowOff>
    </xdr:from>
    <xdr:to>
      <xdr:col>7</xdr:col>
      <xdr:colOff>548640</xdr:colOff>
      <xdr:row>5</xdr:row>
      <xdr:rowOff>152400</xdr:rowOff>
    </xdr:to>
    <xdr:sp macro="" textlink="Processing!H7">
      <xdr:nvSpPr>
        <xdr:cNvPr id="71" name="TextBox 70">
          <a:extLst>
            <a:ext uri="{FF2B5EF4-FFF2-40B4-BE49-F238E27FC236}">
              <a16:creationId xmlns:a16="http://schemas.microsoft.com/office/drawing/2014/main" id="{00000000-0008-0000-0900-000047000000}"/>
            </a:ext>
          </a:extLst>
        </xdr:cNvPr>
        <xdr:cNvSpPr txBox="1"/>
      </xdr:nvSpPr>
      <xdr:spPr>
        <a:xfrm>
          <a:off x="334518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243D7D-868F-4631-B378-D7F7FE73D5B2}" type="TxLink">
            <a:rPr lang="en-US" sz="1400" b="0" i="0" u="none" strike="noStrike">
              <a:solidFill>
                <a:schemeClr val="bg1"/>
              </a:solidFill>
              <a:latin typeface="Aptos Narrow"/>
              <a:ea typeface="+mn-ea"/>
              <a:cs typeface="+mn-cs"/>
            </a:rPr>
            <a:pPr marL="0" indent="0"/>
            <a:t>Total Balance</a:t>
          </a:fld>
          <a:endParaRPr lang="ru-RU" sz="1400" b="0" i="0" u="none" strike="noStrike">
            <a:solidFill>
              <a:schemeClr val="bg1"/>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5">
      <xdr:nvSpPr>
        <xdr:cNvPr id="72" name="TextBox 71">
          <a:extLst>
            <a:ext uri="{FF2B5EF4-FFF2-40B4-BE49-F238E27FC236}">
              <a16:creationId xmlns:a16="http://schemas.microsoft.com/office/drawing/2014/main" id="{00000000-0008-0000-0900-00004800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B4BE2B-2E5D-44B4-93BD-47F6B9A691E1}" type="TxLink">
            <a:rPr lang="en-US" sz="1100" b="1" i="0" u="none" strike="noStrike">
              <a:solidFill>
                <a:schemeClr val="bg1"/>
              </a:solidFill>
              <a:latin typeface="Aptos Narrow"/>
              <a:ea typeface="+mn-ea"/>
              <a:cs typeface="+mn-cs"/>
            </a:rPr>
            <a:pPr marL="0" indent="0"/>
            <a:t> </a:t>
          </a:fld>
          <a:endParaRPr lang="ru-RU" sz="1100" b="1" i="0" u="none" strike="noStrike">
            <a:solidFill>
              <a:schemeClr val="bg1"/>
            </a:solidFill>
            <a:latin typeface="Aptos Narrow"/>
            <a:ea typeface="+mn-ea"/>
            <a:cs typeface="+mn-cs"/>
          </a:endParaRPr>
        </a:p>
      </xdr:txBody>
    </xdr:sp>
    <xdr:clientData/>
  </xdr:twoCellAnchor>
  <xdr:twoCellAnchor>
    <xdr:from>
      <xdr:col>9</xdr:col>
      <xdr:colOff>594360</xdr:colOff>
      <xdr:row>3</xdr:row>
      <xdr:rowOff>160020</xdr:rowOff>
    </xdr:from>
    <xdr:to>
      <xdr:col>12</xdr:col>
      <xdr:colOff>236220</xdr:colOff>
      <xdr:row>5</xdr:row>
      <xdr:rowOff>152400</xdr:rowOff>
    </xdr:to>
    <xdr:sp macro="" textlink="Processing!B1">
      <xdr:nvSpPr>
        <xdr:cNvPr id="73" name="TextBox 72">
          <a:extLst>
            <a:ext uri="{FF2B5EF4-FFF2-40B4-BE49-F238E27FC236}">
              <a16:creationId xmlns:a16="http://schemas.microsoft.com/office/drawing/2014/main" id="{00000000-0008-0000-0900-000049000000}"/>
            </a:ext>
          </a:extLst>
        </xdr:cNvPr>
        <xdr:cNvSpPr txBox="1"/>
      </xdr:nvSpPr>
      <xdr:spPr>
        <a:xfrm>
          <a:off x="608076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4DF427-9F0A-4950-902F-E3078663E287}" type="TxLink">
            <a:rPr lang="en-US" sz="1400" b="0" i="0" u="none" strike="noStrike">
              <a:solidFill>
                <a:schemeClr val="bg1"/>
              </a:solidFill>
              <a:latin typeface="Aptos Narrow"/>
              <a:ea typeface="+mn-ea"/>
              <a:cs typeface="+mn-cs"/>
            </a:rPr>
            <a:pPr marL="0" indent="0"/>
            <a:t>Expenses</a:t>
          </a:fld>
          <a:endParaRPr lang="ru-RU" sz="1400" b="0" i="0" u="none" strike="noStrike">
            <a:solidFill>
              <a:schemeClr val="bg1"/>
            </a:solidFill>
            <a:latin typeface="Aptos Narrow"/>
            <a:ea typeface="+mn-ea"/>
            <a:cs typeface="+mn-cs"/>
          </a:endParaRPr>
        </a:p>
      </xdr:txBody>
    </xdr:sp>
    <xdr:clientData/>
  </xdr:twoCellAnchor>
  <xdr:twoCellAnchor>
    <xdr:from>
      <xdr:col>9</xdr:col>
      <xdr:colOff>533400</xdr:colOff>
      <xdr:row>5</xdr:row>
      <xdr:rowOff>45720</xdr:rowOff>
    </xdr:from>
    <xdr:to>
      <xdr:col>12</xdr:col>
      <xdr:colOff>175260</xdr:colOff>
      <xdr:row>7</xdr:row>
      <xdr:rowOff>38100</xdr:rowOff>
    </xdr:to>
    <xdr:sp macro="" textlink="Processing!C23">
      <xdr:nvSpPr>
        <xdr:cNvPr id="74" name="TextBox 73">
          <a:extLst>
            <a:ext uri="{FF2B5EF4-FFF2-40B4-BE49-F238E27FC236}">
              <a16:creationId xmlns:a16="http://schemas.microsoft.com/office/drawing/2014/main" id="{00000000-0008-0000-0900-00004A000000}"/>
            </a:ext>
          </a:extLst>
        </xdr:cNvPr>
        <xdr:cNvSpPr txBox="1"/>
      </xdr:nvSpPr>
      <xdr:spPr>
        <a:xfrm>
          <a:off x="601980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FF3C80-1C38-42E6-A3C8-657AF35A88B5}" type="TxLink">
            <a:rPr lang="en-US" sz="2000" b="0" i="0" u="none" strike="noStrike">
              <a:solidFill>
                <a:schemeClr val="bg1"/>
              </a:solidFill>
              <a:latin typeface="Aptos Narrow"/>
              <a:ea typeface="+mn-ea"/>
              <a:cs typeface="+mn-cs"/>
            </a:rPr>
            <a:pPr marL="0" indent="0"/>
            <a:t> $7,784 </a:t>
          </a:fld>
          <a:endParaRPr lang="ru-RU" sz="2000" b="0" i="0" u="none" strike="noStrike">
            <a:solidFill>
              <a:schemeClr val="bg1"/>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5">
      <xdr:nvSpPr>
        <xdr:cNvPr id="75" name="TextBox 74">
          <a:extLst>
            <a:ext uri="{FF2B5EF4-FFF2-40B4-BE49-F238E27FC236}">
              <a16:creationId xmlns:a16="http://schemas.microsoft.com/office/drawing/2014/main" id="{00000000-0008-0000-0900-00004B00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8852F5-8CEA-4FB9-BF94-745118D87657}" type="TxLink">
            <a:rPr lang="en-US" sz="1100" b="1" i="0" u="none" strike="noStrike">
              <a:solidFill>
                <a:srgbClr val="33CCCC"/>
              </a:solidFill>
              <a:latin typeface="Aptos Narrow"/>
              <a:ea typeface="+mn-ea"/>
              <a:cs typeface="+mn-cs"/>
            </a:rPr>
            <a:pPr marL="0" indent="0"/>
            <a:t>↑ +6%</a:t>
          </a:fld>
          <a:endParaRPr lang="ru-RU" sz="1100" b="1" i="0" u="none" strike="noStrike">
            <a:solidFill>
              <a:srgbClr val="33CCCC"/>
            </a:solidFill>
            <a:latin typeface="Aptos Narrow"/>
            <a:ea typeface="+mn-ea"/>
            <a:cs typeface="+mn-cs"/>
          </a:endParaRPr>
        </a:p>
      </xdr:txBody>
    </xdr:sp>
    <xdr:clientData/>
  </xdr:twoCellAnchor>
  <xdr:twoCellAnchor>
    <xdr:from>
      <xdr:col>14</xdr:col>
      <xdr:colOff>274320</xdr:colOff>
      <xdr:row>3</xdr:row>
      <xdr:rowOff>160020</xdr:rowOff>
    </xdr:from>
    <xdr:to>
      <xdr:col>16</xdr:col>
      <xdr:colOff>525780</xdr:colOff>
      <xdr:row>5</xdr:row>
      <xdr:rowOff>152400</xdr:rowOff>
    </xdr:to>
    <xdr:sp macro="" textlink="Processing!K1">
      <xdr:nvSpPr>
        <xdr:cNvPr id="76" name="TextBox 75">
          <a:extLst>
            <a:ext uri="{FF2B5EF4-FFF2-40B4-BE49-F238E27FC236}">
              <a16:creationId xmlns:a16="http://schemas.microsoft.com/office/drawing/2014/main" id="{00000000-0008-0000-0900-00004C000000}"/>
            </a:ext>
          </a:extLst>
        </xdr:cNvPr>
        <xdr:cNvSpPr txBox="1"/>
      </xdr:nvSpPr>
      <xdr:spPr>
        <a:xfrm>
          <a:off x="880872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B12C84-2CE0-4770-8131-FC640C63713A}" type="TxLink">
            <a:rPr lang="en-US" sz="1400" b="0" i="0" u="none" strike="noStrike">
              <a:solidFill>
                <a:schemeClr val="bg1"/>
              </a:solidFill>
              <a:latin typeface="Aptos Narrow"/>
              <a:ea typeface="+mn-ea"/>
              <a:cs typeface="+mn-cs"/>
            </a:rPr>
            <a:pPr marL="0" indent="0"/>
            <a:t>Income</a:t>
          </a:fld>
          <a:endParaRPr lang="ru-RU" sz="1400" b="0" i="0" u="none" strike="noStrike">
            <a:solidFill>
              <a:schemeClr val="bg1"/>
            </a:solidFill>
            <a:latin typeface="Aptos Narrow"/>
            <a:ea typeface="+mn-ea"/>
            <a:cs typeface="+mn-cs"/>
          </a:endParaRPr>
        </a:p>
      </xdr:txBody>
    </xdr:sp>
    <xdr:clientData/>
  </xdr:twoCellAnchor>
  <xdr:twoCellAnchor>
    <xdr:from>
      <xdr:col>14</xdr:col>
      <xdr:colOff>213360</xdr:colOff>
      <xdr:row>5</xdr:row>
      <xdr:rowOff>45720</xdr:rowOff>
    </xdr:from>
    <xdr:to>
      <xdr:col>16</xdr:col>
      <xdr:colOff>464820</xdr:colOff>
      <xdr:row>7</xdr:row>
      <xdr:rowOff>38100</xdr:rowOff>
    </xdr:to>
    <xdr:sp macro="" textlink="Processing!I23">
      <xdr:nvSpPr>
        <xdr:cNvPr id="77" name="TextBox 76">
          <a:extLst>
            <a:ext uri="{FF2B5EF4-FFF2-40B4-BE49-F238E27FC236}">
              <a16:creationId xmlns:a16="http://schemas.microsoft.com/office/drawing/2014/main" id="{00000000-0008-0000-0900-00004D000000}"/>
            </a:ext>
          </a:extLst>
        </xdr:cNvPr>
        <xdr:cNvSpPr txBox="1"/>
      </xdr:nvSpPr>
      <xdr:spPr>
        <a:xfrm>
          <a:off x="874776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4E8EB6-44A1-4803-BE14-9A8362A319F8}" type="TxLink">
            <a:rPr lang="en-US" sz="2000" b="0" i="0" u="none" strike="noStrike">
              <a:solidFill>
                <a:schemeClr val="bg1"/>
              </a:solidFill>
              <a:latin typeface="Aptos Narrow"/>
              <a:ea typeface="+mn-ea"/>
              <a:cs typeface="+mn-cs"/>
            </a:rPr>
            <a:pPr marL="0" indent="0"/>
            <a:t> $10,832 </a:t>
          </a:fld>
          <a:endParaRPr lang="ru-RU" sz="2000" b="0" i="0" u="none" strike="noStrike">
            <a:solidFill>
              <a:schemeClr val="bg1"/>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5">
      <xdr:nvSpPr>
        <xdr:cNvPr id="78" name="TextBox 77">
          <a:extLst>
            <a:ext uri="{FF2B5EF4-FFF2-40B4-BE49-F238E27FC236}">
              <a16:creationId xmlns:a16="http://schemas.microsoft.com/office/drawing/2014/main" id="{00000000-0008-0000-0900-00004E00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32D2CF-ABE6-41B6-86AC-79BE26B2FC82}" type="TxLink">
            <a:rPr lang="en-US" sz="1100" b="1" i="0" u="none" strike="noStrike">
              <a:solidFill>
                <a:srgbClr val="33CCCC"/>
              </a:solidFill>
              <a:latin typeface="Aptos Narrow"/>
              <a:ea typeface="+mn-ea"/>
              <a:cs typeface="+mn-cs"/>
            </a:rPr>
            <a:pPr marL="0" indent="0"/>
            <a:t>↑ +4%</a:t>
          </a:fld>
          <a:endParaRPr lang="ru-RU" sz="1100" b="1" i="0" u="none" strike="noStrike">
            <a:solidFill>
              <a:srgbClr val="33CCCC"/>
            </a:solidFill>
            <a:latin typeface="Aptos Narrow"/>
            <a:ea typeface="+mn-ea"/>
            <a:cs typeface="+mn-cs"/>
          </a:endParaRPr>
        </a:p>
      </xdr:txBody>
    </xdr:sp>
    <xdr:clientData/>
  </xdr:twoCellAnchor>
  <xdr:twoCellAnchor>
    <xdr:from>
      <xdr:col>18</xdr:col>
      <xdr:colOff>571500</xdr:colOff>
      <xdr:row>3</xdr:row>
      <xdr:rowOff>160020</xdr:rowOff>
    </xdr:from>
    <xdr:to>
      <xdr:col>21</xdr:col>
      <xdr:colOff>502920</xdr:colOff>
      <xdr:row>5</xdr:row>
      <xdr:rowOff>152400</xdr:rowOff>
    </xdr:to>
    <xdr:sp macro="" textlink="Processing!J10">
      <xdr:nvSpPr>
        <xdr:cNvPr id="79" name="TextBox 78">
          <a:extLst>
            <a:ext uri="{FF2B5EF4-FFF2-40B4-BE49-F238E27FC236}">
              <a16:creationId xmlns:a16="http://schemas.microsoft.com/office/drawing/2014/main" id="{00000000-0008-0000-0900-00004F000000}"/>
            </a:ext>
          </a:extLst>
        </xdr:cNvPr>
        <xdr:cNvSpPr txBox="1"/>
      </xdr:nvSpPr>
      <xdr:spPr>
        <a:xfrm>
          <a:off x="11544300" y="708660"/>
          <a:ext cx="17602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5A46DE-8382-4092-B124-672DCE793D36}" type="TxLink">
            <a:rPr lang="en-US" sz="1400" b="0" i="0" u="none" strike="noStrike">
              <a:solidFill>
                <a:schemeClr val="bg1"/>
              </a:solidFill>
              <a:latin typeface="Aptos Narrow"/>
              <a:ea typeface="+mn-ea"/>
              <a:cs typeface="+mn-cs"/>
            </a:rPr>
            <a:pPr marL="0" indent="0"/>
            <a:t>Goals Accumulation</a:t>
          </a:fld>
          <a:endParaRPr lang="ru-RU" sz="1400" b="0" i="0" u="none" strike="noStrike">
            <a:solidFill>
              <a:schemeClr val="bg1"/>
            </a:solidFill>
            <a:latin typeface="Aptos Narrow"/>
            <a:ea typeface="+mn-ea"/>
            <a:cs typeface="+mn-cs"/>
          </a:endParaRPr>
        </a:p>
      </xdr:txBody>
    </xdr:sp>
    <xdr:clientData/>
  </xdr:twoCellAnchor>
  <xdr:twoCellAnchor>
    <xdr:from>
      <xdr:col>19</xdr:col>
      <xdr:colOff>361950</xdr:colOff>
      <xdr:row>5</xdr:row>
      <xdr:rowOff>83820</xdr:rowOff>
    </xdr:from>
    <xdr:to>
      <xdr:col>22</xdr:col>
      <xdr:colOff>3810</xdr:colOff>
      <xdr:row>7</xdr:row>
      <xdr:rowOff>76200</xdr:rowOff>
    </xdr:to>
    <xdr:sp macro="" textlink="Processing!T6">
      <xdr:nvSpPr>
        <xdr:cNvPr id="80" name="TextBox 79">
          <a:extLst>
            <a:ext uri="{FF2B5EF4-FFF2-40B4-BE49-F238E27FC236}">
              <a16:creationId xmlns:a16="http://schemas.microsoft.com/office/drawing/2014/main" id="{00000000-0008-0000-0900-000050000000}"/>
            </a:ext>
          </a:extLst>
        </xdr:cNvPr>
        <xdr:cNvSpPr txBox="1"/>
      </xdr:nvSpPr>
      <xdr:spPr>
        <a:xfrm>
          <a:off x="11944350" y="9982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7AFC5A4-645B-4660-8ED8-D53523986E3C}" type="TxLink">
            <a:rPr lang="en-US" sz="2000" b="0" i="0" u="none" strike="noStrike">
              <a:solidFill>
                <a:schemeClr val="bg1"/>
              </a:solidFill>
              <a:latin typeface="Aptos Narrow"/>
              <a:ea typeface="+mn-ea"/>
              <a:cs typeface="+mn-cs"/>
            </a:rPr>
            <a:pPr marL="0" indent="0" algn="ctr"/>
            <a:t>41%</a:t>
          </a:fld>
          <a:endParaRPr lang="ru-RU" sz="2000" b="0" i="0" u="none" strike="noStrike">
            <a:solidFill>
              <a:schemeClr val="bg1"/>
            </a:solidFill>
            <a:latin typeface="Aptos Narrow"/>
            <a:ea typeface="+mn-ea"/>
            <a:cs typeface="+mn-cs"/>
          </a:endParaRPr>
        </a:p>
      </xdr:txBody>
    </xdr:sp>
    <xdr:clientData/>
  </xdr:twoCellAnchor>
  <xdr:twoCellAnchor>
    <xdr:from>
      <xdr:col>6</xdr:col>
      <xdr:colOff>259080</xdr:colOff>
      <xdr:row>7</xdr:row>
      <xdr:rowOff>68580</xdr:rowOff>
    </xdr:from>
    <xdr:to>
      <xdr:col>8</xdr:col>
      <xdr:colOff>304800</xdr:colOff>
      <xdr:row>8</xdr:row>
      <xdr:rowOff>160020</xdr:rowOff>
    </xdr:to>
    <xdr:sp macro="" textlink="">
      <xdr:nvSpPr>
        <xdr:cNvPr id="81" name="TextBox 80">
          <a:extLst>
            <a:ext uri="{FF2B5EF4-FFF2-40B4-BE49-F238E27FC236}">
              <a16:creationId xmlns:a16="http://schemas.microsoft.com/office/drawing/2014/main" id="{00000000-0008-0000-0900-000051000000}"/>
            </a:ext>
          </a:extLst>
        </xdr:cNvPr>
        <xdr:cNvSpPr txBox="1"/>
      </xdr:nvSpPr>
      <xdr:spPr>
        <a:xfrm>
          <a:off x="391668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solidFill>
              <a:latin typeface="Aptos Narrow"/>
              <a:ea typeface="+mn-ea"/>
              <a:cs typeface="+mn-cs"/>
            </a:rPr>
            <a:t>vs last month</a:t>
          </a:r>
        </a:p>
      </xdr:txBody>
    </xdr:sp>
    <xdr:clientData/>
  </xdr:twoCellAnchor>
  <xdr:twoCellAnchor>
    <xdr:from>
      <xdr:col>10</xdr:col>
      <xdr:colOff>533400</xdr:colOff>
      <xdr:row>7</xdr:row>
      <xdr:rowOff>68580</xdr:rowOff>
    </xdr:from>
    <xdr:to>
      <xdr:col>12</xdr:col>
      <xdr:colOff>579120</xdr:colOff>
      <xdr:row>8</xdr:row>
      <xdr:rowOff>160020</xdr:rowOff>
    </xdr:to>
    <xdr:sp macro="" textlink="">
      <xdr:nvSpPr>
        <xdr:cNvPr id="82" name="TextBox 81">
          <a:extLst>
            <a:ext uri="{FF2B5EF4-FFF2-40B4-BE49-F238E27FC236}">
              <a16:creationId xmlns:a16="http://schemas.microsoft.com/office/drawing/2014/main" id="{00000000-0008-0000-0900-000052000000}"/>
            </a:ext>
          </a:extLst>
        </xdr:cNvPr>
        <xdr:cNvSpPr txBox="1"/>
      </xdr:nvSpPr>
      <xdr:spPr>
        <a:xfrm>
          <a:off x="662940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15</xdr:col>
      <xdr:colOff>205740</xdr:colOff>
      <xdr:row>7</xdr:row>
      <xdr:rowOff>68580</xdr:rowOff>
    </xdr:from>
    <xdr:to>
      <xdr:col>17</xdr:col>
      <xdr:colOff>251460</xdr:colOff>
      <xdr:row>8</xdr:row>
      <xdr:rowOff>160020</xdr:rowOff>
    </xdr:to>
    <xdr:sp macro="" textlink="">
      <xdr:nvSpPr>
        <xdr:cNvPr id="83" name="TextBox 82">
          <a:extLst>
            <a:ext uri="{FF2B5EF4-FFF2-40B4-BE49-F238E27FC236}">
              <a16:creationId xmlns:a16="http://schemas.microsoft.com/office/drawing/2014/main" id="{00000000-0008-0000-0900-000053000000}"/>
            </a:ext>
          </a:extLst>
        </xdr:cNvPr>
        <xdr:cNvSpPr txBox="1"/>
      </xdr:nvSpPr>
      <xdr:spPr>
        <a:xfrm>
          <a:off x="934974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19</xdr:col>
      <xdr:colOff>14869</xdr:colOff>
      <xdr:row>8</xdr:row>
      <xdr:rowOff>41235</xdr:rowOff>
    </xdr:from>
    <xdr:to>
      <xdr:col>22</xdr:col>
      <xdr:colOff>334909</xdr:colOff>
      <xdr:row>8</xdr:row>
      <xdr:rowOff>77811</xdr:rowOff>
    </xdr:to>
    <xdr:sp macro="" textlink="">
      <xdr:nvSpPr>
        <xdr:cNvPr id="84" name="Rectangle: Rounded Corners 83">
          <a:extLst>
            <a:ext uri="{FF2B5EF4-FFF2-40B4-BE49-F238E27FC236}">
              <a16:creationId xmlns:a16="http://schemas.microsoft.com/office/drawing/2014/main" id="{00000000-0008-0000-0900-000054000000}"/>
            </a:ext>
          </a:extLst>
        </xdr:cNvPr>
        <xdr:cNvSpPr/>
      </xdr:nvSpPr>
      <xdr:spPr>
        <a:xfrm>
          <a:off x="11597269" y="1504275"/>
          <a:ext cx="2148840" cy="36576"/>
        </a:xfrm>
        <a:prstGeom prst="roundRect">
          <a:avLst>
            <a:gd name="adj" fmla="val 50000"/>
          </a:avLst>
        </a:prstGeom>
        <a:gradFill flip="none" rotWithShape="1">
          <a:gsLst>
            <a:gs pos="10000">
              <a:srgbClr val="621EF4"/>
            </a:gs>
            <a:gs pos="83000">
              <a:srgbClr val="24415E"/>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518160</xdr:colOff>
      <xdr:row>6</xdr:row>
      <xdr:rowOff>60960</xdr:rowOff>
    </xdr:from>
    <xdr:to>
      <xdr:col>22</xdr:col>
      <xdr:colOff>457200</xdr:colOff>
      <xdr:row>10</xdr:row>
      <xdr:rowOff>60960</xdr:rowOff>
    </xdr:to>
    <xdr:graphicFrame macro="">
      <xdr:nvGraphicFramePr>
        <xdr:cNvPr id="85" name="Chart 84">
          <a:extLst>
            <a:ext uri="{FF2B5EF4-FFF2-40B4-BE49-F238E27FC236}">
              <a16:creationId xmlns:a16="http://schemas.microsoft.com/office/drawing/2014/main" id="{00000000-0008-0000-0900-00005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571500</xdr:colOff>
      <xdr:row>5</xdr:row>
      <xdr:rowOff>160020</xdr:rowOff>
    </xdr:from>
    <xdr:to>
      <xdr:col>20</xdr:col>
      <xdr:colOff>137160</xdr:colOff>
      <xdr:row>7</xdr:row>
      <xdr:rowOff>68580</xdr:rowOff>
    </xdr:to>
    <xdr:sp macro="" textlink="">
      <xdr:nvSpPr>
        <xdr:cNvPr id="86" name="TextBox 85">
          <a:extLst>
            <a:ext uri="{FF2B5EF4-FFF2-40B4-BE49-F238E27FC236}">
              <a16:creationId xmlns:a16="http://schemas.microsoft.com/office/drawing/2014/main" id="{00000000-0008-0000-0900-000056000000}"/>
            </a:ext>
          </a:extLst>
        </xdr:cNvPr>
        <xdr:cNvSpPr txBox="1"/>
      </xdr:nvSpPr>
      <xdr:spPr>
        <a:xfrm>
          <a:off x="11544300" y="1074420"/>
          <a:ext cx="784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598CBF"/>
              </a:solidFill>
              <a:latin typeface="Aptos Narrow"/>
              <a:ea typeface="+mn-ea"/>
              <a:cs typeface="+mn-cs"/>
            </a:rPr>
            <a:t>Average</a:t>
          </a:r>
        </a:p>
      </xdr:txBody>
    </xdr:sp>
    <xdr:clientData/>
  </xdr:twoCellAnchor>
  <xdr:twoCellAnchor>
    <xdr:from>
      <xdr:col>1</xdr:col>
      <xdr:colOff>121920</xdr:colOff>
      <xdr:row>13</xdr:row>
      <xdr:rowOff>129540</xdr:rowOff>
    </xdr:from>
    <xdr:to>
      <xdr:col>2</xdr:col>
      <xdr:colOff>193431</xdr:colOff>
      <xdr:row>15</xdr:row>
      <xdr:rowOff>38100</xdr:rowOff>
    </xdr:to>
    <xdr:sp macro="" textlink="Processing!M1">
      <xdr:nvSpPr>
        <xdr:cNvPr id="87" name="TextBox 86">
          <a:extLst>
            <a:ext uri="{FF2B5EF4-FFF2-40B4-BE49-F238E27FC236}">
              <a16:creationId xmlns:a16="http://schemas.microsoft.com/office/drawing/2014/main" id="{00000000-0008-0000-0900-000057000000}"/>
            </a:ext>
          </a:extLst>
        </xdr:cNvPr>
        <xdr:cNvSpPr txBox="1"/>
      </xdr:nvSpPr>
      <xdr:spPr>
        <a:xfrm>
          <a:off x="731520" y="2506980"/>
          <a:ext cx="681111"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71CB9A-5938-47CC-ADCA-9F031A44E560}" type="TxLink">
            <a:rPr lang="en-US" sz="1400" b="0" i="0" u="none" strike="noStrike">
              <a:solidFill>
                <a:schemeClr val="bg1"/>
              </a:solidFill>
              <a:latin typeface="Aptos Narrow"/>
              <a:ea typeface="+mn-ea"/>
              <a:cs typeface="+mn-cs"/>
            </a:rPr>
            <a:pPr marL="0" indent="0"/>
            <a:t>Goals</a:t>
          </a:fld>
          <a:endParaRPr lang="ru-RU" sz="1400" b="0" i="0" u="none" strike="noStrike">
            <a:solidFill>
              <a:schemeClr val="bg1"/>
            </a:solidFill>
            <a:latin typeface="Aptos Narrow"/>
            <a:ea typeface="+mn-ea"/>
            <a:cs typeface="+mn-cs"/>
          </a:endParaRPr>
        </a:p>
      </xdr:txBody>
    </xdr:sp>
    <xdr:clientData/>
  </xdr:twoCellAnchor>
  <xdr:twoCellAnchor>
    <xdr:from>
      <xdr:col>1</xdr:col>
      <xdr:colOff>411480</xdr:colOff>
      <xdr:row>14</xdr:row>
      <xdr:rowOff>160020</xdr:rowOff>
    </xdr:from>
    <xdr:to>
      <xdr:col>4</xdr:col>
      <xdr:colOff>445477</xdr:colOff>
      <xdr:row>26</xdr:row>
      <xdr:rowOff>68580</xdr:rowOff>
    </xdr:to>
    <xdr:grpSp>
      <xdr:nvGrpSpPr>
        <xdr:cNvPr id="88" name="Group 87">
          <a:extLst>
            <a:ext uri="{FF2B5EF4-FFF2-40B4-BE49-F238E27FC236}">
              <a16:creationId xmlns:a16="http://schemas.microsoft.com/office/drawing/2014/main" id="{00000000-0008-0000-0900-000058000000}"/>
            </a:ext>
          </a:extLst>
        </xdr:cNvPr>
        <xdr:cNvGrpSpPr/>
      </xdr:nvGrpSpPr>
      <xdr:grpSpPr>
        <a:xfrm>
          <a:off x="1004147" y="2827020"/>
          <a:ext cx="1811997" cy="2194560"/>
          <a:chOff x="1021080" y="2703928"/>
          <a:chExt cx="1737360" cy="2089052"/>
        </a:xfrm>
      </xdr:grpSpPr>
      <xdr:graphicFrame macro="">
        <xdr:nvGraphicFramePr>
          <xdr:cNvPr id="89" name="Chart 88">
            <a:extLst>
              <a:ext uri="{FF2B5EF4-FFF2-40B4-BE49-F238E27FC236}">
                <a16:creationId xmlns:a16="http://schemas.microsoft.com/office/drawing/2014/main" id="{00000000-0008-0000-0900-000059000000}"/>
              </a:ext>
            </a:extLst>
          </xdr:cNvPr>
          <xdr:cNvGraphicFramePr>
            <a:graphicFrameLocks/>
          </xdr:cNvGraphicFramePr>
        </xdr:nvGraphicFramePr>
        <xdr:xfrm>
          <a:off x="1021080" y="2703928"/>
          <a:ext cx="1737360" cy="2089052"/>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90" name="Rectangle: Rounded Corners 89">
            <a:extLst>
              <a:ext uri="{FF2B5EF4-FFF2-40B4-BE49-F238E27FC236}">
                <a16:creationId xmlns:a16="http://schemas.microsoft.com/office/drawing/2014/main" id="{00000000-0008-0000-0900-00005A000000}"/>
              </a:ext>
            </a:extLst>
          </xdr:cNvPr>
          <xdr:cNvSpPr/>
        </xdr:nvSpPr>
        <xdr:spPr>
          <a:xfrm>
            <a:off x="1142742" y="3018394"/>
            <a:ext cx="1484221" cy="88719"/>
          </a:xfrm>
          <a:prstGeom prst="roundRect">
            <a:avLst>
              <a:gd name="adj" fmla="val 50000"/>
            </a:avLst>
          </a:prstGeom>
          <a:noFill/>
          <a:ln w="381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1" name="Rectangle: Rounded Corners 90">
            <a:extLst>
              <a:ext uri="{FF2B5EF4-FFF2-40B4-BE49-F238E27FC236}">
                <a16:creationId xmlns:a16="http://schemas.microsoft.com/office/drawing/2014/main" id="{00000000-0008-0000-0900-00005B000000}"/>
              </a:ext>
            </a:extLst>
          </xdr:cNvPr>
          <xdr:cNvSpPr/>
        </xdr:nvSpPr>
        <xdr:spPr>
          <a:xfrm>
            <a:off x="1142742" y="3467944"/>
            <a:ext cx="1484221" cy="90407"/>
          </a:xfrm>
          <a:prstGeom prst="roundRect">
            <a:avLst>
              <a:gd name="adj" fmla="val 50000"/>
            </a:avLst>
          </a:prstGeom>
          <a:noFill/>
          <a:ln w="381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2" name="Rectangle: Rounded Corners 91">
            <a:extLst>
              <a:ext uri="{FF2B5EF4-FFF2-40B4-BE49-F238E27FC236}">
                <a16:creationId xmlns:a16="http://schemas.microsoft.com/office/drawing/2014/main" id="{00000000-0008-0000-0900-00005C000000}"/>
              </a:ext>
            </a:extLst>
          </xdr:cNvPr>
          <xdr:cNvSpPr/>
        </xdr:nvSpPr>
        <xdr:spPr>
          <a:xfrm>
            <a:off x="1142742" y="3916601"/>
            <a:ext cx="1484221" cy="88718"/>
          </a:xfrm>
          <a:prstGeom prst="roundRect">
            <a:avLst>
              <a:gd name="adj" fmla="val 50000"/>
            </a:avLst>
          </a:prstGeom>
          <a:noFill/>
          <a:ln w="381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3" name="Rectangle: Rounded Corners 92">
            <a:extLst>
              <a:ext uri="{FF2B5EF4-FFF2-40B4-BE49-F238E27FC236}">
                <a16:creationId xmlns:a16="http://schemas.microsoft.com/office/drawing/2014/main" id="{00000000-0008-0000-0900-00005D000000}"/>
              </a:ext>
            </a:extLst>
          </xdr:cNvPr>
          <xdr:cNvSpPr/>
        </xdr:nvSpPr>
        <xdr:spPr>
          <a:xfrm>
            <a:off x="1142742" y="4381650"/>
            <a:ext cx="1484221" cy="90407"/>
          </a:xfrm>
          <a:prstGeom prst="roundRect">
            <a:avLst>
              <a:gd name="adj" fmla="val 50000"/>
            </a:avLst>
          </a:prstGeom>
          <a:noFill/>
          <a:ln w="381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251460</xdr:colOff>
      <xdr:row>13</xdr:row>
      <xdr:rowOff>129540</xdr:rowOff>
    </xdr:from>
    <xdr:to>
      <xdr:col>4</xdr:col>
      <xdr:colOff>426719</xdr:colOff>
      <xdr:row>15</xdr:row>
      <xdr:rowOff>38100</xdr:rowOff>
    </xdr:to>
    <xdr:sp macro="" textlink="Processing!T6">
      <xdr:nvSpPr>
        <xdr:cNvPr id="94" name="TextBox 93">
          <a:extLst>
            <a:ext uri="{FF2B5EF4-FFF2-40B4-BE49-F238E27FC236}">
              <a16:creationId xmlns:a16="http://schemas.microsoft.com/office/drawing/2014/main" id="{00000000-0008-0000-0900-00005E000000}"/>
            </a:ext>
          </a:extLst>
        </xdr:cNvPr>
        <xdr:cNvSpPr txBox="1"/>
      </xdr:nvSpPr>
      <xdr:spPr>
        <a:xfrm>
          <a:off x="2080260" y="2506980"/>
          <a:ext cx="784859"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C8FBE92D-8B23-4AFA-B938-0C96475E8770}" type="TxLink">
            <a:rPr lang="en-US" sz="1400" b="0" i="0" u="none" strike="noStrike">
              <a:solidFill>
                <a:schemeClr val="bg1"/>
              </a:solidFill>
              <a:latin typeface="Aptos Narrow"/>
              <a:ea typeface="+mn-ea"/>
              <a:cs typeface="+mn-cs"/>
            </a:rPr>
            <a:pPr marL="0" indent="0" algn="r"/>
            <a:t>41%</a:t>
          </a:fld>
          <a:endParaRPr lang="ru-RU" sz="1400" b="0" i="0" u="none" strike="noStrike">
            <a:solidFill>
              <a:schemeClr val="bg1"/>
            </a:solidFill>
            <a:latin typeface="Aptos Narrow"/>
            <a:ea typeface="+mn-ea"/>
            <a:cs typeface="+mn-cs"/>
          </a:endParaRPr>
        </a:p>
      </xdr:txBody>
    </xdr:sp>
    <xdr:clientData/>
  </xdr:twoCellAnchor>
  <xdr:twoCellAnchor>
    <xdr:from>
      <xdr:col>3</xdr:col>
      <xdr:colOff>327075</xdr:colOff>
      <xdr:row>15</xdr:row>
      <xdr:rowOff>111959</xdr:rowOff>
    </xdr:from>
    <xdr:to>
      <xdr:col>4</xdr:col>
      <xdr:colOff>398586</xdr:colOff>
      <xdr:row>16</xdr:row>
      <xdr:rowOff>113131</xdr:rowOff>
    </xdr:to>
    <xdr:sp macro="" textlink="Processing!T11">
      <xdr:nvSpPr>
        <xdr:cNvPr id="95" name="TextBox 94">
          <a:extLst>
            <a:ext uri="{FF2B5EF4-FFF2-40B4-BE49-F238E27FC236}">
              <a16:creationId xmlns:a16="http://schemas.microsoft.com/office/drawing/2014/main" id="{00000000-0008-0000-0900-00005F000000}"/>
            </a:ext>
          </a:extLst>
        </xdr:cNvPr>
        <xdr:cNvSpPr txBox="1"/>
      </xdr:nvSpPr>
      <xdr:spPr>
        <a:xfrm>
          <a:off x="2155875" y="28551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6C30B7-8D7A-4741-9783-7463AE450BCE}" type="TxLink">
            <a:rPr lang="en-US" sz="1100" b="0" i="0" u="none" strike="noStrike">
              <a:solidFill>
                <a:srgbClr val="598CBF"/>
              </a:solidFill>
              <a:latin typeface="Aptos Narrow"/>
              <a:ea typeface="+mn-ea"/>
              <a:cs typeface="+mn-cs"/>
            </a:rPr>
            <a:pPr marL="0" indent="0" algn="r"/>
            <a:t>71%</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18</xdr:row>
      <xdr:rowOff>24036</xdr:rowOff>
    </xdr:from>
    <xdr:to>
      <xdr:col>4</xdr:col>
      <xdr:colOff>398586</xdr:colOff>
      <xdr:row>19</xdr:row>
      <xdr:rowOff>25208</xdr:rowOff>
    </xdr:to>
    <xdr:sp macro="" textlink="Processing!T12">
      <xdr:nvSpPr>
        <xdr:cNvPr id="96" name="TextBox 95">
          <a:extLst>
            <a:ext uri="{FF2B5EF4-FFF2-40B4-BE49-F238E27FC236}">
              <a16:creationId xmlns:a16="http://schemas.microsoft.com/office/drawing/2014/main" id="{00000000-0008-0000-0900-000060000000}"/>
            </a:ext>
          </a:extLst>
        </xdr:cNvPr>
        <xdr:cNvSpPr txBox="1"/>
      </xdr:nvSpPr>
      <xdr:spPr>
        <a:xfrm>
          <a:off x="2155875" y="3315876"/>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A23670E-5046-402C-99DD-2913C4F62B5A}" type="TxLink">
            <a:rPr lang="en-US" sz="1100" b="0" i="0" u="none" strike="noStrike">
              <a:solidFill>
                <a:srgbClr val="598CBF"/>
              </a:solidFill>
              <a:latin typeface="Aptos Narrow"/>
              <a:ea typeface="+mn-ea"/>
              <a:cs typeface="+mn-cs"/>
            </a:rPr>
            <a:pPr marL="0" indent="0" algn="r"/>
            <a:t>36%</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20</xdr:row>
      <xdr:rowOff>111958</xdr:rowOff>
    </xdr:from>
    <xdr:to>
      <xdr:col>4</xdr:col>
      <xdr:colOff>398586</xdr:colOff>
      <xdr:row>21</xdr:row>
      <xdr:rowOff>113130</xdr:rowOff>
    </xdr:to>
    <xdr:sp macro="" textlink="Processing!T13">
      <xdr:nvSpPr>
        <xdr:cNvPr id="97" name="TextBox 96">
          <a:extLst>
            <a:ext uri="{FF2B5EF4-FFF2-40B4-BE49-F238E27FC236}">
              <a16:creationId xmlns:a16="http://schemas.microsoft.com/office/drawing/2014/main" id="{00000000-0008-0000-0900-000061000000}"/>
            </a:ext>
          </a:extLst>
        </xdr:cNvPr>
        <xdr:cNvSpPr txBox="1"/>
      </xdr:nvSpPr>
      <xdr:spPr>
        <a:xfrm>
          <a:off x="2155875" y="376955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E685571-B726-4156-8A3E-1F2CA29B5DEC}" type="TxLink">
            <a:rPr lang="en-US" sz="1100" b="0" i="0" u="none" strike="noStrike">
              <a:solidFill>
                <a:srgbClr val="598CBF"/>
              </a:solidFill>
              <a:latin typeface="Aptos Narrow"/>
              <a:ea typeface="+mn-ea"/>
              <a:cs typeface="+mn-cs"/>
            </a:rPr>
            <a:pPr marL="0" indent="0" algn="r"/>
            <a:t>29%</a:t>
          </a:fld>
          <a:endParaRPr lang="ru-RU" sz="1100" b="0" i="0" u="none" strike="noStrike">
            <a:solidFill>
              <a:srgbClr val="598CBF"/>
            </a:solidFill>
            <a:latin typeface="Aptos Narrow"/>
            <a:ea typeface="+mn-ea"/>
            <a:cs typeface="+mn-cs"/>
          </a:endParaRPr>
        </a:p>
      </xdr:txBody>
    </xdr:sp>
    <xdr:clientData/>
  </xdr:twoCellAnchor>
  <xdr:twoCellAnchor>
    <xdr:from>
      <xdr:col>3</xdr:col>
      <xdr:colOff>327075</xdr:colOff>
      <xdr:row>23</xdr:row>
      <xdr:rowOff>35758</xdr:rowOff>
    </xdr:from>
    <xdr:to>
      <xdr:col>4</xdr:col>
      <xdr:colOff>398586</xdr:colOff>
      <xdr:row>24</xdr:row>
      <xdr:rowOff>36930</xdr:rowOff>
    </xdr:to>
    <xdr:sp macro="" textlink="Processing!T14">
      <xdr:nvSpPr>
        <xdr:cNvPr id="98" name="TextBox 97">
          <a:extLst>
            <a:ext uri="{FF2B5EF4-FFF2-40B4-BE49-F238E27FC236}">
              <a16:creationId xmlns:a16="http://schemas.microsoft.com/office/drawing/2014/main" id="{00000000-0008-0000-0900-000062000000}"/>
            </a:ext>
          </a:extLst>
        </xdr:cNvPr>
        <xdr:cNvSpPr txBox="1"/>
      </xdr:nvSpPr>
      <xdr:spPr>
        <a:xfrm>
          <a:off x="2155875" y="424199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DA230ED-D6A7-4837-80F2-215B90CA7EDC}" type="TxLink">
            <a:rPr lang="en-US" sz="1100" b="0" i="0" u="none" strike="noStrike">
              <a:solidFill>
                <a:srgbClr val="598CBF"/>
              </a:solidFill>
              <a:latin typeface="Aptos Narrow"/>
              <a:ea typeface="+mn-ea"/>
              <a:cs typeface="+mn-cs"/>
            </a:rPr>
            <a:pPr marL="0" indent="0" algn="r"/>
            <a:t>29%</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15</xdr:row>
      <xdr:rowOff>111959</xdr:rowOff>
    </xdr:from>
    <xdr:to>
      <xdr:col>2</xdr:col>
      <xdr:colOff>568571</xdr:colOff>
      <xdr:row>16</xdr:row>
      <xdr:rowOff>113131</xdr:rowOff>
    </xdr:to>
    <xdr:sp macro="" textlink="Processing!S11">
      <xdr:nvSpPr>
        <xdr:cNvPr id="99" name="TextBox 98">
          <a:extLst>
            <a:ext uri="{FF2B5EF4-FFF2-40B4-BE49-F238E27FC236}">
              <a16:creationId xmlns:a16="http://schemas.microsoft.com/office/drawing/2014/main" id="{00000000-0008-0000-0900-000063000000}"/>
            </a:ext>
          </a:extLst>
        </xdr:cNvPr>
        <xdr:cNvSpPr txBox="1"/>
      </xdr:nvSpPr>
      <xdr:spPr>
        <a:xfrm>
          <a:off x="1106660" y="28551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875681-0D7B-4FC7-8ED0-A982445B7B4B}" type="TxLink">
            <a:rPr lang="en-US" sz="1100" b="0" i="0" u="none" strike="noStrike">
              <a:solidFill>
                <a:srgbClr val="598CBF"/>
              </a:solidFill>
              <a:latin typeface="Aptos Narrow"/>
              <a:ea typeface="+mn-ea"/>
              <a:cs typeface="+mn-cs"/>
            </a:rPr>
            <a:pPr marL="0" indent="0" algn="l"/>
            <a:t> $1,058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18</xdr:row>
      <xdr:rowOff>24036</xdr:rowOff>
    </xdr:from>
    <xdr:to>
      <xdr:col>2</xdr:col>
      <xdr:colOff>568571</xdr:colOff>
      <xdr:row>19</xdr:row>
      <xdr:rowOff>25208</xdr:rowOff>
    </xdr:to>
    <xdr:sp macro="" textlink="Processing!S12">
      <xdr:nvSpPr>
        <xdr:cNvPr id="100" name="TextBox 99">
          <a:extLst>
            <a:ext uri="{FF2B5EF4-FFF2-40B4-BE49-F238E27FC236}">
              <a16:creationId xmlns:a16="http://schemas.microsoft.com/office/drawing/2014/main" id="{00000000-0008-0000-0900-000064000000}"/>
            </a:ext>
          </a:extLst>
        </xdr:cNvPr>
        <xdr:cNvSpPr txBox="1"/>
      </xdr:nvSpPr>
      <xdr:spPr>
        <a:xfrm>
          <a:off x="1106660" y="3315876"/>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C373441-A92D-4530-BA99-8504B883A57A}" type="TxLink">
            <a:rPr lang="en-US" sz="1100" b="0" i="0" u="none" strike="noStrike">
              <a:solidFill>
                <a:srgbClr val="598CBF"/>
              </a:solidFill>
              <a:latin typeface="Aptos Narrow"/>
              <a:ea typeface="+mn-ea"/>
              <a:cs typeface="+mn-cs"/>
            </a:rPr>
            <a:pPr marL="0" indent="0" algn="l"/>
            <a:t> $669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20</xdr:row>
      <xdr:rowOff>111958</xdr:rowOff>
    </xdr:from>
    <xdr:to>
      <xdr:col>2</xdr:col>
      <xdr:colOff>568571</xdr:colOff>
      <xdr:row>21</xdr:row>
      <xdr:rowOff>113130</xdr:rowOff>
    </xdr:to>
    <xdr:sp macro="" textlink="Processing!S13">
      <xdr:nvSpPr>
        <xdr:cNvPr id="101" name="TextBox 100">
          <a:extLst>
            <a:ext uri="{FF2B5EF4-FFF2-40B4-BE49-F238E27FC236}">
              <a16:creationId xmlns:a16="http://schemas.microsoft.com/office/drawing/2014/main" id="{00000000-0008-0000-0900-000065000000}"/>
            </a:ext>
          </a:extLst>
        </xdr:cNvPr>
        <xdr:cNvSpPr txBox="1"/>
      </xdr:nvSpPr>
      <xdr:spPr>
        <a:xfrm>
          <a:off x="1106660" y="376955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CF73296-6FA7-4D2B-9AE5-CD2ABDFA6D42}" type="TxLink">
            <a:rPr lang="en-US" sz="1100" b="0" i="0" u="none" strike="noStrike">
              <a:solidFill>
                <a:srgbClr val="598CBF"/>
              </a:solidFill>
              <a:latin typeface="Aptos Narrow"/>
              <a:ea typeface="+mn-ea"/>
              <a:cs typeface="+mn-cs"/>
            </a:rPr>
            <a:pPr marL="0" indent="0" algn="l"/>
            <a:t> $737 </a:t>
          </a:fld>
          <a:endParaRPr lang="ru-RU" sz="1100" b="0" i="0" u="none" strike="noStrike">
            <a:solidFill>
              <a:srgbClr val="598CBF"/>
            </a:solidFill>
            <a:latin typeface="Aptos Narrow"/>
            <a:ea typeface="+mn-ea"/>
            <a:cs typeface="+mn-cs"/>
          </a:endParaRPr>
        </a:p>
      </xdr:txBody>
    </xdr:sp>
    <xdr:clientData/>
  </xdr:twoCellAnchor>
  <xdr:twoCellAnchor>
    <xdr:from>
      <xdr:col>1</xdr:col>
      <xdr:colOff>497060</xdr:colOff>
      <xdr:row>23</xdr:row>
      <xdr:rowOff>35758</xdr:rowOff>
    </xdr:from>
    <xdr:to>
      <xdr:col>2</xdr:col>
      <xdr:colOff>568571</xdr:colOff>
      <xdr:row>24</xdr:row>
      <xdr:rowOff>36930</xdr:rowOff>
    </xdr:to>
    <xdr:sp macro="" textlink="Processing!S14">
      <xdr:nvSpPr>
        <xdr:cNvPr id="102" name="TextBox 101">
          <a:extLst>
            <a:ext uri="{FF2B5EF4-FFF2-40B4-BE49-F238E27FC236}">
              <a16:creationId xmlns:a16="http://schemas.microsoft.com/office/drawing/2014/main" id="{00000000-0008-0000-0900-000066000000}"/>
            </a:ext>
          </a:extLst>
        </xdr:cNvPr>
        <xdr:cNvSpPr txBox="1"/>
      </xdr:nvSpPr>
      <xdr:spPr>
        <a:xfrm>
          <a:off x="1106660" y="4241998"/>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5F5F23-276A-474E-82C6-58AC516A6E2F}" type="TxLink">
            <a:rPr lang="en-US" sz="1100" b="0" i="0" u="none" strike="noStrike">
              <a:solidFill>
                <a:srgbClr val="598CBF"/>
              </a:solidFill>
              <a:latin typeface="Aptos Narrow"/>
              <a:ea typeface="+mn-ea"/>
              <a:cs typeface="+mn-cs"/>
            </a:rPr>
            <a:pPr marL="0" indent="0" algn="l"/>
            <a:t> $882 </a:t>
          </a:fld>
          <a:endParaRPr lang="ru-RU" sz="1100" b="0" i="0" u="none" strike="noStrike">
            <a:solidFill>
              <a:srgbClr val="598CBF"/>
            </a:solidFill>
            <a:latin typeface="Aptos Narrow"/>
            <a:ea typeface="+mn-ea"/>
            <a:cs typeface="+mn-cs"/>
          </a:endParaRPr>
        </a:p>
      </xdr:txBody>
    </xdr:sp>
    <xdr:clientData/>
  </xdr:twoCellAnchor>
  <xdr:twoCellAnchor>
    <xdr:from>
      <xdr:col>1</xdr:col>
      <xdr:colOff>121920</xdr:colOff>
      <xdr:row>27</xdr:row>
      <xdr:rowOff>114300</xdr:rowOff>
    </xdr:from>
    <xdr:to>
      <xdr:col>2</xdr:col>
      <xdr:colOff>464820</xdr:colOff>
      <xdr:row>29</xdr:row>
      <xdr:rowOff>22860</xdr:rowOff>
    </xdr:to>
    <xdr:sp macro="" textlink="Processing!Q20">
      <xdr:nvSpPr>
        <xdr:cNvPr id="103" name="TextBox 102">
          <a:extLst>
            <a:ext uri="{FF2B5EF4-FFF2-40B4-BE49-F238E27FC236}">
              <a16:creationId xmlns:a16="http://schemas.microsoft.com/office/drawing/2014/main" id="{00000000-0008-0000-0900-000067000000}"/>
            </a:ext>
          </a:extLst>
        </xdr:cNvPr>
        <xdr:cNvSpPr txBox="1"/>
      </xdr:nvSpPr>
      <xdr:spPr>
        <a:xfrm>
          <a:off x="7315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D8B2AB-A028-414A-BCA4-0E629E7387DD}" type="TxLink">
            <a:rPr lang="en-US" sz="1400" b="0" i="0" u="none" strike="noStrike">
              <a:solidFill>
                <a:schemeClr val="bg1"/>
              </a:solidFill>
              <a:latin typeface="Aptos Narrow"/>
              <a:ea typeface="+mn-ea"/>
              <a:cs typeface="+mn-cs"/>
            </a:rPr>
            <a:pPr marL="0" indent="0"/>
            <a:t>Accaunts</a:t>
          </a:fld>
          <a:endParaRPr lang="ru-RU" sz="1400" b="0" i="0" u="none" strike="noStrike">
            <a:solidFill>
              <a:schemeClr val="bg1"/>
            </a:solidFill>
            <a:latin typeface="Aptos Narrow"/>
            <a:ea typeface="+mn-ea"/>
            <a:cs typeface="+mn-cs"/>
          </a:endParaRPr>
        </a:p>
      </xdr:txBody>
    </xdr:sp>
    <xdr:clientData/>
  </xdr:twoCellAnchor>
  <xdr:twoCellAnchor>
    <xdr:from>
      <xdr:col>1</xdr:col>
      <xdr:colOff>91440</xdr:colOff>
      <xdr:row>29</xdr:row>
      <xdr:rowOff>68580</xdr:rowOff>
    </xdr:from>
    <xdr:to>
      <xdr:col>4</xdr:col>
      <xdr:colOff>365760</xdr:colOff>
      <xdr:row>31</xdr:row>
      <xdr:rowOff>22860</xdr:rowOff>
    </xdr:to>
    <xdr:sp macro="" textlink="">
      <xdr:nvSpPr>
        <xdr:cNvPr id="104" name="Rectangle: Rounded Corners 103">
          <a:extLst>
            <a:ext uri="{FF2B5EF4-FFF2-40B4-BE49-F238E27FC236}">
              <a16:creationId xmlns:a16="http://schemas.microsoft.com/office/drawing/2014/main" id="{00000000-0008-0000-0900-000068000000}"/>
            </a:ext>
          </a:extLst>
        </xdr:cNvPr>
        <xdr:cNvSpPr/>
      </xdr:nvSpPr>
      <xdr:spPr>
        <a:xfrm>
          <a:off x="701040" y="53721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91440</xdr:colOff>
      <xdr:row>31</xdr:row>
      <xdr:rowOff>96520</xdr:rowOff>
    </xdr:from>
    <xdr:to>
      <xdr:col>4</xdr:col>
      <xdr:colOff>365760</xdr:colOff>
      <xdr:row>33</xdr:row>
      <xdr:rowOff>50800</xdr:rowOff>
    </xdr:to>
    <xdr:sp macro="" textlink="">
      <xdr:nvSpPr>
        <xdr:cNvPr id="105" name="Rectangle: Rounded Corners 104">
          <a:extLst>
            <a:ext uri="{FF2B5EF4-FFF2-40B4-BE49-F238E27FC236}">
              <a16:creationId xmlns:a16="http://schemas.microsoft.com/office/drawing/2014/main" id="{00000000-0008-0000-0900-000069000000}"/>
            </a:ext>
          </a:extLst>
        </xdr:cNvPr>
        <xdr:cNvSpPr/>
      </xdr:nvSpPr>
      <xdr:spPr>
        <a:xfrm>
          <a:off x="701040" y="57658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91440</xdr:colOff>
      <xdr:row>33</xdr:row>
      <xdr:rowOff>124460</xdr:rowOff>
    </xdr:from>
    <xdr:to>
      <xdr:col>4</xdr:col>
      <xdr:colOff>365760</xdr:colOff>
      <xdr:row>35</xdr:row>
      <xdr:rowOff>78740</xdr:rowOff>
    </xdr:to>
    <xdr:sp macro="" textlink="">
      <xdr:nvSpPr>
        <xdr:cNvPr id="106" name="Rectangle: Rounded Corners 105">
          <a:extLst>
            <a:ext uri="{FF2B5EF4-FFF2-40B4-BE49-F238E27FC236}">
              <a16:creationId xmlns:a16="http://schemas.microsoft.com/office/drawing/2014/main" id="{00000000-0008-0000-0900-00006A000000}"/>
            </a:ext>
          </a:extLst>
        </xdr:cNvPr>
        <xdr:cNvSpPr/>
      </xdr:nvSpPr>
      <xdr:spPr>
        <a:xfrm>
          <a:off x="701040" y="61595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91440</xdr:colOff>
      <xdr:row>35</xdr:row>
      <xdr:rowOff>152400</xdr:rowOff>
    </xdr:from>
    <xdr:to>
      <xdr:col>4</xdr:col>
      <xdr:colOff>365760</xdr:colOff>
      <xdr:row>37</xdr:row>
      <xdr:rowOff>106680</xdr:rowOff>
    </xdr:to>
    <xdr:sp macro="" textlink="">
      <xdr:nvSpPr>
        <xdr:cNvPr id="107" name="Rectangle: Rounded Corners 106">
          <a:extLst>
            <a:ext uri="{FF2B5EF4-FFF2-40B4-BE49-F238E27FC236}">
              <a16:creationId xmlns:a16="http://schemas.microsoft.com/office/drawing/2014/main" id="{00000000-0008-0000-0900-00006B000000}"/>
            </a:ext>
          </a:extLst>
        </xdr:cNvPr>
        <xdr:cNvSpPr/>
      </xdr:nvSpPr>
      <xdr:spPr>
        <a:xfrm>
          <a:off x="701040" y="65532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258495</xdr:colOff>
      <xdr:row>29</xdr:row>
      <xdr:rowOff>104339</xdr:rowOff>
    </xdr:from>
    <xdr:to>
      <xdr:col>4</xdr:col>
      <xdr:colOff>330006</xdr:colOff>
      <xdr:row>30</xdr:row>
      <xdr:rowOff>105511</xdr:rowOff>
    </xdr:to>
    <xdr:sp macro="" textlink="Processing!R21">
      <xdr:nvSpPr>
        <xdr:cNvPr id="108" name="TextBox 107">
          <a:extLst>
            <a:ext uri="{FF2B5EF4-FFF2-40B4-BE49-F238E27FC236}">
              <a16:creationId xmlns:a16="http://schemas.microsoft.com/office/drawing/2014/main" id="{00000000-0008-0000-0900-00006C000000}"/>
            </a:ext>
          </a:extLst>
        </xdr:cNvPr>
        <xdr:cNvSpPr txBox="1"/>
      </xdr:nvSpPr>
      <xdr:spPr>
        <a:xfrm>
          <a:off x="2087295" y="54078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9308C9C-E821-4D6D-BA82-77747CD597F9}" type="TxLink">
            <a:rPr lang="en-US" sz="1100" b="0" i="0" u="none" strike="noStrike">
              <a:solidFill>
                <a:srgbClr val="598CBF"/>
              </a:solidFill>
              <a:latin typeface="Aptos Narrow"/>
              <a:ea typeface="+mn-ea"/>
              <a:cs typeface="+mn-cs"/>
            </a:rPr>
            <a:pPr marL="0" indent="0" algn="r"/>
            <a:t>$2 709</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29</xdr:row>
      <xdr:rowOff>104339</xdr:rowOff>
    </xdr:from>
    <xdr:to>
      <xdr:col>3</xdr:col>
      <xdr:colOff>189914</xdr:colOff>
      <xdr:row>30</xdr:row>
      <xdr:rowOff>105511</xdr:rowOff>
    </xdr:to>
    <xdr:sp macro="" textlink="Processing!Q21">
      <xdr:nvSpPr>
        <xdr:cNvPr id="109" name="TextBox 108">
          <a:extLst>
            <a:ext uri="{FF2B5EF4-FFF2-40B4-BE49-F238E27FC236}">
              <a16:creationId xmlns:a16="http://schemas.microsoft.com/office/drawing/2014/main" id="{00000000-0008-0000-0900-00006D000000}"/>
            </a:ext>
          </a:extLst>
        </xdr:cNvPr>
        <xdr:cNvSpPr txBox="1"/>
      </xdr:nvSpPr>
      <xdr:spPr>
        <a:xfrm>
          <a:off x="1012874" y="540785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549DB41-3313-4B8C-93C3-C28BA2C972BE}" type="TxLink">
            <a:rPr lang="en-US" sz="1100" b="0" i="0" u="none" strike="noStrike">
              <a:solidFill>
                <a:srgbClr val="598CBF"/>
              </a:solidFill>
              <a:latin typeface="Aptos Narrow"/>
              <a:ea typeface="+mn-ea"/>
              <a:cs typeface="+mn-cs"/>
            </a:rPr>
            <a:pPr marL="0" indent="0" algn="l"/>
            <a:t>Investments</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31</xdr:row>
      <xdr:rowOff>150059</xdr:rowOff>
    </xdr:from>
    <xdr:to>
      <xdr:col>4</xdr:col>
      <xdr:colOff>330006</xdr:colOff>
      <xdr:row>32</xdr:row>
      <xdr:rowOff>151231</xdr:rowOff>
    </xdr:to>
    <xdr:sp macro="" textlink="Processing!R22">
      <xdr:nvSpPr>
        <xdr:cNvPr id="110" name="TextBox 109">
          <a:extLst>
            <a:ext uri="{FF2B5EF4-FFF2-40B4-BE49-F238E27FC236}">
              <a16:creationId xmlns:a16="http://schemas.microsoft.com/office/drawing/2014/main" id="{00000000-0008-0000-0900-00006E000000}"/>
            </a:ext>
          </a:extLst>
        </xdr:cNvPr>
        <xdr:cNvSpPr txBox="1"/>
      </xdr:nvSpPr>
      <xdr:spPr>
        <a:xfrm>
          <a:off x="2087295" y="5819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B9F38D1-CC9D-4152-B49B-5AE61AE33F1F}" type="TxLink">
            <a:rPr lang="en-US" sz="1100" b="0" i="0" u="none" strike="noStrike">
              <a:solidFill>
                <a:srgbClr val="598CBF"/>
              </a:solidFill>
              <a:latin typeface="Aptos Narrow"/>
              <a:ea typeface="+mn-ea"/>
              <a:cs typeface="+mn-cs"/>
            </a:rPr>
            <a:pPr marL="0" indent="0" algn="r"/>
            <a:t>$1 977</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31</xdr:row>
      <xdr:rowOff>150059</xdr:rowOff>
    </xdr:from>
    <xdr:to>
      <xdr:col>3</xdr:col>
      <xdr:colOff>189914</xdr:colOff>
      <xdr:row>32</xdr:row>
      <xdr:rowOff>151231</xdr:rowOff>
    </xdr:to>
    <xdr:sp macro="" textlink="Processing!Q22">
      <xdr:nvSpPr>
        <xdr:cNvPr id="111" name="TextBox 110">
          <a:extLst>
            <a:ext uri="{FF2B5EF4-FFF2-40B4-BE49-F238E27FC236}">
              <a16:creationId xmlns:a16="http://schemas.microsoft.com/office/drawing/2014/main" id="{00000000-0008-0000-0900-00006F000000}"/>
            </a:ext>
          </a:extLst>
        </xdr:cNvPr>
        <xdr:cNvSpPr txBox="1"/>
      </xdr:nvSpPr>
      <xdr:spPr>
        <a:xfrm>
          <a:off x="1012874" y="5819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2D48D95-88CE-4A8D-B893-439D544E9583}" type="TxLink">
            <a:rPr lang="en-US" sz="1100" b="0" i="0" u="none" strike="noStrike">
              <a:solidFill>
                <a:srgbClr val="598CBF"/>
              </a:solidFill>
              <a:latin typeface="Aptos Narrow"/>
              <a:ea typeface="+mn-ea"/>
              <a:cs typeface="+mn-cs"/>
            </a:rPr>
            <a:pPr marL="0" indent="0" algn="l"/>
            <a:t>Checking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33</xdr:row>
      <xdr:rowOff>165299</xdr:rowOff>
    </xdr:from>
    <xdr:to>
      <xdr:col>4</xdr:col>
      <xdr:colOff>330006</xdr:colOff>
      <xdr:row>34</xdr:row>
      <xdr:rowOff>166471</xdr:rowOff>
    </xdr:to>
    <xdr:sp macro="" textlink="Processing!R23">
      <xdr:nvSpPr>
        <xdr:cNvPr id="112" name="TextBox 111">
          <a:extLst>
            <a:ext uri="{FF2B5EF4-FFF2-40B4-BE49-F238E27FC236}">
              <a16:creationId xmlns:a16="http://schemas.microsoft.com/office/drawing/2014/main" id="{00000000-0008-0000-0900-000070000000}"/>
            </a:ext>
          </a:extLst>
        </xdr:cNvPr>
        <xdr:cNvSpPr txBox="1"/>
      </xdr:nvSpPr>
      <xdr:spPr>
        <a:xfrm>
          <a:off x="2087295" y="6200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99CA88D-AE8B-40EC-8894-724CE7969974}" type="TxLink">
            <a:rPr lang="en-US" sz="1100" b="0" i="0" u="none" strike="noStrike">
              <a:solidFill>
                <a:srgbClr val="598CBF"/>
              </a:solidFill>
              <a:latin typeface="Aptos Narrow"/>
              <a:ea typeface="+mn-ea"/>
              <a:cs typeface="+mn-cs"/>
            </a:rPr>
            <a:pPr marL="0" indent="0" algn="r"/>
            <a:t>$1 916</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33</xdr:row>
      <xdr:rowOff>165299</xdr:rowOff>
    </xdr:from>
    <xdr:to>
      <xdr:col>3</xdr:col>
      <xdr:colOff>189914</xdr:colOff>
      <xdr:row>34</xdr:row>
      <xdr:rowOff>166471</xdr:rowOff>
    </xdr:to>
    <xdr:sp macro="" textlink="Processing!Q23">
      <xdr:nvSpPr>
        <xdr:cNvPr id="113" name="TextBox 112">
          <a:extLst>
            <a:ext uri="{FF2B5EF4-FFF2-40B4-BE49-F238E27FC236}">
              <a16:creationId xmlns:a16="http://schemas.microsoft.com/office/drawing/2014/main" id="{00000000-0008-0000-0900-000071000000}"/>
            </a:ext>
          </a:extLst>
        </xdr:cNvPr>
        <xdr:cNvSpPr txBox="1"/>
      </xdr:nvSpPr>
      <xdr:spPr>
        <a:xfrm>
          <a:off x="1012874" y="6200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864B10-3E92-48C6-83B2-9E42358F19F7}" type="TxLink">
            <a:rPr lang="en-US" sz="1100" b="0" i="0" u="none" strike="noStrike">
              <a:solidFill>
                <a:srgbClr val="598CBF"/>
              </a:solidFill>
              <a:latin typeface="Aptos Narrow"/>
              <a:ea typeface="+mn-ea"/>
              <a:cs typeface="+mn-cs"/>
            </a:rPr>
            <a:pPr marL="0" indent="0" algn="l"/>
            <a:t>Saving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36</xdr:row>
      <xdr:rowOff>12899</xdr:rowOff>
    </xdr:from>
    <xdr:to>
      <xdr:col>4</xdr:col>
      <xdr:colOff>330006</xdr:colOff>
      <xdr:row>37</xdr:row>
      <xdr:rowOff>14071</xdr:rowOff>
    </xdr:to>
    <xdr:sp macro="" textlink="Processing!R24">
      <xdr:nvSpPr>
        <xdr:cNvPr id="114" name="TextBox 113">
          <a:extLst>
            <a:ext uri="{FF2B5EF4-FFF2-40B4-BE49-F238E27FC236}">
              <a16:creationId xmlns:a16="http://schemas.microsoft.com/office/drawing/2014/main" id="{00000000-0008-0000-0900-000072000000}"/>
            </a:ext>
          </a:extLst>
        </xdr:cNvPr>
        <xdr:cNvSpPr txBox="1"/>
      </xdr:nvSpPr>
      <xdr:spPr>
        <a:xfrm>
          <a:off x="2087295" y="659657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AFAFF53-E48A-46A8-B08F-F303044C6141}" type="TxLink">
            <a:rPr lang="en-US" sz="1100" b="0" i="0" u="none" strike="noStrike">
              <a:solidFill>
                <a:srgbClr val="598CBF"/>
              </a:solidFill>
              <a:latin typeface="Aptos Narrow"/>
              <a:ea typeface="+mn-ea"/>
              <a:cs typeface="+mn-cs"/>
            </a:rPr>
            <a:pPr marL="0" indent="0" algn="r"/>
            <a:t>$1 712</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36</xdr:row>
      <xdr:rowOff>12899</xdr:rowOff>
    </xdr:from>
    <xdr:to>
      <xdr:col>3</xdr:col>
      <xdr:colOff>189914</xdr:colOff>
      <xdr:row>37</xdr:row>
      <xdr:rowOff>14071</xdr:rowOff>
    </xdr:to>
    <xdr:sp macro="" textlink="Processing!Q24">
      <xdr:nvSpPr>
        <xdr:cNvPr id="115" name="TextBox 114">
          <a:extLst>
            <a:ext uri="{FF2B5EF4-FFF2-40B4-BE49-F238E27FC236}">
              <a16:creationId xmlns:a16="http://schemas.microsoft.com/office/drawing/2014/main" id="{00000000-0008-0000-0900-000073000000}"/>
            </a:ext>
          </a:extLst>
        </xdr:cNvPr>
        <xdr:cNvSpPr txBox="1"/>
      </xdr:nvSpPr>
      <xdr:spPr>
        <a:xfrm>
          <a:off x="1012874" y="659657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34A437-0D88-4F35-B567-B7F6831301AB}" type="TxLink">
            <a:rPr lang="en-US" sz="1100" b="0" i="0" u="none" strike="noStrike">
              <a:solidFill>
                <a:srgbClr val="598CBF"/>
              </a:solidFill>
              <a:latin typeface="Aptos Narrow"/>
              <a:ea typeface="+mn-ea"/>
              <a:cs typeface="+mn-cs"/>
            </a:rPr>
            <a:pPr marL="0" indent="0" algn="l"/>
            <a:t>Credit Cards</a:t>
          </a:fld>
          <a:endParaRPr lang="ru-RU" sz="1100" b="0" i="0" u="none" strike="noStrike">
            <a:solidFill>
              <a:srgbClr val="598CBF"/>
            </a:solidFill>
            <a:latin typeface="Aptos Narrow"/>
            <a:ea typeface="+mn-ea"/>
            <a:cs typeface="+mn-cs"/>
          </a:endParaRPr>
        </a:p>
      </xdr:txBody>
    </xdr:sp>
    <xdr:clientData/>
  </xdr:twoCellAnchor>
  <xdr:twoCellAnchor>
    <xdr:from>
      <xdr:col>1</xdr:col>
      <xdr:colOff>358140</xdr:colOff>
      <xdr:row>29</xdr:row>
      <xdr:rowOff>7620</xdr:rowOff>
    </xdr:from>
    <xdr:to>
      <xdr:col>5</xdr:col>
      <xdr:colOff>22860</xdr:colOff>
      <xdr:row>39</xdr:row>
      <xdr:rowOff>7620</xdr:rowOff>
    </xdr:to>
    <xdr:graphicFrame macro="">
      <xdr:nvGraphicFramePr>
        <xdr:cNvPr id="116" name="Chart 115">
          <a:extLst>
            <a:ext uri="{FF2B5EF4-FFF2-40B4-BE49-F238E27FC236}">
              <a16:creationId xmlns:a16="http://schemas.microsoft.com/office/drawing/2014/main" id="{00000000-0008-0000-0900-00007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7620</xdr:colOff>
      <xdr:row>27</xdr:row>
      <xdr:rowOff>114300</xdr:rowOff>
    </xdr:from>
    <xdr:to>
      <xdr:col>4</xdr:col>
      <xdr:colOff>350520</xdr:colOff>
      <xdr:row>29</xdr:row>
      <xdr:rowOff>22860</xdr:rowOff>
    </xdr:to>
    <xdr:sp macro="" textlink="Processing!R20">
      <xdr:nvSpPr>
        <xdr:cNvPr id="117" name="TextBox 116">
          <a:extLst>
            <a:ext uri="{FF2B5EF4-FFF2-40B4-BE49-F238E27FC236}">
              <a16:creationId xmlns:a16="http://schemas.microsoft.com/office/drawing/2014/main" id="{00000000-0008-0000-0900-000075000000}"/>
            </a:ext>
          </a:extLst>
        </xdr:cNvPr>
        <xdr:cNvSpPr txBox="1"/>
      </xdr:nvSpPr>
      <xdr:spPr>
        <a:xfrm>
          <a:off x="18364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D4FDB19F-6E7D-4041-9887-35703C74EE3F}" type="TxLink">
            <a:rPr lang="en-US" sz="1400" b="0" i="0" u="none" strike="noStrike">
              <a:solidFill>
                <a:schemeClr val="bg1"/>
              </a:solidFill>
              <a:latin typeface="Aptos Narrow"/>
              <a:ea typeface="+mn-ea"/>
              <a:cs typeface="+mn-cs"/>
            </a:rPr>
            <a:pPr marL="0" indent="0" algn="r"/>
            <a:t>$8 314</a:t>
          </a:fld>
          <a:endParaRPr lang="ru-RU" sz="1400" b="0" i="0" u="none" strike="noStrike">
            <a:solidFill>
              <a:schemeClr val="bg1"/>
            </a:solidFill>
            <a:latin typeface="Aptos Narrow"/>
            <a:ea typeface="+mn-ea"/>
            <a:cs typeface="+mn-cs"/>
          </a:endParaRPr>
        </a:p>
      </xdr:txBody>
    </xdr:sp>
    <xdr:clientData/>
  </xdr:twoCellAnchor>
  <xdr:twoCellAnchor editAs="oneCell">
    <xdr:from>
      <xdr:col>19</xdr:col>
      <xdr:colOff>342900</xdr:colOff>
      <xdr:row>11</xdr:row>
      <xdr:rowOff>45721</xdr:rowOff>
    </xdr:from>
    <xdr:to>
      <xdr:col>22</xdr:col>
      <xdr:colOff>342900</xdr:colOff>
      <xdr:row>13</xdr:row>
      <xdr:rowOff>137161</xdr:rowOff>
    </xdr:to>
    <mc:AlternateContent xmlns:mc="http://schemas.openxmlformats.org/markup-compatibility/2006" xmlns:a14="http://schemas.microsoft.com/office/drawing/2010/main">
      <mc:Choice Requires="a14">
        <xdr:graphicFrame macro="">
          <xdr:nvGraphicFramePr>
            <xdr:cNvPr id="118" name="Year 3">
              <a:extLst>
                <a:ext uri="{FF2B5EF4-FFF2-40B4-BE49-F238E27FC236}">
                  <a16:creationId xmlns:a16="http://schemas.microsoft.com/office/drawing/2014/main" id="{00000000-0008-0000-0900-00007600000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1925300" y="2057401"/>
              <a:ext cx="182880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289560</xdr:colOff>
      <xdr:row>35</xdr:row>
      <xdr:rowOff>175261</xdr:rowOff>
    </xdr:from>
    <xdr:to>
      <xdr:col>12</xdr:col>
      <xdr:colOff>320040</xdr:colOff>
      <xdr:row>37</xdr:row>
      <xdr:rowOff>156973</xdr:rowOff>
    </xdr:to>
    <mc:AlternateContent xmlns:mc="http://schemas.openxmlformats.org/markup-compatibility/2006" xmlns:a14="http://schemas.microsoft.com/office/drawing/2010/main">
      <mc:Choice Requires="a14">
        <xdr:graphicFrame macro="">
          <xdr:nvGraphicFramePr>
            <xdr:cNvPr id="119" name="Month 3">
              <a:extLst>
                <a:ext uri="{FF2B5EF4-FFF2-40B4-BE49-F238E27FC236}">
                  <a16:creationId xmlns:a16="http://schemas.microsoft.com/office/drawing/2014/main" id="{00000000-0008-0000-0900-000077000000}"/>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3337560" y="6576061"/>
              <a:ext cx="4297680" cy="34747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320040</xdr:colOff>
      <xdr:row>26</xdr:row>
      <xdr:rowOff>60960</xdr:rowOff>
    </xdr:from>
    <xdr:to>
      <xdr:col>12</xdr:col>
      <xdr:colOff>350520</xdr:colOff>
      <xdr:row>28</xdr:row>
      <xdr:rowOff>170688</xdr:rowOff>
    </xdr:to>
    <xdr:graphicFrame macro="">
      <xdr:nvGraphicFramePr>
        <xdr:cNvPr id="120" name="Chart 119">
          <a:extLst>
            <a:ext uri="{FF2B5EF4-FFF2-40B4-BE49-F238E27FC236}">
              <a16:creationId xmlns:a16="http://schemas.microsoft.com/office/drawing/2014/main" id="{00000000-0008-0000-0900-00007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257175</xdr:colOff>
          <xdr:row>27</xdr:row>
          <xdr:rowOff>0</xdr:rowOff>
        </xdr:from>
        <xdr:to>
          <xdr:col>12</xdr:col>
          <xdr:colOff>209550</xdr:colOff>
          <xdr:row>28</xdr:row>
          <xdr:rowOff>38100</xdr:rowOff>
        </xdr:to>
        <xdr:sp macro="" textlink="">
          <xdr:nvSpPr>
            <xdr:cNvPr id="9217" name="Check Box 1" hidden="1">
              <a:extLst>
                <a:ext uri="{63B3BB69-23CF-44E3-9099-C40C66FF867C}">
                  <a14:compatExt spid="_x0000_s9217"/>
                </a:ext>
                <a:ext uri="{FF2B5EF4-FFF2-40B4-BE49-F238E27FC236}">
                  <a16:creationId xmlns:a16="http://schemas.microsoft.com/office/drawing/2014/main" id="{00000000-0008-0000-08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266700</xdr:colOff>
      <xdr:row>27</xdr:row>
      <xdr:rowOff>30480</xdr:rowOff>
    </xdr:from>
    <xdr:to>
      <xdr:col>11</xdr:col>
      <xdr:colOff>449580</xdr:colOff>
      <xdr:row>28</xdr:row>
      <xdr:rowOff>30480</xdr:rowOff>
    </xdr:to>
    <xdr:sp macro="" textlink="">
      <xdr:nvSpPr>
        <xdr:cNvPr id="121" name="Rectangle 120">
          <a:extLst>
            <a:ext uri="{FF2B5EF4-FFF2-40B4-BE49-F238E27FC236}">
              <a16:creationId xmlns:a16="http://schemas.microsoft.com/office/drawing/2014/main" id="{00000000-0008-0000-0900-000079000000}"/>
            </a:ext>
          </a:extLst>
        </xdr:cNvPr>
        <xdr:cNvSpPr/>
      </xdr:nvSpPr>
      <xdr:spPr>
        <a:xfrm>
          <a:off x="6972300" y="4968240"/>
          <a:ext cx="182880" cy="18288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594360</xdr:colOff>
      <xdr:row>28</xdr:row>
      <xdr:rowOff>22860</xdr:rowOff>
    </xdr:from>
    <xdr:to>
      <xdr:col>9</xdr:col>
      <xdr:colOff>586740</xdr:colOff>
      <xdr:row>29</xdr:row>
      <xdr:rowOff>114300</xdr:rowOff>
    </xdr:to>
    <xdr:sp macro="" textlink="Processing!E23">
      <xdr:nvSpPr>
        <xdr:cNvPr id="122" name="TextBox 121">
          <a:extLst>
            <a:ext uri="{FF2B5EF4-FFF2-40B4-BE49-F238E27FC236}">
              <a16:creationId xmlns:a16="http://schemas.microsoft.com/office/drawing/2014/main" id="{00000000-0008-0000-0900-00007A000000}"/>
            </a:ext>
          </a:extLst>
        </xdr:cNvPr>
        <xdr:cNvSpPr txBox="1"/>
      </xdr:nvSpPr>
      <xdr:spPr>
        <a:xfrm>
          <a:off x="4861560" y="514350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27712C9-C166-4832-97FB-4DA42AB11115}" type="TxLink">
            <a:rPr lang="en-US" sz="1800" b="0" i="0" u="none" strike="noStrike">
              <a:solidFill>
                <a:srgbClr val="ADE354"/>
              </a:solidFill>
              <a:latin typeface="Aptos Narrow"/>
              <a:ea typeface="+mn-ea"/>
              <a:cs typeface="+mn-cs"/>
            </a:rPr>
            <a:pPr marL="0" indent="0" algn="r"/>
            <a:t> $17,320 </a:t>
          </a:fld>
          <a:endParaRPr lang="ru-RU" sz="1800" b="0" i="0" u="none" strike="noStrike">
            <a:solidFill>
              <a:srgbClr val="ADE354"/>
            </a:solidFill>
            <a:latin typeface="Aptos Narrow"/>
            <a:ea typeface="+mn-ea"/>
            <a:cs typeface="+mn-cs"/>
          </a:endParaRPr>
        </a:p>
      </xdr:txBody>
    </xdr:sp>
    <xdr:clientData/>
  </xdr:twoCellAnchor>
  <xdr:twoCellAnchor>
    <xdr:from>
      <xdr:col>5</xdr:col>
      <xdr:colOff>563880</xdr:colOff>
      <xdr:row>28</xdr:row>
      <xdr:rowOff>30480</xdr:rowOff>
    </xdr:from>
    <xdr:to>
      <xdr:col>9</xdr:col>
      <xdr:colOff>259080</xdr:colOff>
      <xdr:row>29</xdr:row>
      <xdr:rowOff>121920</xdr:rowOff>
    </xdr:to>
    <xdr:sp macro="" textlink="Processing!E24">
      <xdr:nvSpPr>
        <xdr:cNvPr id="123" name="TextBox 122">
          <a:extLst>
            <a:ext uri="{FF2B5EF4-FFF2-40B4-BE49-F238E27FC236}">
              <a16:creationId xmlns:a16="http://schemas.microsoft.com/office/drawing/2014/main" id="{00000000-0008-0000-0900-00007B000000}"/>
            </a:ext>
          </a:extLst>
        </xdr:cNvPr>
        <xdr:cNvSpPr txBox="1"/>
      </xdr:nvSpPr>
      <xdr:spPr>
        <a:xfrm>
          <a:off x="3611880" y="5151120"/>
          <a:ext cx="21336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4BDE82A-D234-49F6-82AC-0CC958B76F42}" type="TxLink">
            <a:rPr lang="en-US" sz="1400" b="0" i="0" u="none" strike="noStrike">
              <a:solidFill>
                <a:srgbClr val="ADE354"/>
              </a:solidFill>
              <a:latin typeface="Aptos Narrow"/>
              <a:ea typeface="+mn-ea"/>
              <a:cs typeface="+mn-cs"/>
            </a:rPr>
            <a:pPr marL="0" indent="0"/>
            <a:t>Income Dynamics</a:t>
          </a:fld>
          <a:endParaRPr lang="ru-RU" sz="1400" b="0" i="0" u="none" strike="noStrike">
            <a:solidFill>
              <a:srgbClr val="ADE354"/>
            </a:solidFill>
            <a:latin typeface="Aptos Narrow"/>
            <a:ea typeface="+mn-ea"/>
            <a:cs typeface="+mn-cs"/>
          </a:endParaRPr>
        </a:p>
      </xdr:txBody>
    </xdr:sp>
    <xdr:clientData/>
  </xdr:twoCellAnchor>
  <xdr:twoCellAnchor>
    <xdr:from>
      <xdr:col>21</xdr:col>
      <xdr:colOff>480060</xdr:colOff>
      <xdr:row>26</xdr:row>
      <xdr:rowOff>60960</xdr:rowOff>
    </xdr:from>
    <xdr:to>
      <xdr:col>22</xdr:col>
      <xdr:colOff>510540</xdr:colOff>
      <xdr:row>28</xdr:row>
      <xdr:rowOff>170688</xdr:rowOff>
    </xdr:to>
    <xdr:graphicFrame macro="">
      <xdr:nvGraphicFramePr>
        <xdr:cNvPr id="124" name="Chart 123">
          <a:extLst>
            <a:ext uri="{FF2B5EF4-FFF2-40B4-BE49-F238E27FC236}">
              <a16:creationId xmlns:a16="http://schemas.microsoft.com/office/drawing/2014/main" id="{00000000-0008-0000-0900-00007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21</xdr:col>
          <xdr:colOff>419100</xdr:colOff>
          <xdr:row>26</xdr:row>
          <xdr:rowOff>171450</xdr:rowOff>
        </xdr:from>
        <xdr:to>
          <xdr:col>22</xdr:col>
          <xdr:colOff>419100</xdr:colOff>
          <xdr:row>28</xdr:row>
          <xdr:rowOff>38100</xdr:rowOff>
        </xdr:to>
        <xdr:sp macro="" textlink="">
          <xdr:nvSpPr>
            <xdr:cNvPr id="9218" name="Check Box 2" hidden="1">
              <a:extLst>
                <a:ext uri="{63B3BB69-23CF-44E3-9099-C40C66FF867C}">
                  <a14:compatExt spid="_x0000_s9218"/>
                </a:ext>
                <a:ext uri="{FF2B5EF4-FFF2-40B4-BE49-F238E27FC236}">
                  <a16:creationId xmlns:a16="http://schemas.microsoft.com/office/drawing/2014/main" id="{00000000-0008-0000-0800-00000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403860</xdr:colOff>
      <xdr:row>27</xdr:row>
      <xdr:rowOff>30480</xdr:rowOff>
    </xdr:from>
    <xdr:to>
      <xdr:col>21</xdr:col>
      <xdr:colOff>586740</xdr:colOff>
      <xdr:row>28</xdr:row>
      <xdr:rowOff>30480</xdr:rowOff>
    </xdr:to>
    <xdr:sp macro="" textlink="">
      <xdr:nvSpPr>
        <xdr:cNvPr id="125" name="Rectangle 124">
          <a:extLst>
            <a:ext uri="{FF2B5EF4-FFF2-40B4-BE49-F238E27FC236}">
              <a16:creationId xmlns:a16="http://schemas.microsoft.com/office/drawing/2014/main" id="{00000000-0008-0000-0900-00007D000000}"/>
            </a:ext>
          </a:extLst>
        </xdr:cNvPr>
        <xdr:cNvSpPr/>
      </xdr:nvSpPr>
      <xdr:spPr>
        <a:xfrm>
          <a:off x="13205460" y="4968240"/>
          <a:ext cx="182880" cy="18288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175260</xdr:colOff>
      <xdr:row>26</xdr:row>
      <xdr:rowOff>152400</xdr:rowOff>
    </xdr:from>
    <xdr:to>
      <xdr:col>21</xdr:col>
      <xdr:colOff>571500</xdr:colOff>
      <xdr:row>28</xdr:row>
      <xdr:rowOff>60960</xdr:rowOff>
    </xdr:to>
    <xdr:sp macro="" textlink="Processing!I23">
      <xdr:nvSpPr>
        <xdr:cNvPr id="126" name="TextBox 125">
          <a:extLst>
            <a:ext uri="{FF2B5EF4-FFF2-40B4-BE49-F238E27FC236}">
              <a16:creationId xmlns:a16="http://schemas.microsoft.com/office/drawing/2014/main" id="{00000000-0008-0000-0900-00007E000000}"/>
            </a:ext>
          </a:extLst>
        </xdr:cNvPr>
        <xdr:cNvSpPr txBox="1"/>
      </xdr:nvSpPr>
      <xdr:spPr>
        <a:xfrm>
          <a:off x="12367260" y="4907280"/>
          <a:ext cx="10058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BB6E9FB-7F4B-4293-8CC3-C89263A1C2B4}" type="TxLink">
            <a:rPr lang="en-US" sz="1800" b="0" i="0" u="none" strike="noStrike">
              <a:solidFill>
                <a:schemeClr val="bg1"/>
              </a:solidFill>
              <a:latin typeface="Aptos Narrow"/>
              <a:ea typeface="+mn-ea"/>
              <a:cs typeface="+mn-cs"/>
            </a:rPr>
            <a:pPr marL="0" indent="0" algn="l"/>
            <a:t> $10,832 </a:t>
          </a:fld>
          <a:endParaRPr lang="ru-RU" sz="1800" b="0" i="0" u="none" strike="noStrike">
            <a:solidFill>
              <a:schemeClr val="bg1"/>
            </a:solidFill>
            <a:latin typeface="Aptos Narrow"/>
            <a:ea typeface="+mn-ea"/>
            <a:cs typeface="+mn-cs"/>
          </a:endParaRPr>
        </a:p>
      </xdr:txBody>
    </xdr:sp>
    <xdr:clientData/>
  </xdr:twoCellAnchor>
  <xdr:twoCellAnchor>
    <xdr:from>
      <xdr:col>0</xdr:col>
      <xdr:colOff>539174</xdr:colOff>
      <xdr:row>14</xdr:row>
      <xdr:rowOff>78971</xdr:rowOff>
    </xdr:from>
    <xdr:to>
      <xdr:col>1</xdr:col>
      <xdr:colOff>597086</xdr:colOff>
      <xdr:row>25</xdr:row>
      <xdr:rowOff>170411</xdr:rowOff>
    </xdr:to>
    <xdr:graphicFrame macro="">
      <xdr:nvGraphicFramePr>
        <xdr:cNvPr id="127" name="Chart 126">
          <a:extLst>
            <a:ext uri="{FF2B5EF4-FFF2-40B4-BE49-F238E27FC236}">
              <a16:creationId xmlns:a16="http://schemas.microsoft.com/office/drawing/2014/main" id="{00000000-0008-0000-0900-00007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236221</xdr:colOff>
      <xdr:row>13</xdr:row>
      <xdr:rowOff>129540</xdr:rowOff>
    </xdr:from>
    <xdr:to>
      <xdr:col>3</xdr:col>
      <xdr:colOff>1</xdr:colOff>
      <xdr:row>15</xdr:row>
      <xdr:rowOff>38100</xdr:rowOff>
    </xdr:to>
    <xdr:sp macro="" textlink="">
      <xdr:nvSpPr>
        <xdr:cNvPr id="9216" name="TextBox 9215">
          <a:extLst>
            <a:ext uri="{FF2B5EF4-FFF2-40B4-BE49-F238E27FC236}">
              <a16:creationId xmlns:a16="http://schemas.microsoft.com/office/drawing/2014/main" id="{00000000-0008-0000-0900-000000240000}"/>
            </a:ext>
          </a:extLst>
        </xdr:cNvPr>
        <xdr:cNvSpPr txBox="1"/>
      </xdr:nvSpPr>
      <xdr:spPr>
        <a:xfrm>
          <a:off x="1455421" y="250698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solidFill>
              <a:latin typeface="Aptos Narrow"/>
              <a:ea typeface="+mn-ea"/>
              <a:cs typeface="+mn-cs"/>
            </a:rPr>
            <a:t>$</a:t>
          </a:r>
        </a:p>
      </xdr:txBody>
    </xdr:sp>
    <xdr:clientData/>
  </xdr:twoCellAnchor>
  <xdr:twoCellAnchor>
    <xdr:from>
      <xdr:col>3</xdr:col>
      <xdr:colOff>99061</xdr:colOff>
      <xdr:row>13</xdr:row>
      <xdr:rowOff>129540</xdr:rowOff>
    </xdr:from>
    <xdr:to>
      <xdr:col>3</xdr:col>
      <xdr:colOff>472441</xdr:colOff>
      <xdr:row>15</xdr:row>
      <xdr:rowOff>38100</xdr:rowOff>
    </xdr:to>
    <xdr:sp macro="" textlink="">
      <xdr:nvSpPr>
        <xdr:cNvPr id="9219" name="TextBox 9218">
          <a:extLst>
            <a:ext uri="{FF2B5EF4-FFF2-40B4-BE49-F238E27FC236}">
              <a16:creationId xmlns:a16="http://schemas.microsoft.com/office/drawing/2014/main" id="{00000000-0008-0000-0900-000003240000}"/>
            </a:ext>
          </a:extLst>
        </xdr:cNvPr>
        <xdr:cNvSpPr txBox="1"/>
      </xdr:nvSpPr>
      <xdr:spPr>
        <a:xfrm>
          <a:off x="1927861" y="250698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solidFill>
              <a:latin typeface="Aptos Narrow"/>
              <a:ea typeface="+mn-ea"/>
              <a:cs typeface="+mn-cs"/>
            </a:rPr>
            <a:t>%</a:t>
          </a:r>
        </a:p>
      </xdr:txBody>
    </xdr:sp>
    <xdr:clientData/>
  </xdr:twoCellAnchor>
  <mc:AlternateContent xmlns:mc="http://schemas.openxmlformats.org/markup-compatibility/2006">
    <mc:Choice xmlns:a14="http://schemas.microsoft.com/office/drawing/2010/main" Requires="a14">
      <xdr:twoCellAnchor editAs="oneCell">
        <xdr:from>
          <xdr:col>2</xdr:col>
          <xdr:colOff>161925</xdr:colOff>
          <xdr:row>13</xdr:row>
          <xdr:rowOff>171450</xdr:rowOff>
        </xdr:from>
        <xdr:to>
          <xdr:col>2</xdr:col>
          <xdr:colOff>514350</xdr:colOff>
          <xdr:row>15</xdr:row>
          <xdr:rowOff>28575</xdr:rowOff>
        </xdr:to>
        <xdr:sp macro="" textlink="">
          <xdr:nvSpPr>
            <xdr:cNvPr id="7" name="Option Button 3" hidden="1">
              <a:extLst>
                <a:ext uri="{63B3BB69-23CF-44E3-9099-C40C66FF867C}">
                  <a14:compatExt spid="_x0000_s9219"/>
                </a:ext>
                <a:ext uri="{FF2B5EF4-FFF2-40B4-BE49-F238E27FC236}">
                  <a16:creationId xmlns:a16="http://schemas.microsoft.com/office/drawing/2014/main" id="{00000000-0008-0000-0800-000007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13</xdr:row>
          <xdr:rowOff>171450</xdr:rowOff>
        </xdr:from>
        <xdr:to>
          <xdr:col>3</xdr:col>
          <xdr:colOff>361950</xdr:colOff>
          <xdr:row>15</xdr:row>
          <xdr:rowOff>28575</xdr:rowOff>
        </xdr:to>
        <xdr:sp macro="" textlink="">
          <xdr:nvSpPr>
            <xdr:cNvPr id="9220" name="Option Button 4" hidden="1">
              <a:extLst>
                <a:ext uri="{63B3BB69-23CF-44E3-9099-C40C66FF867C}">
                  <a14:compatExt spid="_x0000_s9220"/>
                </a:ext>
                <a:ext uri="{FF2B5EF4-FFF2-40B4-BE49-F238E27FC236}">
                  <a16:creationId xmlns:a16="http://schemas.microsoft.com/office/drawing/2014/main" id="{00000000-0008-0000-0800-00000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18584</xdr:colOff>
      <xdr:row>28</xdr:row>
      <xdr:rowOff>80847</xdr:rowOff>
    </xdr:from>
    <xdr:to>
      <xdr:col>1</xdr:col>
      <xdr:colOff>521504</xdr:colOff>
      <xdr:row>38</xdr:row>
      <xdr:rowOff>88281</xdr:rowOff>
    </xdr:to>
    <xdr:graphicFrame macro="">
      <xdr:nvGraphicFramePr>
        <xdr:cNvPr id="9222" name="Chart 9221">
          <a:extLst>
            <a:ext uri="{FF2B5EF4-FFF2-40B4-BE49-F238E27FC236}">
              <a16:creationId xmlns:a16="http://schemas.microsoft.com/office/drawing/2014/main" id="{00000000-0008-0000-0900-0000062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281940</xdr:colOff>
      <xdr:row>5</xdr:row>
      <xdr:rowOff>45720</xdr:rowOff>
    </xdr:from>
    <xdr:to>
      <xdr:col>7</xdr:col>
      <xdr:colOff>533400</xdr:colOff>
      <xdr:row>7</xdr:row>
      <xdr:rowOff>38100</xdr:rowOff>
    </xdr:to>
    <xdr:sp macro="" textlink="Processing!J7">
      <xdr:nvSpPr>
        <xdr:cNvPr id="9223" name="TextBox 9222">
          <a:extLst>
            <a:ext uri="{FF2B5EF4-FFF2-40B4-BE49-F238E27FC236}">
              <a16:creationId xmlns:a16="http://schemas.microsoft.com/office/drawing/2014/main" id="{00000000-0008-0000-0900-000007240000}"/>
            </a:ext>
          </a:extLst>
        </xdr:cNvPr>
        <xdr:cNvSpPr txBox="1"/>
      </xdr:nvSpPr>
      <xdr:spPr>
        <a:xfrm>
          <a:off x="3329940" y="960120"/>
          <a:ext cx="1470660" cy="35814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970F84-CAD0-4A62-9E44-528DBEC86110}" type="TxLink">
            <a:rPr lang="en-US" sz="2000" b="0" i="0" u="none" strike="noStrike">
              <a:solidFill>
                <a:schemeClr val="bg1"/>
              </a:solidFill>
              <a:latin typeface="Aptos Narrow"/>
              <a:ea typeface="+mn-ea"/>
              <a:cs typeface="+mn-cs"/>
            </a:rPr>
            <a:pPr marL="0" indent="0"/>
            <a:t> </a:t>
          </a:fld>
          <a:endParaRPr lang="ru-RU" sz="2000" b="0" i="0" u="none" strike="noStrike">
            <a:solidFill>
              <a:schemeClr val="bg1"/>
            </a:solidFill>
            <a:latin typeface="Aptos Narrow"/>
            <a:ea typeface="+mn-ea"/>
            <a:cs typeface="+mn-cs"/>
          </a:endParaRPr>
        </a:p>
      </xdr:txBody>
    </xdr:sp>
    <xdr:clientData/>
  </xdr:twoCellAnchor>
  <xdr:twoCellAnchor>
    <xdr:from>
      <xdr:col>5</xdr:col>
      <xdr:colOff>281940</xdr:colOff>
      <xdr:row>5</xdr:row>
      <xdr:rowOff>45720</xdr:rowOff>
    </xdr:from>
    <xdr:to>
      <xdr:col>7</xdr:col>
      <xdr:colOff>533400</xdr:colOff>
      <xdr:row>7</xdr:row>
      <xdr:rowOff>38100</xdr:rowOff>
    </xdr:to>
    <xdr:sp macro="" textlink="Processing!I7">
      <xdr:nvSpPr>
        <xdr:cNvPr id="9224" name="TextBox 9223">
          <a:extLst>
            <a:ext uri="{FF2B5EF4-FFF2-40B4-BE49-F238E27FC236}">
              <a16:creationId xmlns:a16="http://schemas.microsoft.com/office/drawing/2014/main" id="{00000000-0008-0000-0900-000008240000}"/>
            </a:ext>
          </a:extLst>
        </xdr:cNvPr>
        <xdr:cNvSpPr txBox="1"/>
      </xdr:nvSpPr>
      <xdr:spPr>
        <a:xfrm>
          <a:off x="3329940" y="960120"/>
          <a:ext cx="1470660" cy="35814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AB128E-9B81-41DA-9E24-A81793FD04BE}" type="TxLink">
            <a:rPr lang="en-US" sz="2000" b="0" i="0" u="none" strike="noStrike">
              <a:solidFill>
                <a:schemeClr val="bg1"/>
              </a:solidFill>
              <a:latin typeface="Aptos Narrow"/>
              <a:ea typeface="+mn-ea"/>
              <a:cs typeface="+mn-cs"/>
            </a:rPr>
            <a:pPr marL="0" indent="0"/>
            <a:t>$3 048</a:t>
          </a:fld>
          <a:endParaRPr lang="ru-RU" sz="2000" b="0" i="0" u="none" strike="noStrike">
            <a:solidFill>
              <a:schemeClr val="bg1"/>
            </a:solidFill>
            <a:latin typeface="Aptos Narrow"/>
            <a:ea typeface="+mn-ea"/>
            <a:cs typeface="+mn-cs"/>
          </a:endParaRPr>
        </a:p>
      </xdr:txBody>
    </xdr:sp>
    <xdr:clientData/>
  </xdr:twoCellAnchor>
  <xdr:twoCellAnchor>
    <xdr:from>
      <xdr:col>15</xdr:col>
      <xdr:colOff>152400</xdr:colOff>
      <xdr:row>28</xdr:row>
      <xdr:rowOff>91440</xdr:rowOff>
    </xdr:from>
    <xdr:to>
      <xdr:col>16</xdr:col>
      <xdr:colOff>457200</xdr:colOff>
      <xdr:row>37</xdr:row>
      <xdr:rowOff>121920</xdr:rowOff>
    </xdr:to>
    <xdr:grpSp>
      <xdr:nvGrpSpPr>
        <xdr:cNvPr id="9225" name="Group 9224">
          <a:extLst>
            <a:ext uri="{FF2B5EF4-FFF2-40B4-BE49-F238E27FC236}">
              <a16:creationId xmlns:a16="http://schemas.microsoft.com/office/drawing/2014/main" id="{00000000-0008-0000-0900-000009240000}"/>
            </a:ext>
          </a:extLst>
        </xdr:cNvPr>
        <xdr:cNvGrpSpPr/>
      </xdr:nvGrpSpPr>
      <xdr:grpSpPr>
        <a:xfrm>
          <a:off x="9042400" y="5425440"/>
          <a:ext cx="897467" cy="1744980"/>
          <a:chOff x="9296400" y="5212080"/>
          <a:chExt cx="914400" cy="1676400"/>
        </a:xfrm>
      </xdr:grpSpPr>
      <xdr:sp macro="" textlink="Processing!J2">
        <xdr:nvSpPr>
          <xdr:cNvPr id="9226" name="Rectangle: Rounded Corners 9225">
            <a:extLst>
              <a:ext uri="{FF2B5EF4-FFF2-40B4-BE49-F238E27FC236}">
                <a16:creationId xmlns:a16="http://schemas.microsoft.com/office/drawing/2014/main" id="{00000000-0008-0000-0900-00000A240000}"/>
              </a:ext>
            </a:extLst>
          </xdr:cNvPr>
          <xdr:cNvSpPr/>
        </xdr:nvSpPr>
        <xdr:spPr>
          <a:xfrm>
            <a:off x="9296400" y="5212080"/>
            <a:ext cx="914400" cy="274320"/>
          </a:xfrm>
          <a:prstGeom prst="roundRect">
            <a:avLst/>
          </a:prstGeom>
          <a:gradFill>
            <a:gsLst>
              <a:gs pos="100000">
                <a:srgbClr val="0054B4"/>
              </a:gs>
              <a:gs pos="0">
                <a:srgbClr val="34D399"/>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760DDD-0791-4269-B40F-0B3A1B881499}" type="TxLink">
              <a:rPr lang="en-US" sz="1100" b="0" i="0" u="none" strike="noStrike">
                <a:solidFill>
                  <a:schemeClr val="bg1"/>
                </a:solidFill>
                <a:latin typeface="Aptos Narrow"/>
              </a:rPr>
              <a:pPr algn="ctr"/>
              <a:t>Checking</a:t>
            </a:fld>
            <a:endParaRPr lang="ru-RU" sz="1100">
              <a:solidFill>
                <a:schemeClr val="bg1"/>
              </a:solidFill>
            </a:endParaRPr>
          </a:p>
        </xdr:txBody>
      </xdr:sp>
      <xdr:sp macro="" textlink="Processing!J3">
        <xdr:nvSpPr>
          <xdr:cNvPr id="9227" name="Rectangle: Rounded Corners 9226">
            <a:extLst>
              <a:ext uri="{FF2B5EF4-FFF2-40B4-BE49-F238E27FC236}">
                <a16:creationId xmlns:a16="http://schemas.microsoft.com/office/drawing/2014/main" id="{00000000-0008-0000-0900-00000B240000}"/>
              </a:ext>
            </a:extLst>
          </xdr:cNvPr>
          <xdr:cNvSpPr/>
        </xdr:nvSpPr>
        <xdr:spPr>
          <a:xfrm>
            <a:off x="9296400" y="5562600"/>
            <a:ext cx="914400" cy="274320"/>
          </a:xfrm>
          <a:prstGeom prst="roundRect">
            <a:avLst/>
          </a:prstGeom>
          <a:gradFill>
            <a:gsLst>
              <a:gs pos="100000">
                <a:srgbClr val="1E63E8"/>
              </a:gs>
              <a:gs pos="0">
                <a:srgbClr val="6CB7FF"/>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3E7859-60EB-44D0-A4E1-97BDEF9835DA}" type="TxLink">
              <a:rPr lang="en-US" sz="1100" b="0" i="0" u="none" strike="noStrike">
                <a:solidFill>
                  <a:schemeClr val="bg1"/>
                </a:solidFill>
                <a:latin typeface="Aptos Narrow"/>
              </a:rPr>
              <a:pPr algn="ctr"/>
              <a:t>Saving</a:t>
            </a:fld>
            <a:endParaRPr lang="ru-RU" sz="1100">
              <a:solidFill>
                <a:schemeClr val="bg1"/>
              </a:solidFill>
            </a:endParaRPr>
          </a:p>
        </xdr:txBody>
      </xdr:sp>
      <xdr:sp macro="" textlink="Processing!J4">
        <xdr:nvSpPr>
          <xdr:cNvPr id="9228" name="Rectangle: Rounded Corners 9227">
            <a:extLst>
              <a:ext uri="{FF2B5EF4-FFF2-40B4-BE49-F238E27FC236}">
                <a16:creationId xmlns:a16="http://schemas.microsoft.com/office/drawing/2014/main" id="{00000000-0008-0000-0900-00000C240000}"/>
              </a:ext>
            </a:extLst>
          </xdr:cNvPr>
          <xdr:cNvSpPr/>
        </xdr:nvSpPr>
        <xdr:spPr>
          <a:xfrm>
            <a:off x="9296400" y="5913120"/>
            <a:ext cx="914400" cy="274320"/>
          </a:xfrm>
          <a:prstGeom prst="roundRect">
            <a:avLst/>
          </a:prstGeom>
          <a:gradFill>
            <a:gsLst>
              <a:gs pos="100000">
                <a:srgbClr val="1CE16C"/>
              </a:gs>
              <a:gs pos="0">
                <a:srgbClr val="F9EAB7"/>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92A42B-82E4-4657-AA3E-77D138B4C2C2}" type="TxLink">
              <a:rPr lang="en-US" sz="1100" b="0" i="0" u="none" strike="noStrike">
                <a:solidFill>
                  <a:schemeClr val="bg1"/>
                </a:solidFill>
                <a:latin typeface="Aptos Narrow"/>
              </a:rPr>
              <a:pPr algn="ctr"/>
              <a:t>Investments</a:t>
            </a:fld>
            <a:endParaRPr lang="ru-RU" sz="1100">
              <a:solidFill>
                <a:schemeClr val="bg1"/>
              </a:solidFill>
            </a:endParaRPr>
          </a:p>
        </xdr:txBody>
      </xdr:sp>
      <xdr:sp macro="" textlink="Processing!J5">
        <xdr:nvSpPr>
          <xdr:cNvPr id="9229" name="Rectangle: Rounded Corners 9228">
            <a:extLst>
              <a:ext uri="{FF2B5EF4-FFF2-40B4-BE49-F238E27FC236}">
                <a16:creationId xmlns:a16="http://schemas.microsoft.com/office/drawing/2014/main" id="{00000000-0008-0000-0900-00000D240000}"/>
              </a:ext>
            </a:extLst>
          </xdr:cNvPr>
          <xdr:cNvSpPr/>
        </xdr:nvSpPr>
        <xdr:spPr>
          <a:xfrm>
            <a:off x="9296400" y="6263640"/>
            <a:ext cx="914400" cy="274320"/>
          </a:xfrm>
          <a:prstGeom prst="roundRect">
            <a:avLst/>
          </a:prstGeom>
          <a:gradFill>
            <a:gsLst>
              <a:gs pos="0">
                <a:srgbClr val="FFFF00"/>
              </a:gs>
              <a:gs pos="94000">
                <a:srgbClr val="F2207B"/>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B2A1CF-C769-492E-ADE4-147DC16D645D}" type="TxLink">
              <a:rPr lang="en-US" sz="1100" b="0" i="0" u="none" strike="noStrike">
                <a:solidFill>
                  <a:schemeClr val="bg1"/>
                </a:solidFill>
                <a:latin typeface="Aptos Narrow"/>
              </a:rPr>
              <a:pPr algn="ctr"/>
              <a:t>Digital Craft</a:t>
            </a:fld>
            <a:endParaRPr lang="ru-RU" sz="1100">
              <a:solidFill>
                <a:schemeClr val="bg1"/>
              </a:solidFill>
            </a:endParaRPr>
          </a:p>
        </xdr:txBody>
      </xdr:sp>
      <xdr:sp macro="" textlink="Processing!J6">
        <xdr:nvSpPr>
          <xdr:cNvPr id="9230" name="Rectangle: Rounded Corners 9229">
            <a:extLst>
              <a:ext uri="{FF2B5EF4-FFF2-40B4-BE49-F238E27FC236}">
                <a16:creationId xmlns:a16="http://schemas.microsoft.com/office/drawing/2014/main" id="{00000000-0008-0000-0900-00000E240000}"/>
              </a:ext>
            </a:extLst>
          </xdr:cNvPr>
          <xdr:cNvSpPr/>
        </xdr:nvSpPr>
        <xdr:spPr>
          <a:xfrm>
            <a:off x="9296400" y="6614160"/>
            <a:ext cx="914400" cy="274320"/>
          </a:xfrm>
          <a:prstGeom prst="roundRect">
            <a:avLst/>
          </a:prstGeom>
          <a:gradFill>
            <a:gsLst>
              <a:gs pos="100000">
                <a:srgbClr val="70AD18"/>
              </a:gs>
              <a:gs pos="0">
                <a:srgbClr val="ADE35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665468-6D95-4B70-AA85-914A8AC47F5B}" type="TxLink">
              <a:rPr lang="en-US" sz="1100" b="0" i="0" u="none" strike="noStrike">
                <a:solidFill>
                  <a:schemeClr val="bg1"/>
                </a:solidFill>
                <a:latin typeface="Aptos Narrow"/>
              </a:rPr>
              <a:pPr algn="ctr"/>
              <a:t>Rewards</a:t>
            </a:fld>
            <a:endParaRPr lang="ru-RU" sz="1100">
              <a:solidFill>
                <a:schemeClr val="bg1"/>
              </a:solidFill>
            </a:endParaRPr>
          </a:p>
        </xdr:txBody>
      </xdr:sp>
    </xdr:grpSp>
    <xdr:clientData/>
  </xdr:twoCellAnchor>
  <xdr:twoCellAnchor>
    <xdr:from>
      <xdr:col>15</xdr:col>
      <xdr:colOff>15240</xdr:colOff>
      <xdr:row>27</xdr:row>
      <xdr:rowOff>76200</xdr:rowOff>
    </xdr:from>
    <xdr:to>
      <xdr:col>17</xdr:col>
      <xdr:colOff>3048</xdr:colOff>
      <xdr:row>38</xdr:row>
      <xdr:rowOff>131064</xdr:rowOff>
    </xdr:to>
    <xdr:graphicFrame macro="">
      <xdr:nvGraphicFramePr>
        <xdr:cNvPr id="9231" name="Chart 9230">
          <a:extLst>
            <a:ext uri="{FF2B5EF4-FFF2-40B4-BE49-F238E27FC236}">
              <a16:creationId xmlns:a16="http://schemas.microsoft.com/office/drawing/2014/main" id="{00000000-0008-0000-0900-00000F2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561975</xdr:colOff>
          <xdr:row>28</xdr:row>
          <xdr:rowOff>85725</xdr:rowOff>
        </xdr:from>
        <xdr:to>
          <xdr:col>16</xdr:col>
          <xdr:colOff>438150</xdr:colOff>
          <xdr:row>29</xdr:row>
          <xdr:rowOff>161925</xdr:rowOff>
        </xdr:to>
        <xdr:sp macro="" textlink="">
          <xdr:nvSpPr>
            <xdr:cNvPr id="9221" name="Check Box 5" hidden="1">
              <a:extLst>
                <a:ext uri="{63B3BB69-23CF-44E3-9099-C40C66FF867C}">
                  <a14:compatExt spid="_x0000_s9221"/>
                </a:ext>
                <a:ext uri="{FF2B5EF4-FFF2-40B4-BE49-F238E27FC236}">
                  <a16:creationId xmlns:a16="http://schemas.microsoft.com/office/drawing/2014/main" id="{00000000-0008-0000-0800-00000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30</xdr:row>
          <xdr:rowOff>76200</xdr:rowOff>
        </xdr:from>
        <xdr:to>
          <xdr:col>16</xdr:col>
          <xdr:colOff>438150</xdr:colOff>
          <xdr:row>31</xdr:row>
          <xdr:rowOff>152400</xdr:rowOff>
        </xdr:to>
        <xdr:sp macro="" textlink="">
          <xdr:nvSpPr>
            <xdr:cNvPr id="24" name="Check Box 6" hidden="1">
              <a:extLst>
                <a:ext uri="{63B3BB69-23CF-44E3-9099-C40C66FF867C}">
                  <a14:compatExt spid="_x0000_s9222"/>
                </a:ext>
                <a:ext uri="{FF2B5EF4-FFF2-40B4-BE49-F238E27FC236}">
                  <a16:creationId xmlns:a16="http://schemas.microsoft.com/office/drawing/2014/main" id="{00000000-0008-0000-0800-000018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32</xdr:row>
          <xdr:rowOff>66675</xdr:rowOff>
        </xdr:from>
        <xdr:to>
          <xdr:col>16</xdr:col>
          <xdr:colOff>438150</xdr:colOff>
          <xdr:row>33</xdr:row>
          <xdr:rowOff>142875</xdr:rowOff>
        </xdr:to>
        <xdr:sp macro="" textlink="">
          <xdr:nvSpPr>
            <xdr:cNvPr id="25" name="Check Box 7" hidden="1">
              <a:extLst>
                <a:ext uri="{63B3BB69-23CF-44E3-9099-C40C66FF867C}">
                  <a14:compatExt spid="_x0000_s9223"/>
                </a:ext>
                <a:ext uri="{FF2B5EF4-FFF2-40B4-BE49-F238E27FC236}">
                  <a16:creationId xmlns:a16="http://schemas.microsoft.com/office/drawing/2014/main" id="{00000000-0008-0000-0800-000019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34</xdr:row>
          <xdr:rowOff>57150</xdr:rowOff>
        </xdr:from>
        <xdr:to>
          <xdr:col>16</xdr:col>
          <xdr:colOff>438150</xdr:colOff>
          <xdr:row>35</xdr:row>
          <xdr:rowOff>133350</xdr:rowOff>
        </xdr:to>
        <xdr:sp macro="" textlink="">
          <xdr:nvSpPr>
            <xdr:cNvPr id="26" name="Check Box 8" hidden="1">
              <a:extLst>
                <a:ext uri="{63B3BB69-23CF-44E3-9099-C40C66FF867C}">
                  <a14:compatExt spid="_x0000_s9224"/>
                </a:ext>
                <a:ext uri="{FF2B5EF4-FFF2-40B4-BE49-F238E27FC236}">
                  <a16:creationId xmlns:a16="http://schemas.microsoft.com/office/drawing/2014/main" id="{00000000-0008-0000-0800-00001A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36</xdr:row>
          <xdr:rowOff>57150</xdr:rowOff>
        </xdr:from>
        <xdr:to>
          <xdr:col>16</xdr:col>
          <xdr:colOff>438150</xdr:colOff>
          <xdr:row>37</xdr:row>
          <xdr:rowOff>133350</xdr:rowOff>
        </xdr:to>
        <xdr:sp macro="" textlink="">
          <xdr:nvSpPr>
            <xdr:cNvPr id="27" name="Check Box 9" hidden="1">
              <a:extLst>
                <a:ext uri="{63B3BB69-23CF-44E3-9099-C40C66FF867C}">
                  <a14:compatExt spid="_x0000_s9225"/>
                </a:ext>
                <a:ext uri="{FF2B5EF4-FFF2-40B4-BE49-F238E27FC236}">
                  <a16:creationId xmlns:a16="http://schemas.microsoft.com/office/drawing/2014/main" id="{00000000-0008-0000-0800-00001B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525780</xdr:colOff>
      <xdr:row>28</xdr:row>
      <xdr:rowOff>83820</xdr:rowOff>
    </xdr:from>
    <xdr:to>
      <xdr:col>15</xdr:col>
      <xdr:colOff>121920</xdr:colOff>
      <xdr:row>39</xdr:row>
      <xdr:rowOff>106680</xdr:rowOff>
    </xdr:to>
    <xdr:sp macro="" textlink="">
      <xdr:nvSpPr>
        <xdr:cNvPr id="9237" name="Rectangle 9236">
          <a:extLst>
            <a:ext uri="{FF2B5EF4-FFF2-40B4-BE49-F238E27FC236}">
              <a16:creationId xmlns:a16="http://schemas.microsoft.com/office/drawing/2014/main" id="{00000000-0008-0000-0900-000015240000}"/>
            </a:ext>
          </a:extLst>
        </xdr:cNvPr>
        <xdr:cNvSpPr/>
      </xdr:nvSpPr>
      <xdr:spPr>
        <a:xfrm>
          <a:off x="9060180" y="5204460"/>
          <a:ext cx="205740" cy="203454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327660</xdr:colOff>
      <xdr:row>28</xdr:row>
      <xdr:rowOff>91440</xdr:rowOff>
    </xdr:from>
    <xdr:to>
      <xdr:col>15</xdr:col>
      <xdr:colOff>22860</xdr:colOff>
      <xdr:row>39</xdr:row>
      <xdr:rowOff>106680</xdr:rowOff>
    </xdr:to>
    <xdr:grpSp>
      <xdr:nvGrpSpPr>
        <xdr:cNvPr id="9238" name="Group 9237">
          <a:extLst>
            <a:ext uri="{FF2B5EF4-FFF2-40B4-BE49-F238E27FC236}">
              <a16:creationId xmlns:a16="http://schemas.microsoft.com/office/drawing/2014/main" id="{00000000-0008-0000-0900-000016240000}"/>
            </a:ext>
          </a:extLst>
        </xdr:cNvPr>
        <xdr:cNvGrpSpPr/>
      </xdr:nvGrpSpPr>
      <xdr:grpSpPr>
        <a:xfrm>
          <a:off x="8032327" y="5425440"/>
          <a:ext cx="880533" cy="2110740"/>
          <a:chOff x="8252460" y="5212080"/>
          <a:chExt cx="914400" cy="2026920"/>
        </a:xfrm>
      </xdr:grpSpPr>
      <xdr:sp macro="" textlink="Processing!A2">
        <xdr:nvSpPr>
          <xdr:cNvPr id="9239" name="Rectangle: Rounded Corners 9238">
            <a:extLst>
              <a:ext uri="{FF2B5EF4-FFF2-40B4-BE49-F238E27FC236}">
                <a16:creationId xmlns:a16="http://schemas.microsoft.com/office/drawing/2014/main" id="{00000000-0008-0000-0900-000017240000}"/>
              </a:ext>
            </a:extLst>
          </xdr:cNvPr>
          <xdr:cNvSpPr/>
        </xdr:nvSpPr>
        <xdr:spPr>
          <a:xfrm>
            <a:off x="8252460" y="5212080"/>
            <a:ext cx="914400" cy="274320"/>
          </a:xfrm>
          <a:prstGeom prst="roundRect">
            <a:avLst/>
          </a:prstGeom>
          <a:gradFill>
            <a:gsLst>
              <a:gs pos="32000">
                <a:srgbClr val="14A1F9"/>
              </a:gs>
              <a:gs pos="95000">
                <a:srgbClr val="0273FC"/>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6D08CB-F3F6-467C-9EC0-6E305F9B2C9E}" type="TxLink">
              <a:rPr lang="en-US" sz="1100" b="0" i="0" u="none" strike="noStrike">
                <a:solidFill>
                  <a:schemeClr val="bg1"/>
                </a:solidFill>
                <a:latin typeface="Aptos Narrow"/>
              </a:rPr>
              <a:pPr algn="ctr"/>
              <a:t>Housing</a:t>
            </a:fld>
            <a:endParaRPr lang="ru-RU" sz="1100">
              <a:solidFill>
                <a:schemeClr val="bg1"/>
              </a:solidFill>
            </a:endParaRPr>
          </a:p>
        </xdr:txBody>
      </xdr:sp>
      <xdr:sp macro="" textlink="Processing!A3">
        <xdr:nvSpPr>
          <xdr:cNvPr id="9240" name="Rectangle: Rounded Corners 9239">
            <a:extLst>
              <a:ext uri="{FF2B5EF4-FFF2-40B4-BE49-F238E27FC236}">
                <a16:creationId xmlns:a16="http://schemas.microsoft.com/office/drawing/2014/main" id="{00000000-0008-0000-0900-000018240000}"/>
              </a:ext>
            </a:extLst>
          </xdr:cNvPr>
          <xdr:cNvSpPr/>
        </xdr:nvSpPr>
        <xdr:spPr>
          <a:xfrm>
            <a:off x="8252460" y="5562600"/>
            <a:ext cx="914400" cy="274320"/>
          </a:xfrm>
          <a:prstGeom prst="roundRect">
            <a:avLst/>
          </a:prstGeom>
          <a:gradFill>
            <a:gsLst>
              <a:gs pos="0">
                <a:srgbClr val="985DF9"/>
              </a:gs>
              <a:gs pos="100000">
                <a:srgbClr val="621EF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3205A3-F5BC-4221-A7BA-AFE403AEF4B0}" type="TxLink">
              <a:rPr lang="en-US" sz="1100" b="0" i="0" u="none" strike="noStrike">
                <a:solidFill>
                  <a:schemeClr val="bg1"/>
                </a:solidFill>
                <a:latin typeface="Aptos Narrow"/>
              </a:rPr>
              <a:pPr algn="ctr"/>
              <a:t>Food</a:t>
            </a:fld>
            <a:endParaRPr lang="ru-RU" sz="1100">
              <a:solidFill>
                <a:schemeClr val="bg1"/>
              </a:solidFill>
            </a:endParaRPr>
          </a:p>
        </xdr:txBody>
      </xdr:sp>
      <xdr:sp macro="" textlink="Processing!A4">
        <xdr:nvSpPr>
          <xdr:cNvPr id="9241" name="Rectangle: Rounded Corners 9240">
            <a:extLst>
              <a:ext uri="{FF2B5EF4-FFF2-40B4-BE49-F238E27FC236}">
                <a16:creationId xmlns:a16="http://schemas.microsoft.com/office/drawing/2014/main" id="{00000000-0008-0000-0900-000019240000}"/>
              </a:ext>
            </a:extLst>
          </xdr:cNvPr>
          <xdr:cNvSpPr/>
        </xdr:nvSpPr>
        <xdr:spPr>
          <a:xfrm>
            <a:off x="8252460" y="5913120"/>
            <a:ext cx="914400" cy="274320"/>
          </a:xfrm>
          <a:prstGeom prst="roundRect">
            <a:avLst/>
          </a:prstGeom>
          <a:gradFill>
            <a:gsLst>
              <a:gs pos="100000">
                <a:srgbClr val="006699"/>
              </a:gs>
              <a:gs pos="0">
                <a:srgbClr val="1B64F5"/>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15291D-AB2D-47FA-8F9E-4F9313B63FDD}" type="TxLink">
              <a:rPr lang="en-US" sz="1100" b="0" i="0" u="none" strike="noStrike">
                <a:solidFill>
                  <a:schemeClr val="bg1"/>
                </a:solidFill>
                <a:latin typeface="Aptos Narrow"/>
              </a:rPr>
              <a:pPr algn="ctr"/>
              <a:t>Transport</a:t>
            </a:fld>
            <a:endParaRPr lang="ru-RU" sz="1100">
              <a:solidFill>
                <a:schemeClr val="bg1"/>
              </a:solidFill>
            </a:endParaRPr>
          </a:p>
        </xdr:txBody>
      </xdr:sp>
      <xdr:sp macro="" textlink="Processing!A5">
        <xdr:nvSpPr>
          <xdr:cNvPr id="9242" name="Rectangle: Rounded Corners 9241">
            <a:extLst>
              <a:ext uri="{FF2B5EF4-FFF2-40B4-BE49-F238E27FC236}">
                <a16:creationId xmlns:a16="http://schemas.microsoft.com/office/drawing/2014/main" id="{00000000-0008-0000-0900-00001A240000}"/>
              </a:ext>
            </a:extLst>
          </xdr:cNvPr>
          <xdr:cNvSpPr/>
        </xdr:nvSpPr>
        <xdr:spPr>
          <a:xfrm>
            <a:off x="8252460" y="6263640"/>
            <a:ext cx="914400" cy="274320"/>
          </a:xfrm>
          <a:prstGeom prst="roundRect">
            <a:avLst/>
          </a:prstGeom>
          <a:gradFill>
            <a:gsLst>
              <a:gs pos="0">
                <a:srgbClr val="F9A810"/>
              </a:gs>
              <a:gs pos="99000">
                <a:srgbClr val="FF0000"/>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75527C-F002-471C-ACA9-2E8D8249EC99}" type="TxLink">
              <a:rPr lang="en-US" sz="1100" b="0" i="0" u="none" strike="noStrike">
                <a:solidFill>
                  <a:schemeClr val="bg1"/>
                </a:solidFill>
                <a:latin typeface="Aptos Narrow"/>
              </a:rPr>
              <a:pPr algn="ctr"/>
              <a:t>Shopping</a:t>
            </a:fld>
            <a:endParaRPr lang="ru-RU" sz="1100">
              <a:solidFill>
                <a:schemeClr val="bg1"/>
              </a:solidFill>
            </a:endParaRPr>
          </a:p>
        </xdr:txBody>
      </xdr:sp>
      <xdr:sp macro="" textlink="Processing!A6">
        <xdr:nvSpPr>
          <xdr:cNvPr id="9243" name="Rectangle: Rounded Corners 9242">
            <a:extLst>
              <a:ext uri="{FF2B5EF4-FFF2-40B4-BE49-F238E27FC236}">
                <a16:creationId xmlns:a16="http://schemas.microsoft.com/office/drawing/2014/main" id="{00000000-0008-0000-0900-00001B240000}"/>
              </a:ext>
            </a:extLst>
          </xdr:cNvPr>
          <xdr:cNvSpPr/>
        </xdr:nvSpPr>
        <xdr:spPr>
          <a:xfrm>
            <a:off x="8252460" y="6614160"/>
            <a:ext cx="914400" cy="274320"/>
          </a:xfrm>
          <a:prstGeom prst="roundRect">
            <a:avLst/>
          </a:prstGeom>
          <a:gradFill>
            <a:gsLst>
              <a:gs pos="11000">
                <a:srgbClr val="33CCCC"/>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F0ACA0-A262-42D6-B875-8B3495B61946}" type="TxLink">
              <a:rPr lang="en-US" sz="1100" b="0" i="0" u="none" strike="noStrike">
                <a:solidFill>
                  <a:schemeClr val="bg1"/>
                </a:solidFill>
                <a:latin typeface="Aptos Narrow"/>
              </a:rPr>
              <a:pPr algn="ctr"/>
              <a:t>Gym</a:t>
            </a:fld>
            <a:endParaRPr lang="ru-RU" sz="1100">
              <a:solidFill>
                <a:schemeClr val="bg1"/>
              </a:solidFill>
            </a:endParaRPr>
          </a:p>
        </xdr:txBody>
      </xdr:sp>
      <xdr:sp macro="" textlink="Processing!A7">
        <xdr:nvSpPr>
          <xdr:cNvPr id="9244" name="Rectangle: Rounded Corners 9243">
            <a:extLst>
              <a:ext uri="{FF2B5EF4-FFF2-40B4-BE49-F238E27FC236}">
                <a16:creationId xmlns:a16="http://schemas.microsoft.com/office/drawing/2014/main" id="{00000000-0008-0000-0900-00001C240000}"/>
              </a:ext>
            </a:extLst>
          </xdr:cNvPr>
          <xdr:cNvSpPr/>
        </xdr:nvSpPr>
        <xdr:spPr>
          <a:xfrm>
            <a:off x="8252460" y="6964680"/>
            <a:ext cx="914400" cy="274320"/>
          </a:xfrm>
          <a:prstGeom prst="roundRect">
            <a:avLst/>
          </a:prstGeom>
          <a:gradFill>
            <a:gsLst>
              <a:gs pos="100000">
                <a:srgbClr val="40527A"/>
              </a:gs>
              <a:gs pos="0">
                <a:srgbClr val="00669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519106-8D63-4E2D-974A-AAEB4D3ECC58}" type="TxLink">
              <a:rPr lang="en-US" sz="1100" b="0" i="0" u="none" strike="noStrike">
                <a:solidFill>
                  <a:schemeClr val="bg1"/>
                </a:solidFill>
                <a:latin typeface="Aptos Narrow"/>
              </a:rPr>
              <a:pPr algn="ctr"/>
              <a:t>Other</a:t>
            </a:fld>
            <a:endParaRPr lang="ru-RU" sz="1100">
              <a:solidFill>
                <a:schemeClr val="bg1"/>
              </a:solidFill>
            </a:endParaRPr>
          </a:p>
        </xdr:txBody>
      </xdr:sp>
    </xdr:grpSp>
    <xdr:clientData/>
  </xdr:twoCellAnchor>
  <xdr:twoCellAnchor>
    <xdr:from>
      <xdr:col>13</xdr:col>
      <xdr:colOff>175260</xdr:colOff>
      <xdr:row>27</xdr:row>
      <xdr:rowOff>76200</xdr:rowOff>
    </xdr:from>
    <xdr:to>
      <xdr:col>15</xdr:col>
      <xdr:colOff>163068</xdr:colOff>
      <xdr:row>40</xdr:row>
      <xdr:rowOff>121920</xdr:rowOff>
    </xdr:to>
    <xdr:graphicFrame macro="">
      <xdr:nvGraphicFramePr>
        <xdr:cNvPr id="9245" name="Chart 9244">
          <a:extLst>
            <a:ext uri="{FF2B5EF4-FFF2-40B4-BE49-F238E27FC236}">
              <a16:creationId xmlns:a16="http://schemas.microsoft.com/office/drawing/2014/main" id="{00000000-0008-0000-0900-00001D2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66675</xdr:colOff>
          <xdr:row>28</xdr:row>
          <xdr:rowOff>57150</xdr:rowOff>
        </xdr:from>
        <xdr:to>
          <xdr:col>15</xdr:col>
          <xdr:colOff>19050</xdr:colOff>
          <xdr:row>29</xdr:row>
          <xdr:rowOff>171450</xdr:rowOff>
        </xdr:to>
        <xdr:sp macro="" textlink="">
          <xdr:nvSpPr>
            <xdr:cNvPr id="28" name="Check Box 10" hidden="1">
              <a:extLst>
                <a:ext uri="{63B3BB69-23CF-44E3-9099-C40C66FF867C}">
                  <a14:compatExt spid="_x0000_s9226"/>
                </a:ext>
                <a:ext uri="{FF2B5EF4-FFF2-40B4-BE49-F238E27FC236}">
                  <a16:creationId xmlns:a16="http://schemas.microsoft.com/office/drawing/2014/main" id="{00000000-0008-0000-0800-00001C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30</xdr:row>
          <xdr:rowOff>57150</xdr:rowOff>
        </xdr:from>
        <xdr:to>
          <xdr:col>15</xdr:col>
          <xdr:colOff>19050</xdr:colOff>
          <xdr:row>31</xdr:row>
          <xdr:rowOff>161925</xdr:rowOff>
        </xdr:to>
        <xdr:sp macro="" textlink="">
          <xdr:nvSpPr>
            <xdr:cNvPr id="29" name="Check Box 11" hidden="1">
              <a:extLst>
                <a:ext uri="{63B3BB69-23CF-44E3-9099-C40C66FF867C}">
                  <a14:compatExt spid="_x0000_s9227"/>
                </a:ext>
                <a:ext uri="{FF2B5EF4-FFF2-40B4-BE49-F238E27FC236}">
                  <a16:creationId xmlns:a16="http://schemas.microsoft.com/office/drawing/2014/main" id="{00000000-0008-0000-0800-00001D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32</xdr:row>
          <xdr:rowOff>47625</xdr:rowOff>
        </xdr:from>
        <xdr:to>
          <xdr:col>15</xdr:col>
          <xdr:colOff>19050</xdr:colOff>
          <xdr:row>33</xdr:row>
          <xdr:rowOff>152400</xdr:rowOff>
        </xdr:to>
        <xdr:sp macro="" textlink="">
          <xdr:nvSpPr>
            <xdr:cNvPr id="30" name="Check Box 12" hidden="1">
              <a:extLst>
                <a:ext uri="{63B3BB69-23CF-44E3-9099-C40C66FF867C}">
                  <a14:compatExt spid="_x0000_s9228"/>
                </a:ext>
                <a:ext uri="{FF2B5EF4-FFF2-40B4-BE49-F238E27FC236}">
                  <a16:creationId xmlns:a16="http://schemas.microsoft.com/office/drawing/2014/main" id="{00000000-0008-0000-0800-00001E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34</xdr:row>
          <xdr:rowOff>38100</xdr:rowOff>
        </xdr:from>
        <xdr:to>
          <xdr:col>15</xdr:col>
          <xdr:colOff>19050</xdr:colOff>
          <xdr:row>35</xdr:row>
          <xdr:rowOff>142875</xdr:rowOff>
        </xdr:to>
        <xdr:sp macro="" textlink="">
          <xdr:nvSpPr>
            <xdr:cNvPr id="31" name="Check Box 13" hidden="1">
              <a:extLst>
                <a:ext uri="{63B3BB69-23CF-44E3-9099-C40C66FF867C}">
                  <a14:compatExt spid="_x0000_s9229"/>
                </a:ext>
                <a:ext uri="{FF2B5EF4-FFF2-40B4-BE49-F238E27FC236}">
                  <a16:creationId xmlns:a16="http://schemas.microsoft.com/office/drawing/2014/main" id="{00000000-0008-0000-0800-00001F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36</xdr:row>
          <xdr:rowOff>28575</xdr:rowOff>
        </xdr:from>
        <xdr:to>
          <xdr:col>15</xdr:col>
          <xdr:colOff>19050</xdr:colOff>
          <xdr:row>37</xdr:row>
          <xdr:rowOff>133350</xdr:rowOff>
        </xdr:to>
        <xdr:sp macro="" textlink="">
          <xdr:nvSpPr>
            <xdr:cNvPr id="32" name="Check Box 14" hidden="1">
              <a:extLst>
                <a:ext uri="{63B3BB69-23CF-44E3-9099-C40C66FF867C}">
                  <a14:compatExt spid="_x0000_s9230"/>
                </a:ext>
                <a:ext uri="{FF2B5EF4-FFF2-40B4-BE49-F238E27FC236}">
                  <a16:creationId xmlns:a16="http://schemas.microsoft.com/office/drawing/2014/main" id="{00000000-0008-0000-0800-000020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38</xdr:row>
          <xdr:rowOff>47625</xdr:rowOff>
        </xdr:from>
        <xdr:to>
          <xdr:col>15</xdr:col>
          <xdr:colOff>19050</xdr:colOff>
          <xdr:row>39</xdr:row>
          <xdr:rowOff>152400</xdr:rowOff>
        </xdr:to>
        <xdr:sp macro="" textlink="">
          <xdr:nvSpPr>
            <xdr:cNvPr id="33" name="Check Box 15" hidden="1">
              <a:extLst>
                <a:ext uri="{63B3BB69-23CF-44E3-9099-C40C66FF867C}">
                  <a14:compatExt spid="_x0000_s9231"/>
                </a:ext>
                <a:ext uri="{FF2B5EF4-FFF2-40B4-BE49-F238E27FC236}">
                  <a16:creationId xmlns:a16="http://schemas.microsoft.com/office/drawing/2014/main" id="{00000000-0008-0000-0800-000021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76200</xdr:colOff>
      <xdr:row>28</xdr:row>
      <xdr:rowOff>83820</xdr:rowOff>
    </xdr:from>
    <xdr:to>
      <xdr:col>13</xdr:col>
      <xdr:colOff>281940</xdr:colOff>
      <xdr:row>39</xdr:row>
      <xdr:rowOff>106680</xdr:rowOff>
    </xdr:to>
    <xdr:sp macro="" textlink="">
      <xdr:nvSpPr>
        <xdr:cNvPr id="9252" name="Rectangle 9251">
          <a:extLst>
            <a:ext uri="{FF2B5EF4-FFF2-40B4-BE49-F238E27FC236}">
              <a16:creationId xmlns:a16="http://schemas.microsoft.com/office/drawing/2014/main" id="{00000000-0008-0000-0900-000024240000}"/>
            </a:ext>
          </a:extLst>
        </xdr:cNvPr>
        <xdr:cNvSpPr/>
      </xdr:nvSpPr>
      <xdr:spPr>
        <a:xfrm>
          <a:off x="8001000" y="5204460"/>
          <a:ext cx="205740" cy="203454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6">
      <xdr:nvSpPr>
        <xdr:cNvPr id="9253" name="TextBox 9252">
          <a:extLst>
            <a:ext uri="{FF2B5EF4-FFF2-40B4-BE49-F238E27FC236}">
              <a16:creationId xmlns:a16="http://schemas.microsoft.com/office/drawing/2014/main" id="{00000000-0008-0000-0900-00002524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0E024C-4B0A-4166-8179-F8D44C335F52}" type="TxLink">
            <a:rPr lang="en-US" sz="1100" b="0" i="0" u="none" strike="noStrike">
              <a:solidFill>
                <a:srgbClr val="FF5050"/>
              </a:solidFill>
              <a:latin typeface="Aptos Narrow"/>
              <a:ea typeface="+mn-ea"/>
              <a:cs typeface="+mn-cs"/>
            </a:rPr>
            <a:pPr marL="0" indent="0"/>
            <a:t> </a:t>
          </a:fld>
          <a:endParaRPr lang="ru-RU" sz="1100" b="0" i="0" u="none" strike="noStrike">
            <a:solidFill>
              <a:srgbClr val="FF5050"/>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6">
      <xdr:nvSpPr>
        <xdr:cNvPr id="9254" name="TextBox 9253">
          <a:extLst>
            <a:ext uri="{FF2B5EF4-FFF2-40B4-BE49-F238E27FC236}">
              <a16:creationId xmlns:a16="http://schemas.microsoft.com/office/drawing/2014/main" id="{00000000-0008-0000-0900-00002624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4C8F3F-67A4-4B2E-9CFD-5DD75FF1B220}" type="TxLink">
            <a:rPr lang="en-US" sz="1100" b="0" i="0" u="none" strike="noStrike">
              <a:solidFill>
                <a:schemeClr val="bg1"/>
              </a:solidFill>
              <a:latin typeface="Aptos Narrow"/>
              <a:ea typeface="+mn-ea"/>
              <a:cs typeface="+mn-cs"/>
            </a:rPr>
            <a:pPr marL="0" indent="0"/>
            <a:t>↑ -3%</a:t>
          </a:fld>
          <a:endParaRPr lang="ru-RU" sz="1100" b="0" i="0" u="none" strike="noStrike">
            <a:solidFill>
              <a:schemeClr val="bg1"/>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6">
      <xdr:nvSpPr>
        <xdr:cNvPr id="9255" name="TextBox 9254">
          <a:extLst>
            <a:ext uri="{FF2B5EF4-FFF2-40B4-BE49-F238E27FC236}">
              <a16:creationId xmlns:a16="http://schemas.microsoft.com/office/drawing/2014/main" id="{00000000-0008-0000-0900-00002724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4DB4F9-D579-4C8D-80BA-297A478A977C}" type="TxLink">
            <a:rPr lang="en-US" sz="1100" b="0" i="0" u="none" strike="noStrike">
              <a:solidFill>
                <a:srgbClr val="FF5050"/>
              </a:solidFill>
              <a:latin typeface="Aptos Narrow"/>
              <a:ea typeface="+mn-ea"/>
              <a:cs typeface="+mn-cs"/>
            </a:rPr>
            <a:pPr marL="0" indent="0"/>
            <a:t> </a:t>
          </a:fld>
          <a:endParaRPr lang="ru-RU" sz="2000" b="1" i="0" u="none" strike="noStrike">
            <a:solidFill>
              <a:srgbClr val="FF5050"/>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6">
      <xdr:nvSpPr>
        <xdr:cNvPr id="9256" name="TextBox 9255">
          <a:extLst>
            <a:ext uri="{FF2B5EF4-FFF2-40B4-BE49-F238E27FC236}">
              <a16:creationId xmlns:a16="http://schemas.microsoft.com/office/drawing/2014/main" id="{00000000-0008-0000-0900-00002824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A25DFC-789B-4E7B-9B0A-6D3713A4817C}" type="TxLink">
            <a:rPr lang="en-US" sz="1100" b="0" i="0" u="none" strike="noStrike">
              <a:solidFill>
                <a:srgbClr val="FF5050"/>
              </a:solidFill>
              <a:latin typeface="Aptos Narrow"/>
              <a:ea typeface="+mn-ea"/>
              <a:cs typeface="+mn-cs"/>
            </a:rPr>
            <a:pPr marL="0" indent="0"/>
            <a:t> </a:t>
          </a:fld>
          <a:endParaRPr lang="ru-RU" sz="2000" b="1" i="0" u="none" strike="noStrike">
            <a:solidFill>
              <a:srgbClr val="FF5050"/>
            </a:solidFill>
            <a:latin typeface="Aptos Narrow"/>
            <a:ea typeface="+mn-ea"/>
            <a:cs typeface="+mn-cs"/>
          </a:endParaRPr>
        </a:p>
      </xdr:txBody>
    </xdr:sp>
    <xdr:clientData/>
  </xdr:twoCellAnchor>
  <xdr:twoCellAnchor>
    <xdr:from>
      <xdr:col>11</xdr:col>
      <xdr:colOff>285750</xdr:colOff>
      <xdr:row>13</xdr:row>
      <xdr:rowOff>137160</xdr:rowOff>
    </xdr:from>
    <xdr:to>
      <xdr:col>22</xdr:col>
      <xdr:colOff>438150</xdr:colOff>
      <xdr:row>24</xdr:row>
      <xdr:rowOff>114300</xdr:rowOff>
    </xdr:to>
    <xdr:graphicFrame macro="">
      <xdr:nvGraphicFramePr>
        <xdr:cNvPr id="9257" name="Chart 9256">
          <a:extLst>
            <a:ext uri="{FF2B5EF4-FFF2-40B4-BE49-F238E27FC236}">
              <a16:creationId xmlns:a16="http://schemas.microsoft.com/office/drawing/2014/main" id="{00000000-0008-0000-0900-0000292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12</xdr:col>
      <xdr:colOff>110490</xdr:colOff>
      <xdr:row>22</xdr:row>
      <xdr:rowOff>76200</xdr:rowOff>
    </xdr:from>
    <xdr:to>
      <xdr:col>22</xdr:col>
      <xdr:colOff>415290</xdr:colOff>
      <xdr:row>24</xdr:row>
      <xdr:rowOff>112776</xdr:rowOff>
    </xdr:to>
    <mc:AlternateContent xmlns:mc="http://schemas.openxmlformats.org/markup-compatibility/2006" xmlns:a14="http://schemas.microsoft.com/office/drawing/2010/main">
      <mc:Choice Requires="a14">
        <xdr:graphicFrame macro="">
          <xdr:nvGraphicFramePr>
            <xdr:cNvPr id="9258" name="Month 4">
              <a:extLst>
                <a:ext uri="{FF2B5EF4-FFF2-40B4-BE49-F238E27FC236}">
                  <a16:creationId xmlns:a16="http://schemas.microsoft.com/office/drawing/2014/main" id="{00000000-0008-0000-0900-00002A240000}"/>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7425690" y="4099560"/>
              <a:ext cx="640080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480060</xdr:colOff>
      <xdr:row>11</xdr:row>
      <xdr:rowOff>64770</xdr:rowOff>
    </xdr:from>
    <xdr:to>
      <xdr:col>14</xdr:col>
      <xdr:colOff>121920</xdr:colOff>
      <xdr:row>13</xdr:row>
      <xdr:rowOff>57150</xdr:rowOff>
    </xdr:to>
    <xdr:sp macro="" textlink="Processing!M9">
      <xdr:nvSpPr>
        <xdr:cNvPr id="9259" name="TextBox 9258">
          <a:extLst>
            <a:ext uri="{FF2B5EF4-FFF2-40B4-BE49-F238E27FC236}">
              <a16:creationId xmlns:a16="http://schemas.microsoft.com/office/drawing/2014/main" id="{00000000-0008-0000-0900-00002B240000}"/>
            </a:ext>
          </a:extLst>
        </xdr:cNvPr>
        <xdr:cNvSpPr txBox="1"/>
      </xdr:nvSpPr>
      <xdr:spPr>
        <a:xfrm>
          <a:off x="7185660" y="207645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2EC5868-FB58-4D2C-B42A-F1F27E0D08C9}" type="TxLink">
            <a:rPr lang="en-US" sz="1400" b="0" i="0" u="none" strike="noStrike">
              <a:solidFill>
                <a:schemeClr val="bg1"/>
              </a:solidFill>
              <a:latin typeface="Aptos Narrow"/>
            </a:rPr>
            <a:pPr/>
            <a:t>Total Cash Flow</a:t>
          </a:fld>
          <a:endParaRPr lang="ru-RU" sz="1400">
            <a:solidFill>
              <a:schemeClr val="bg1"/>
            </a:solidFill>
          </a:endParaRPr>
        </a:p>
      </xdr:txBody>
    </xdr:sp>
    <xdr:clientData/>
  </xdr:twoCellAnchor>
  <xdr:twoCellAnchor>
    <xdr:from>
      <xdr:col>14</xdr:col>
      <xdr:colOff>15240</xdr:colOff>
      <xdr:row>11</xdr:row>
      <xdr:rowOff>64770</xdr:rowOff>
    </xdr:from>
    <xdr:to>
      <xdr:col>16</xdr:col>
      <xdr:colOff>266700</xdr:colOff>
      <xdr:row>13</xdr:row>
      <xdr:rowOff>57150</xdr:rowOff>
    </xdr:to>
    <xdr:sp macro="" textlink="Processing!O23">
      <xdr:nvSpPr>
        <xdr:cNvPr id="9260" name="TextBox 9259">
          <a:extLst>
            <a:ext uri="{FF2B5EF4-FFF2-40B4-BE49-F238E27FC236}">
              <a16:creationId xmlns:a16="http://schemas.microsoft.com/office/drawing/2014/main" id="{00000000-0008-0000-0900-00002C240000}"/>
            </a:ext>
          </a:extLst>
        </xdr:cNvPr>
        <xdr:cNvSpPr txBox="1"/>
      </xdr:nvSpPr>
      <xdr:spPr>
        <a:xfrm>
          <a:off x="8549640" y="207645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BD23083-EB3B-4E54-9706-1DE6C050C0B5}" type="TxLink">
            <a:rPr lang="en-US" sz="2000" b="0" i="0" u="none" strike="noStrike">
              <a:solidFill>
                <a:schemeClr val="bg1"/>
              </a:solidFill>
              <a:latin typeface="Aptos Narrow"/>
              <a:ea typeface="+mn-ea"/>
              <a:cs typeface="+mn-cs"/>
            </a:rPr>
            <a:pPr marL="0" indent="0"/>
            <a:t> $18,616 </a:t>
          </a:fld>
          <a:endParaRPr lang="ru-RU" sz="2000" b="0" i="0" u="none" strike="noStrike">
            <a:solidFill>
              <a:schemeClr val="bg1"/>
            </a:solidFill>
            <a:latin typeface="Aptos Narrow"/>
            <a:ea typeface="+mn-ea"/>
            <a:cs typeface="+mn-cs"/>
          </a:endParaRPr>
        </a:p>
      </xdr:txBody>
    </xdr:sp>
    <xdr:clientData/>
  </xdr:twoCellAnchor>
  <xdr:twoCellAnchor>
    <xdr:from>
      <xdr:col>0</xdr:col>
      <xdr:colOff>518160</xdr:colOff>
      <xdr:row>3</xdr:row>
      <xdr:rowOff>38100</xdr:rowOff>
    </xdr:from>
    <xdr:to>
      <xdr:col>4</xdr:col>
      <xdr:colOff>548640</xdr:colOff>
      <xdr:row>11</xdr:row>
      <xdr:rowOff>175260</xdr:rowOff>
    </xdr:to>
    <xdr:sp macro="" textlink="">
      <xdr:nvSpPr>
        <xdr:cNvPr id="9261" name="Rectangle: Rounded Corners 9260">
          <a:hlinkClick xmlns:r="http://schemas.openxmlformats.org/officeDocument/2006/relationships" r:id="rId21"/>
          <a:extLst>
            <a:ext uri="{FF2B5EF4-FFF2-40B4-BE49-F238E27FC236}">
              <a16:creationId xmlns:a16="http://schemas.microsoft.com/office/drawing/2014/main" id="{00000000-0008-0000-0900-00002D240000}"/>
            </a:ext>
          </a:extLst>
        </xdr:cNvPr>
        <xdr:cNvSpPr/>
      </xdr:nvSpPr>
      <xdr:spPr>
        <a:xfrm>
          <a:off x="518160" y="586740"/>
          <a:ext cx="2468880" cy="16002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472440</xdr:colOff>
      <xdr:row>3</xdr:row>
      <xdr:rowOff>38100</xdr:rowOff>
    </xdr:from>
    <xdr:to>
      <xdr:col>13</xdr:col>
      <xdr:colOff>525780</xdr:colOff>
      <xdr:row>9</xdr:row>
      <xdr:rowOff>121920</xdr:rowOff>
    </xdr:to>
    <xdr:sp macro="" textlink="">
      <xdr:nvSpPr>
        <xdr:cNvPr id="9263" name="Rectangle: Rounded Corners 9262">
          <a:hlinkClick xmlns:r="http://schemas.openxmlformats.org/officeDocument/2006/relationships" r:id="rId22"/>
          <a:extLst>
            <a:ext uri="{FF2B5EF4-FFF2-40B4-BE49-F238E27FC236}">
              <a16:creationId xmlns:a16="http://schemas.microsoft.com/office/drawing/2014/main" id="{00000000-0008-0000-0900-00002F240000}"/>
            </a:ext>
          </a:extLst>
        </xdr:cNvPr>
        <xdr:cNvSpPr/>
      </xdr:nvSpPr>
      <xdr:spPr>
        <a:xfrm>
          <a:off x="5958840" y="58674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160020</xdr:colOff>
      <xdr:row>3</xdr:row>
      <xdr:rowOff>38100</xdr:rowOff>
    </xdr:from>
    <xdr:to>
      <xdr:col>18</xdr:col>
      <xdr:colOff>213360</xdr:colOff>
      <xdr:row>9</xdr:row>
      <xdr:rowOff>121920</xdr:rowOff>
    </xdr:to>
    <xdr:sp macro="" textlink="">
      <xdr:nvSpPr>
        <xdr:cNvPr id="9264" name="Rectangle: Rounded Corners 9263">
          <a:hlinkClick xmlns:r="http://schemas.openxmlformats.org/officeDocument/2006/relationships" r:id="rId23"/>
          <a:extLst>
            <a:ext uri="{FF2B5EF4-FFF2-40B4-BE49-F238E27FC236}">
              <a16:creationId xmlns:a16="http://schemas.microsoft.com/office/drawing/2014/main" id="{00000000-0008-0000-0900-000030240000}"/>
            </a:ext>
          </a:extLst>
        </xdr:cNvPr>
        <xdr:cNvSpPr/>
      </xdr:nvSpPr>
      <xdr:spPr>
        <a:xfrm>
          <a:off x="8694420" y="58674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464820</xdr:colOff>
      <xdr:row>3</xdr:row>
      <xdr:rowOff>38100</xdr:rowOff>
    </xdr:from>
    <xdr:to>
      <xdr:col>22</xdr:col>
      <xdr:colOff>518160</xdr:colOff>
      <xdr:row>9</xdr:row>
      <xdr:rowOff>121920</xdr:rowOff>
    </xdr:to>
    <xdr:sp macro="" textlink="">
      <xdr:nvSpPr>
        <xdr:cNvPr id="9265" name="Rectangle: Rounded Corners 9264">
          <a:hlinkClick xmlns:r="http://schemas.openxmlformats.org/officeDocument/2006/relationships" r:id="rId24"/>
          <a:extLst>
            <a:ext uri="{FF2B5EF4-FFF2-40B4-BE49-F238E27FC236}">
              <a16:creationId xmlns:a16="http://schemas.microsoft.com/office/drawing/2014/main" id="{00000000-0008-0000-0900-000031240000}"/>
            </a:ext>
          </a:extLst>
        </xdr:cNvPr>
        <xdr:cNvSpPr/>
      </xdr:nvSpPr>
      <xdr:spPr>
        <a:xfrm>
          <a:off x="11437620" y="58674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25260</xdr:colOff>
      <xdr:row>0</xdr:row>
      <xdr:rowOff>0</xdr:rowOff>
    </xdr:from>
    <xdr:to>
      <xdr:col>0</xdr:col>
      <xdr:colOff>299580</xdr:colOff>
      <xdr:row>1</xdr:row>
      <xdr:rowOff>91440</xdr:rowOff>
    </xdr:to>
    <xdr:pic>
      <xdr:nvPicPr>
        <xdr:cNvPr id="35" name="Graphic 34" descr="Moon with solid fill">
          <a:extLst>
            <a:ext uri="{FF2B5EF4-FFF2-40B4-BE49-F238E27FC236}">
              <a16:creationId xmlns:a16="http://schemas.microsoft.com/office/drawing/2014/main" id="{00000000-0008-0000-0900-00002300000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25260" y="0"/>
          <a:ext cx="274320" cy="274320"/>
        </a:xfrm>
        <a:prstGeom prst="rect">
          <a:avLst/>
        </a:prstGeom>
      </xdr:spPr>
    </xdr:pic>
    <xdr:clientData/>
  </xdr:twoCellAnchor>
  <xdr:twoCellAnchor>
    <xdr:from>
      <xdr:col>0</xdr:col>
      <xdr:colOff>419100</xdr:colOff>
      <xdr:row>0</xdr:row>
      <xdr:rowOff>0</xdr:rowOff>
    </xdr:from>
    <xdr:to>
      <xdr:col>1</xdr:col>
      <xdr:colOff>83820</xdr:colOff>
      <xdr:row>1</xdr:row>
      <xdr:rowOff>91440</xdr:rowOff>
    </xdr:to>
    <xdr:pic>
      <xdr:nvPicPr>
        <xdr:cNvPr id="36" name="Graphic 35" descr="Sun with solid fill">
          <a:hlinkClick xmlns:r="http://schemas.openxmlformats.org/officeDocument/2006/relationships" r:id="rId27"/>
          <a:extLst>
            <a:ext uri="{FF2B5EF4-FFF2-40B4-BE49-F238E27FC236}">
              <a16:creationId xmlns:a16="http://schemas.microsoft.com/office/drawing/2014/main" id="{00000000-0008-0000-0900-000024000000}"/>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419100" y="0"/>
          <a:ext cx="274320" cy="2743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0"/>
          <a:ext cx="14630400" cy="8229600"/>
        </a:xfrm>
        <a:prstGeom prst="rect">
          <a:avLst/>
        </a:prstGeom>
        <a:gradFill flip="none" rotWithShape="1">
          <a:gsLst>
            <a:gs pos="5000">
              <a:srgbClr val="0175A0"/>
            </a:gs>
            <a:gs pos="95000">
              <a:srgbClr val="000B27"/>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251460</xdr:colOff>
      <xdr:row>1</xdr:row>
      <xdr:rowOff>91440</xdr:rowOff>
    </xdr:from>
    <xdr:to>
      <xdr:col>23</xdr:col>
      <xdr:colOff>182880</xdr:colOff>
      <xdr:row>40</xdr:row>
      <xdr:rowOff>0</xdr:rowOff>
    </xdr:to>
    <xdr:sp macro="" textlink="">
      <xdr:nvSpPr>
        <xdr:cNvPr id="3" name="Rectangle: Rounded Corners 2">
          <a:extLst>
            <a:ext uri="{FF2B5EF4-FFF2-40B4-BE49-F238E27FC236}">
              <a16:creationId xmlns:a16="http://schemas.microsoft.com/office/drawing/2014/main" id="{00000000-0008-0000-0A00-000003000000}"/>
            </a:ext>
          </a:extLst>
        </xdr:cNvPr>
        <xdr:cNvSpPr/>
      </xdr:nvSpPr>
      <xdr:spPr>
        <a:xfrm>
          <a:off x="251460" y="274320"/>
          <a:ext cx="13952220" cy="7040880"/>
        </a:xfrm>
        <a:prstGeom prst="roundRect">
          <a:avLst>
            <a:gd name="adj" fmla="val 4654"/>
          </a:avLst>
        </a:prstGeom>
        <a:gradFill flip="none" rotWithShape="1">
          <a:gsLst>
            <a:gs pos="0">
              <a:srgbClr val="0175A0"/>
            </a:gs>
            <a:gs pos="51000">
              <a:srgbClr val="000B27"/>
            </a:gs>
          </a:gsLst>
          <a:path path="circle">
            <a:fillToRect r="100000" b="100000"/>
          </a:path>
          <a:tileRect l="-100000" t="-100000"/>
        </a:gradFill>
        <a:ln w="12700">
          <a:gradFill>
            <a:gsLst>
              <a:gs pos="0">
                <a:srgbClr val="019BD1"/>
              </a:gs>
              <a:gs pos="70000">
                <a:srgbClr val="04365D"/>
              </a:gs>
            </a:gsLst>
            <a:lin ang="5400000" scaled="1"/>
          </a:gradFill>
        </a:ln>
        <a:effectLst>
          <a:outerShdw blurRad="152400" dist="215900" dir="7800000" algn="br" rotWithShape="0">
            <a:srgbClr val="019BD1">
              <a:alpha val="2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175260</xdr:colOff>
      <xdr:row>11</xdr:row>
      <xdr:rowOff>0</xdr:rowOff>
    </xdr:from>
    <xdr:to>
      <xdr:col>12</xdr:col>
      <xdr:colOff>388620</xdr:colOff>
      <xdr:row>38</xdr:row>
      <xdr:rowOff>45720</xdr:rowOff>
    </xdr:to>
    <xdr:sp macro="" textlink="">
      <xdr:nvSpPr>
        <xdr:cNvPr id="4" name="Rectangle: Rounded Corners 3">
          <a:extLst>
            <a:ext uri="{FF2B5EF4-FFF2-40B4-BE49-F238E27FC236}">
              <a16:creationId xmlns:a16="http://schemas.microsoft.com/office/drawing/2014/main" id="{00000000-0008-0000-0A00-000004000000}"/>
            </a:ext>
          </a:extLst>
        </xdr:cNvPr>
        <xdr:cNvSpPr/>
      </xdr:nvSpPr>
      <xdr:spPr>
        <a:xfrm>
          <a:off x="3223260" y="2011680"/>
          <a:ext cx="4480560" cy="4983480"/>
        </a:xfrm>
        <a:prstGeom prst="roundRect">
          <a:avLst>
            <a:gd name="adj" fmla="val 5114"/>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373380</xdr:colOff>
      <xdr:row>26</xdr:row>
      <xdr:rowOff>53340</xdr:rowOff>
    </xdr:from>
    <xdr:to>
      <xdr:col>22</xdr:col>
      <xdr:colOff>525780</xdr:colOff>
      <xdr:row>38</xdr:row>
      <xdr:rowOff>53340</xdr:rowOff>
    </xdr:to>
    <xdr:sp macro="" textlink="">
      <xdr:nvSpPr>
        <xdr:cNvPr id="5" name="Rectangle: Rounded Corners 4">
          <a:extLst>
            <a:ext uri="{FF2B5EF4-FFF2-40B4-BE49-F238E27FC236}">
              <a16:creationId xmlns:a16="http://schemas.microsoft.com/office/drawing/2014/main" id="{00000000-0008-0000-0A00-000005000000}"/>
            </a:ext>
          </a:extLst>
        </xdr:cNvPr>
        <xdr:cNvSpPr/>
      </xdr:nvSpPr>
      <xdr:spPr>
        <a:xfrm>
          <a:off x="10736580" y="4808220"/>
          <a:ext cx="3200400" cy="2194560"/>
        </a:xfrm>
        <a:prstGeom prst="roundRect">
          <a:avLst>
            <a:gd name="adj" fmla="val 105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0</xdr:colOff>
      <xdr:row>11</xdr:row>
      <xdr:rowOff>0</xdr:rowOff>
    </xdr:from>
    <xdr:to>
      <xdr:col>22</xdr:col>
      <xdr:colOff>525780</xdr:colOff>
      <xdr:row>25</xdr:row>
      <xdr:rowOff>0</xdr:rowOff>
    </xdr:to>
    <xdr:sp macro="" textlink="">
      <xdr:nvSpPr>
        <xdr:cNvPr id="6" name="Rectangle: Rounded Corners 5">
          <a:extLst>
            <a:ext uri="{FF2B5EF4-FFF2-40B4-BE49-F238E27FC236}">
              <a16:creationId xmlns:a16="http://schemas.microsoft.com/office/drawing/2014/main" id="{00000000-0008-0000-0A00-000006000000}"/>
            </a:ext>
          </a:extLst>
        </xdr:cNvPr>
        <xdr:cNvSpPr/>
      </xdr:nvSpPr>
      <xdr:spPr>
        <a:xfrm>
          <a:off x="7924800" y="2011680"/>
          <a:ext cx="6012180" cy="2560320"/>
        </a:xfrm>
        <a:prstGeom prst="roundRect">
          <a:avLst>
            <a:gd name="adj" fmla="val 7056"/>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15240</xdr:colOff>
      <xdr:row>26</xdr:row>
      <xdr:rowOff>53340</xdr:rowOff>
    </xdr:from>
    <xdr:to>
      <xdr:col>17</xdr:col>
      <xdr:colOff>137160</xdr:colOff>
      <xdr:row>40</xdr:row>
      <xdr:rowOff>129540</xdr:rowOff>
    </xdr:to>
    <xdr:sp macro="" textlink="">
      <xdr:nvSpPr>
        <xdr:cNvPr id="7" name="Rectangle: Rounded Corners 6">
          <a:extLst>
            <a:ext uri="{FF2B5EF4-FFF2-40B4-BE49-F238E27FC236}">
              <a16:creationId xmlns:a16="http://schemas.microsoft.com/office/drawing/2014/main" id="{00000000-0008-0000-0A00-000007000000}"/>
            </a:ext>
          </a:extLst>
        </xdr:cNvPr>
        <xdr:cNvSpPr/>
      </xdr:nvSpPr>
      <xdr:spPr>
        <a:xfrm>
          <a:off x="7719907" y="5006340"/>
          <a:ext cx="2492586" cy="2743200"/>
        </a:xfrm>
        <a:prstGeom prst="roundRect">
          <a:avLst>
            <a:gd name="adj" fmla="val 11570"/>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tIns="45720" rtlCol="0" anchor="t"/>
        <a:lstStyle/>
        <a:p>
          <a:pPr algn="l"/>
          <a:endParaRPr lang="ru-RU" sz="1100"/>
        </a:p>
      </xdr:txBody>
    </xdr:sp>
    <xdr:clientData/>
  </xdr:twoCellAnchor>
  <xdr:twoCellAnchor>
    <xdr:from>
      <xdr:col>0</xdr:col>
      <xdr:colOff>518160</xdr:colOff>
      <xdr:row>13</xdr:row>
      <xdr:rowOff>80010</xdr:rowOff>
    </xdr:from>
    <xdr:to>
      <xdr:col>4</xdr:col>
      <xdr:colOff>548640</xdr:colOff>
      <xdr:row>25</xdr:row>
      <xdr:rowOff>171450</xdr:rowOff>
    </xdr:to>
    <xdr:sp macro="" textlink="">
      <xdr:nvSpPr>
        <xdr:cNvPr id="8" name="Rectangle: Rounded Corners 7">
          <a:extLst>
            <a:ext uri="{FF2B5EF4-FFF2-40B4-BE49-F238E27FC236}">
              <a16:creationId xmlns:a16="http://schemas.microsoft.com/office/drawing/2014/main" id="{00000000-0008-0000-0A00-000008000000}"/>
            </a:ext>
          </a:extLst>
        </xdr:cNvPr>
        <xdr:cNvSpPr/>
      </xdr:nvSpPr>
      <xdr:spPr>
        <a:xfrm>
          <a:off x="518160" y="2457450"/>
          <a:ext cx="2468880" cy="2286000"/>
        </a:xfrm>
        <a:prstGeom prst="roundRect">
          <a:avLst>
            <a:gd name="adj" fmla="val 13306"/>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518160</xdr:colOff>
      <xdr:row>3</xdr:row>
      <xdr:rowOff>38100</xdr:rowOff>
    </xdr:from>
    <xdr:to>
      <xdr:col>4</xdr:col>
      <xdr:colOff>548640</xdr:colOff>
      <xdr:row>11</xdr:row>
      <xdr:rowOff>160020</xdr:rowOff>
    </xdr:to>
    <xdr:sp macro="" textlink="">
      <xdr:nvSpPr>
        <xdr:cNvPr id="9" name="Rectangle: Rounded Corners 8">
          <a:extLst>
            <a:ext uri="{FF2B5EF4-FFF2-40B4-BE49-F238E27FC236}">
              <a16:creationId xmlns:a16="http://schemas.microsoft.com/office/drawing/2014/main" id="{00000000-0008-0000-0A00-000009000000}"/>
            </a:ext>
          </a:extLst>
        </xdr:cNvPr>
        <xdr:cNvSpPr/>
      </xdr:nvSpPr>
      <xdr:spPr>
        <a:xfrm>
          <a:off x="518160" y="586740"/>
          <a:ext cx="2468880" cy="1584960"/>
        </a:xfrm>
        <a:prstGeom prst="roundRect">
          <a:avLst>
            <a:gd name="adj" fmla="val 1474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161925</xdr:colOff>
      <xdr:row>3</xdr:row>
      <xdr:rowOff>38100</xdr:rowOff>
    </xdr:from>
    <xdr:to>
      <xdr:col>9</xdr:col>
      <xdr:colOff>238125</xdr:colOff>
      <xdr:row>9</xdr:row>
      <xdr:rowOff>129540</xdr:rowOff>
    </xdr:to>
    <xdr:sp macro="" textlink="">
      <xdr:nvSpPr>
        <xdr:cNvPr id="10" name="Rectangle: Rounded Corners 9">
          <a:extLst>
            <a:ext uri="{FF2B5EF4-FFF2-40B4-BE49-F238E27FC236}">
              <a16:creationId xmlns:a16="http://schemas.microsoft.com/office/drawing/2014/main" id="{00000000-0008-0000-0A00-00000A000000}"/>
            </a:ext>
          </a:extLst>
        </xdr:cNvPr>
        <xdr:cNvSpPr/>
      </xdr:nvSpPr>
      <xdr:spPr>
        <a:xfrm>
          <a:off x="3209925" y="586740"/>
          <a:ext cx="2514600" cy="1188720"/>
        </a:xfrm>
        <a:prstGeom prst="roundRect">
          <a:avLst>
            <a:gd name="adj" fmla="val 171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518160</xdr:colOff>
      <xdr:row>27</xdr:row>
      <xdr:rowOff>53340</xdr:rowOff>
    </xdr:from>
    <xdr:to>
      <xdr:col>4</xdr:col>
      <xdr:colOff>548640</xdr:colOff>
      <xdr:row>38</xdr:row>
      <xdr:rowOff>53340</xdr:rowOff>
    </xdr:to>
    <xdr:sp macro="" textlink="">
      <xdr:nvSpPr>
        <xdr:cNvPr id="11" name="Rectangle: Rounded Corners 10">
          <a:extLst>
            <a:ext uri="{FF2B5EF4-FFF2-40B4-BE49-F238E27FC236}">
              <a16:creationId xmlns:a16="http://schemas.microsoft.com/office/drawing/2014/main" id="{00000000-0008-0000-0A00-00000B000000}"/>
            </a:ext>
          </a:extLst>
        </xdr:cNvPr>
        <xdr:cNvSpPr/>
      </xdr:nvSpPr>
      <xdr:spPr>
        <a:xfrm>
          <a:off x="518160" y="4991100"/>
          <a:ext cx="2468880" cy="2011680"/>
        </a:xfrm>
        <a:prstGeom prst="roundRect">
          <a:avLst>
            <a:gd name="adj" fmla="val 12959"/>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449580</xdr:colOff>
      <xdr:row>3</xdr:row>
      <xdr:rowOff>38100</xdr:rowOff>
    </xdr:from>
    <xdr:to>
      <xdr:col>22</xdr:col>
      <xdr:colOff>525780</xdr:colOff>
      <xdr:row>9</xdr:row>
      <xdr:rowOff>129540</xdr:rowOff>
    </xdr:to>
    <xdr:sp macro="" textlink="">
      <xdr:nvSpPr>
        <xdr:cNvPr id="12" name="Rectangle: Rounded Corners 11">
          <a:extLst>
            <a:ext uri="{FF2B5EF4-FFF2-40B4-BE49-F238E27FC236}">
              <a16:creationId xmlns:a16="http://schemas.microsoft.com/office/drawing/2014/main" id="{00000000-0008-0000-0A00-00000C000000}"/>
            </a:ext>
          </a:extLst>
        </xdr:cNvPr>
        <xdr:cNvSpPr/>
      </xdr:nvSpPr>
      <xdr:spPr>
        <a:xfrm>
          <a:off x="11422380" y="586740"/>
          <a:ext cx="2514600" cy="1188720"/>
        </a:xfrm>
        <a:prstGeom prst="roundRect">
          <a:avLst>
            <a:gd name="adj" fmla="val 17128"/>
          </a:avLst>
        </a:prstGeom>
        <a:gradFill>
          <a:gsLst>
            <a:gs pos="0">
              <a:srgbClr val="985DF9"/>
            </a:gs>
            <a:gs pos="95000">
              <a:srgbClr val="621EF4"/>
            </a:gs>
          </a:gsLst>
          <a:lin ang="2700000" scaled="0"/>
        </a:gradFill>
        <a:ln w="12700">
          <a:solidFill>
            <a:schemeClr val="bg1"/>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ru-RU" sz="2000" b="1">
            <a:solidFill>
              <a:schemeClr val="bg1"/>
            </a:solidFill>
            <a:latin typeface="+mn-lt"/>
            <a:ea typeface="+mn-ea"/>
            <a:cs typeface="+mn-cs"/>
          </a:endParaRPr>
        </a:p>
      </xdr:txBody>
    </xdr:sp>
    <xdr:clientData/>
  </xdr:twoCellAnchor>
  <xdr:twoCellAnchor>
    <xdr:from>
      <xdr:col>9</xdr:col>
      <xdr:colOff>461010</xdr:colOff>
      <xdr:row>3</xdr:row>
      <xdr:rowOff>38100</xdr:rowOff>
    </xdr:from>
    <xdr:to>
      <xdr:col>13</xdr:col>
      <xdr:colOff>537210</xdr:colOff>
      <xdr:row>9</xdr:row>
      <xdr:rowOff>129540</xdr:rowOff>
    </xdr:to>
    <xdr:sp macro="" textlink="">
      <xdr:nvSpPr>
        <xdr:cNvPr id="13" name="Rectangle: Rounded Corners 12">
          <a:extLst>
            <a:ext uri="{FF2B5EF4-FFF2-40B4-BE49-F238E27FC236}">
              <a16:creationId xmlns:a16="http://schemas.microsoft.com/office/drawing/2014/main" id="{00000000-0008-0000-0A00-00000D000000}"/>
            </a:ext>
          </a:extLst>
        </xdr:cNvPr>
        <xdr:cNvSpPr/>
      </xdr:nvSpPr>
      <xdr:spPr>
        <a:xfrm>
          <a:off x="5947410" y="586740"/>
          <a:ext cx="2514600" cy="1188720"/>
        </a:xfrm>
        <a:prstGeom prst="roundRect">
          <a:avLst>
            <a:gd name="adj" fmla="val 171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150495</xdr:colOff>
      <xdr:row>3</xdr:row>
      <xdr:rowOff>38100</xdr:rowOff>
    </xdr:from>
    <xdr:to>
      <xdr:col>18</xdr:col>
      <xdr:colOff>226695</xdr:colOff>
      <xdr:row>9</xdr:row>
      <xdr:rowOff>129540</xdr:rowOff>
    </xdr:to>
    <xdr:sp macro="" textlink="">
      <xdr:nvSpPr>
        <xdr:cNvPr id="14" name="Rectangle: Rounded Corners 13">
          <a:extLst>
            <a:ext uri="{FF2B5EF4-FFF2-40B4-BE49-F238E27FC236}">
              <a16:creationId xmlns:a16="http://schemas.microsoft.com/office/drawing/2014/main" id="{00000000-0008-0000-0A00-00000E000000}"/>
            </a:ext>
          </a:extLst>
        </xdr:cNvPr>
        <xdr:cNvSpPr/>
      </xdr:nvSpPr>
      <xdr:spPr>
        <a:xfrm>
          <a:off x="8684895" y="586740"/>
          <a:ext cx="2514600" cy="1188720"/>
        </a:xfrm>
        <a:prstGeom prst="roundRect">
          <a:avLst>
            <a:gd name="adj" fmla="val 17128"/>
          </a:avLst>
        </a:prstGeom>
        <a:solidFill>
          <a:srgbClr val="01152D"/>
        </a:solidFill>
        <a:ln w="12700">
          <a:solidFill>
            <a:srgbClr val="04365D"/>
          </a:solidFill>
        </a:ln>
        <a:effectLst>
          <a:outerShdw blurRad="1905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276225</xdr:colOff>
      <xdr:row>4</xdr:row>
      <xdr:rowOff>68580</xdr:rowOff>
    </xdr:from>
    <xdr:to>
      <xdr:col>8</xdr:col>
      <xdr:colOff>603885</xdr:colOff>
      <xdr:row>6</xdr:row>
      <xdr:rowOff>15240</xdr:rowOff>
    </xdr:to>
    <xdr:sp macro="" textlink="">
      <xdr:nvSpPr>
        <xdr:cNvPr id="15" name="Rectangle: Rounded Corners 14">
          <a:extLst>
            <a:ext uri="{FF2B5EF4-FFF2-40B4-BE49-F238E27FC236}">
              <a16:creationId xmlns:a16="http://schemas.microsoft.com/office/drawing/2014/main" id="{00000000-0008-0000-0A00-00000F000000}"/>
            </a:ext>
          </a:extLst>
        </xdr:cNvPr>
        <xdr:cNvSpPr/>
      </xdr:nvSpPr>
      <xdr:spPr>
        <a:xfrm>
          <a:off x="5153025" y="800100"/>
          <a:ext cx="327660" cy="312420"/>
        </a:xfrm>
        <a:prstGeom prst="roundRect">
          <a:avLst/>
        </a:prstGeom>
        <a:gradFill>
          <a:gsLst>
            <a:gs pos="17000">
              <a:srgbClr val="14A1F9"/>
            </a:gs>
            <a:gs pos="81000">
              <a:srgbClr val="0273FC"/>
            </a:gs>
          </a:gsLst>
          <a:lin ang="2700000" scaled="0"/>
        </a:gradFill>
        <a:ln>
          <a:no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8</xdr:col>
      <xdr:colOff>327660</xdr:colOff>
      <xdr:row>4</xdr:row>
      <xdr:rowOff>106680</xdr:rowOff>
    </xdr:from>
    <xdr:to>
      <xdr:col>8</xdr:col>
      <xdr:colOff>556260</xdr:colOff>
      <xdr:row>5</xdr:row>
      <xdr:rowOff>152400</xdr:rowOff>
    </xdr:to>
    <xdr:pic>
      <xdr:nvPicPr>
        <xdr:cNvPr id="16" name="Graphic 15" descr="Wallet with solid fill">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04460" y="838200"/>
          <a:ext cx="228600" cy="228600"/>
        </a:xfrm>
        <a:prstGeom prst="rect">
          <a:avLst/>
        </a:prstGeom>
      </xdr:spPr>
    </xdr:pic>
    <xdr:clientData/>
  </xdr:twoCellAnchor>
  <xdr:twoCellAnchor>
    <xdr:from>
      <xdr:col>17</xdr:col>
      <xdr:colOff>293370</xdr:colOff>
      <xdr:row>4</xdr:row>
      <xdr:rowOff>45720</xdr:rowOff>
    </xdr:from>
    <xdr:to>
      <xdr:col>18</xdr:col>
      <xdr:colOff>11430</xdr:colOff>
      <xdr:row>5</xdr:row>
      <xdr:rowOff>175260</xdr:rowOff>
    </xdr:to>
    <xdr:sp macro="" textlink="">
      <xdr:nvSpPr>
        <xdr:cNvPr id="17" name="Rectangle: Rounded Corners 16">
          <a:extLst>
            <a:ext uri="{FF2B5EF4-FFF2-40B4-BE49-F238E27FC236}">
              <a16:creationId xmlns:a16="http://schemas.microsoft.com/office/drawing/2014/main" id="{00000000-0008-0000-0A00-000011000000}"/>
            </a:ext>
          </a:extLst>
        </xdr:cNvPr>
        <xdr:cNvSpPr/>
      </xdr:nvSpPr>
      <xdr:spPr>
        <a:xfrm>
          <a:off x="10656570" y="777240"/>
          <a:ext cx="327660" cy="312420"/>
        </a:xfrm>
        <a:prstGeom prst="roundRect">
          <a:avLst/>
        </a:prstGeom>
        <a:gradFill>
          <a:gsLst>
            <a:gs pos="100000">
              <a:srgbClr val="0054B4"/>
            </a:gs>
            <a:gs pos="0">
              <a:srgbClr val="34D399"/>
            </a:gs>
          </a:gsLst>
          <a:lin ang="2700000" scaled="0"/>
        </a:gradFill>
        <a:ln>
          <a:no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a:t>
          </a:r>
          <a:endParaRPr lang="ru-RU" sz="2000" b="1">
            <a:solidFill>
              <a:schemeClr val="bg1"/>
            </a:solidFill>
          </a:endParaRPr>
        </a:p>
      </xdr:txBody>
    </xdr:sp>
    <xdr:clientData/>
  </xdr:twoCellAnchor>
  <xdr:twoCellAnchor>
    <xdr:from>
      <xdr:col>12</xdr:col>
      <xdr:colOff>590550</xdr:colOff>
      <xdr:row>4</xdr:row>
      <xdr:rowOff>45720</xdr:rowOff>
    </xdr:from>
    <xdr:to>
      <xdr:col>13</xdr:col>
      <xdr:colOff>308610</xdr:colOff>
      <xdr:row>5</xdr:row>
      <xdr:rowOff>175260</xdr:rowOff>
    </xdr:to>
    <xdr:sp macro="" textlink="">
      <xdr:nvSpPr>
        <xdr:cNvPr id="18" name="Rectangle: Rounded Corners 17">
          <a:extLst>
            <a:ext uri="{FF2B5EF4-FFF2-40B4-BE49-F238E27FC236}">
              <a16:creationId xmlns:a16="http://schemas.microsoft.com/office/drawing/2014/main" id="{00000000-0008-0000-0A00-000012000000}"/>
            </a:ext>
          </a:extLst>
        </xdr:cNvPr>
        <xdr:cNvSpPr/>
      </xdr:nvSpPr>
      <xdr:spPr>
        <a:xfrm>
          <a:off x="7905750" y="777240"/>
          <a:ext cx="327660" cy="312420"/>
        </a:xfrm>
        <a:prstGeom prst="roundRect">
          <a:avLst/>
        </a:prstGeom>
        <a:gradFill>
          <a:gsLst>
            <a:gs pos="0">
              <a:srgbClr val="F9A810"/>
            </a:gs>
            <a:gs pos="99000">
              <a:srgbClr val="FF0000"/>
            </a:gs>
          </a:gsLst>
          <a:lin ang="2700000" scaled="0"/>
        </a:gradFill>
        <a:ln>
          <a:no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a:t>
          </a:r>
          <a:endParaRPr lang="ru-RU" sz="2000" b="1">
            <a:solidFill>
              <a:schemeClr val="bg1"/>
            </a:solidFill>
          </a:endParaRPr>
        </a:p>
      </xdr:txBody>
    </xdr:sp>
    <xdr:clientData/>
  </xdr:twoCellAnchor>
  <xdr:twoCellAnchor>
    <xdr:from>
      <xdr:col>21</xdr:col>
      <xdr:colOff>582930</xdr:colOff>
      <xdr:row>4</xdr:row>
      <xdr:rowOff>45720</xdr:rowOff>
    </xdr:from>
    <xdr:to>
      <xdr:col>22</xdr:col>
      <xdr:colOff>300990</xdr:colOff>
      <xdr:row>5</xdr:row>
      <xdr:rowOff>175260</xdr:rowOff>
    </xdr:to>
    <xdr:grpSp>
      <xdr:nvGrpSpPr>
        <xdr:cNvPr id="19" name="Group 18">
          <a:extLst>
            <a:ext uri="{FF2B5EF4-FFF2-40B4-BE49-F238E27FC236}">
              <a16:creationId xmlns:a16="http://schemas.microsoft.com/office/drawing/2014/main" id="{00000000-0008-0000-0A00-000013000000}"/>
            </a:ext>
          </a:extLst>
        </xdr:cNvPr>
        <xdr:cNvGrpSpPr/>
      </xdr:nvGrpSpPr>
      <xdr:grpSpPr>
        <a:xfrm>
          <a:off x="13028930" y="807720"/>
          <a:ext cx="310727" cy="320040"/>
          <a:chOff x="13384530" y="861060"/>
          <a:chExt cx="327660" cy="312420"/>
        </a:xfrm>
      </xdr:grpSpPr>
      <xdr:sp macro="" textlink="">
        <xdr:nvSpPr>
          <xdr:cNvPr id="20" name="Rectangle: Rounded Corners 19">
            <a:extLst>
              <a:ext uri="{FF2B5EF4-FFF2-40B4-BE49-F238E27FC236}">
                <a16:creationId xmlns:a16="http://schemas.microsoft.com/office/drawing/2014/main" id="{00000000-0008-0000-0A00-000014000000}"/>
              </a:ext>
            </a:extLst>
          </xdr:cNvPr>
          <xdr:cNvSpPr/>
        </xdr:nvSpPr>
        <xdr:spPr>
          <a:xfrm>
            <a:off x="13384530" y="861060"/>
            <a:ext cx="327660" cy="312420"/>
          </a:xfrm>
          <a:prstGeom prst="roundRect">
            <a:avLst/>
          </a:prstGeom>
          <a:gradFill>
            <a:gsLst>
              <a:gs pos="0">
                <a:srgbClr val="985DF9"/>
              </a:gs>
              <a:gs pos="95000">
                <a:srgbClr val="621EF4"/>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000" b="1">
              <a:solidFill>
                <a:schemeClr val="bg1"/>
              </a:solidFill>
            </a:endParaRPr>
          </a:p>
        </xdr:txBody>
      </xdr:sp>
      <xdr:pic>
        <xdr:nvPicPr>
          <xdr:cNvPr id="21" name="Graphic 20" descr="Download with solid fill">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34060" y="906780"/>
            <a:ext cx="228600" cy="228600"/>
          </a:xfrm>
          <a:prstGeom prst="rect">
            <a:avLst/>
          </a:prstGeom>
        </xdr:spPr>
      </xdr:pic>
    </xdr:grpSp>
    <xdr:clientData/>
  </xdr:twoCellAnchor>
  <xdr:twoCellAnchor>
    <xdr:from>
      <xdr:col>13</xdr:col>
      <xdr:colOff>99060</xdr:colOff>
      <xdr:row>13</xdr:row>
      <xdr:rowOff>68580</xdr:rowOff>
    </xdr:from>
    <xdr:to>
      <xdr:col>22</xdr:col>
      <xdr:colOff>464820</xdr:colOff>
      <xdr:row>24</xdr:row>
      <xdr:rowOff>22860</xdr:rowOff>
    </xdr:to>
    <xdr:graphicFrame macro="">
      <xdr:nvGraphicFramePr>
        <xdr:cNvPr id="22" name="Chart 21">
          <a:extLst>
            <a:ext uri="{FF2B5EF4-FFF2-40B4-BE49-F238E27FC236}">
              <a16:creationId xmlns:a16="http://schemas.microsoft.com/office/drawing/2014/main" id="{00000000-0008-0000-0A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388620</xdr:colOff>
      <xdr:row>11</xdr:row>
      <xdr:rowOff>68580</xdr:rowOff>
    </xdr:from>
    <xdr:to>
      <xdr:col>16</xdr:col>
      <xdr:colOff>320040</xdr:colOff>
      <xdr:row>12</xdr:row>
      <xdr:rowOff>160020</xdr:rowOff>
    </xdr:to>
    <xdr:sp macro="" textlink="Processing!H10">
      <xdr:nvSpPr>
        <xdr:cNvPr id="23" name="TextBox 22">
          <a:extLst>
            <a:ext uri="{FF2B5EF4-FFF2-40B4-BE49-F238E27FC236}">
              <a16:creationId xmlns:a16="http://schemas.microsoft.com/office/drawing/2014/main" id="{00000000-0008-0000-0A00-000017000000}"/>
            </a:ext>
          </a:extLst>
        </xdr:cNvPr>
        <xdr:cNvSpPr txBox="1"/>
      </xdr:nvSpPr>
      <xdr:spPr>
        <a:xfrm>
          <a:off x="8313420" y="2080260"/>
          <a:ext cx="17602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0C4C28E-7F88-42CE-81E2-29B30C01DEAE}" type="TxLink">
            <a:rPr lang="en-US" sz="1400" b="0" i="0" u="none" strike="noStrike">
              <a:solidFill>
                <a:schemeClr val="bg1"/>
              </a:solidFill>
              <a:latin typeface="Aptos Narrow"/>
              <a:ea typeface="+mn-ea"/>
              <a:cs typeface="+mn-cs"/>
            </a:rPr>
            <a:pPr marL="0" indent="0"/>
            <a:t>Income Dynamics</a:t>
          </a:fld>
          <a:endParaRPr lang="ru-RU" sz="1400" b="0" i="0" u="none" strike="noStrike">
            <a:solidFill>
              <a:schemeClr val="bg1"/>
            </a:solidFill>
            <a:latin typeface="Aptos Narrow"/>
            <a:ea typeface="+mn-ea"/>
            <a:cs typeface="+mn-cs"/>
          </a:endParaRPr>
        </a:p>
      </xdr:txBody>
    </xdr:sp>
    <xdr:clientData/>
  </xdr:twoCellAnchor>
  <xdr:twoCellAnchor>
    <xdr:from>
      <xdr:col>15</xdr:col>
      <xdr:colOff>525780</xdr:colOff>
      <xdr:row>12</xdr:row>
      <xdr:rowOff>137160</xdr:rowOff>
    </xdr:from>
    <xdr:to>
      <xdr:col>17</xdr:col>
      <xdr:colOff>518160</xdr:colOff>
      <xdr:row>14</xdr:row>
      <xdr:rowOff>45720</xdr:rowOff>
    </xdr:to>
    <xdr:sp macro="" textlink="Processing!K23">
      <xdr:nvSpPr>
        <xdr:cNvPr id="24" name="TextBox 23">
          <a:extLst>
            <a:ext uri="{FF2B5EF4-FFF2-40B4-BE49-F238E27FC236}">
              <a16:creationId xmlns:a16="http://schemas.microsoft.com/office/drawing/2014/main" id="{00000000-0008-0000-0A00-000018000000}"/>
            </a:ext>
          </a:extLst>
        </xdr:cNvPr>
        <xdr:cNvSpPr txBox="1"/>
      </xdr:nvSpPr>
      <xdr:spPr>
        <a:xfrm>
          <a:off x="9669780" y="233172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0725353-C26B-4C2A-9E4D-41343927F0E7}" type="TxLink">
            <a:rPr lang="en-US" sz="1100" b="0" i="0" u="none" strike="noStrike">
              <a:solidFill>
                <a:srgbClr val="33CCCC"/>
              </a:solidFill>
              <a:latin typeface="Aptos Narrow"/>
              <a:ea typeface="+mn-ea"/>
              <a:cs typeface="+mn-cs"/>
            </a:rPr>
            <a:pPr marL="0" indent="0" algn="l"/>
            <a:t> $3,345 </a:t>
          </a:fld>
          <a:endParaRPr lang="ru-RU" sz="1800" b="0" i="0" u="none" strike="noStrike">
            <a:solidFill>
              <a:srgbClr val="33CCCC"/>
            </a:solidFill>
            <a:latin typeface="Aptos Narrow"/>
            <a:ea typeface="+mn-ea"/>
            <a:cs typeface="+mn-cs"/>
          </a:endParaRPr>
        </a:p>
      </xdr:txBody>
    </xdr:sp>
    <xdr:clientData/>
  </xdr:twoCellAnchor>
  <xdr:twoCellAnchor>
    <xdr:from>
      <xdr:col>13</xdr:col>
      <xdr:colOff>388620</xdr:colOff>
      <xdr:row>12</xdr:row>
      <xdr:rowOff>137160</xdr:rowOff>
    </xdr:from>
    <xdr:to>
      <xdr:col>15</xdr:col>
      <xdr:colOff>548640</xdr:colOff>
      <xdr:row>14</xdr:row>
      <xdr:rowOff>45720</xdr:rowOff>
    </xdr:to>
    <xdr:sp macro="" textlink="Processing!K24">
      <xdr:nvSpPr>
        <xdr:cNvPr id="25" name="TextBox 24">
          <a:extLst>
            <a:ext uri="{FF2B5EF4-FFF2-40B4-BE49-F238E27FC236}">
              <a16:creationId xmlns:a16="http://schemas.microsoft.com/office/drawing/2014/main" id="{00000000-0008-0000-0A00-000019000000}"/>
            </a:ext>
          </a:extLst>
        </xdr:cNvPr>
        <xdr:cNvSpPr txBox="1"/>
      </xdr:nvSpPr>
      <xdr:spPr>
        <a:xfrm>
          <a:off x="8313420" y="2331720"/>
          <a:ext cx="13792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B4C8821-8011-4340-AA4C-14E94A1E33D6}" type="TxLink">
            <a:rPr lang="en-US" sz="1100" b="0" i="0" u="none" strike="noStrike">
              <a:solidFill>
                <a:srgbClr val="33CCCC"/>
              </a:solidFill>
              <a:latin typeface="Aptos Narrow"/>
              <a:ea typeface="+mn-ea"/>
              <a:cs typeface="+mn-cs"/>
            </a:rPr>
            <a:pPr marL="0" indent="0" algn="l"/>
            <a:t>Goals Accumulation</a:t>
          </a:fld>
          <a:endParaRPr lang="ru-RU" sz="1100" b="0" i="0" u="none" strike="noStrike">
            <a:solidFill>
              <a:srgbClr val="33CCCC"/>
            </a:solidFill>
            <a:latin typeface="Aptos Narrow"/>
            <a:ea typeface="+mn-ea"/>
            <a:cs typeface="+mn-cs"/>
          </a:endParaRPr>
        </a:p>
      </xdr:txBody>
    </xdr:sp>
    <xdr:clientData/>
  </xdr:twoCellAnchor>
  <xdr:twoCellAnchor>
    <xdr:from>
      <xdr:col>17</xdr:col>
      <xdr:colOff>601980</xdr:colOff>
      <xdr:row>28</xdr:row>
      <xdr:rowOff>252</xdr:rowOff>
    </xdr:from>
    <xdr:to>
      <xdr:col>22</xdr:col>
      <xdr:colOff>297180</xdr:colOff>
      <xdr:row>38</xdr:row>
      <xdr:rowOff>60708</xdr:rowOff>
    </xdr:to>
    <xdr:graphicFrame macro="">
      <xdr:nvGraphicFramePr>
        <xdr:cNvPr id="26" name="Chart 25">
          <a:extLst>
            <a:ext uri="{FF2B5EF4-FFF2-40B4-BE49-F238E27FC236}">
              <a16:creationId xmlns:a16="http://schemas.microsoft.com/office/drawing/2014/main" id="{00000000-0008-0000-0A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198120</xdr:colOff>
      <xdr:row>26</xdr:row>
      <xdr:rowOff>53340</xdr:rowOff>
    </xdr:from>
    <xdr:to>
      <xdr:col>22</xdr:col>
      <xdr:colOff>91440</xdr:colOff>
      <xdr:row>28</xdr:row>
      <xdr:rowOff>89916</xdr:rowOff>
    </xdr:to>
    <mc:AlternateContent xmlns:mc="http://schemas.openxmlformats.org/markup-compatibility/2006" xmlns:a14="http://schemas.microsoft.com/office/drawing/2010/main">
      <mc:Choice Requires="a14">
        <xdr:graphicFrame macro="">
          <xdr:nvGraphicFramePr>
            <xdr:cNvPr id="27" name="Indicator 4">
              <a:extLst>
                <a:ext uri="{FF2B5EF4-FFF2-40B4-BE49-F238E27FC236}">
                  <a16:creationId xmlns:a16="http://schemas.microsoft.com/office/drawing/2014/main" id="{00000000-0008-0000-0A00-00001B000000}"/>
                </a:ext>
              </a:extLst>
            </xdr:cNvPr>
            <xdr:cNvGraphicFramePr/>
          </xdr:nvGraphicFramePr>
          <xdr:xfrm>
            <a:off x="0" y="0"/>
            <a:ext cx="0" cy="0"/>
          </xdr:xfrm>
          <a:graphic>
            <a:graphicData uri="http://schemas.microsoft.com/office/drawing/2010/slicer">
              <sle:slicer xmlns:sle="http://schemas.microsoft.com/office/drawing/2010/slicer" name="Indicator 4"/>
            </a:graphicData>
          </a:graphic>
        </xdr:graphicFrame>
      </mc:Choice>
      <mc:Fallback xmlns="">
        <xdr:sp macro="" textlink="">
          <xdr:nvSpPr>
            <xdr:cNvPr id="0" name=""/>
            <xdr:cNvSpPr>
              <a:spLocks noTextEdit="1"/>
            </xdr:cNvSpPr>
          </xdr:nvSpPr>
          <xdr:spPr>
            <a:xfrm>
              <a:off x="11170920" y="4808220"/>
              <a:ext cx="233172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327660</xdr:colOff>
      <xdr:row>26</xdr:row>
      <xdr:rowOff>129540</xdr:rowOff>
    </xdr:from>
    <xdr:to>
      <xdr:col>15</xdr:col>
      <xdr:colOff>22860</xdr:colOff>
      <xdr:row>28</xdr:row>
      <xdr:rowOff>38100</xdr:rowOff>
    </xdr:to>
    <xdr:sp macro="" textlink="Processing!B1">
      <xdr:nvSpPr>
        <xdr:cNvPr id="36" name="TextBox 35">
          <a:extLst>
            <a:ext uri="{FF2B5EF4-FFF2-40B4-BE49-F238E27FC236}">
              <a16:creationId xmlns:a16="http://schemas.microsoft.com/office/drawing/2014/main" id="{00000000-0008-0000-0A00-000024000000}"/>
            </a:ext>
          </a:extLst>
        </xdr:cNvPr>
        <xdr:cNvSpPr txBox="1"/>
      </xdr:nvSpPr>
      <xdr:spPr>
        <a:xfrm>
          <a:off x="825246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7F039DF-497B-4CB1-AB4F-5E34F33168FF}" type="TxLink">
            <a:rPr lang="en-US" sz="1400" b="0" i="0" u="none" strike="noStrike">
              <a:solidFill>
                <a:schemeClr val="bg1"/>
              </a:solidFill>
              <a:latin typeface="Aptos Narrow"/>
              <a:ea typeface="+mn-ea"/>
              <a:cs typeface="+mn-cs"/>
            </a:rPr>
            <a:pPr marL="0" indent="0" algn="ctr"/>
            <a:t>Expenses</a:t>
          </a:fld>
          <a:endParaRPr lang="ru-RU" sz="1400" b="0" i="0" u="none" strike="noStrike">
            <a:solidFill>
              <a:schemeClr val="bg1"/>
            </a:solidFill>
            <a:latin typeface="Aptos Narrow"/>
            <a:ea typeface="+mn-ea"/>
            <a:cs typeface="+mn-cs"/>
          </a:endParaRPr>
        </a:p>
      </xdr:txBody>
    </xdr:sp>
    <xdr:clientData/>
  </xdr:twoCellAnchor>
  <xdr:twoCellAnchor>
    <xdr:from>
      <xdr:col>15</xdr:col>
      <xdr:colOff>144780</xdr:colOff>
      <xdr:row>26</xdr:row>
      <xdr:rowOff>129540</xdr:rowOff>
    </xdr:from>
    <xdr:to>
      <xdr:col>16</xdr:col>
      <xdr:colOff>449580</xdr:colOff>
      <xdr:row>28</xdr:row>
      <xdr:rowOff>38100</xdr:rowOff>
    </xdr:to>
    <xdr:sp macro="" textlink="Processing!K1">
      <xdr:nvSpPr>
        <xdr:cNvPr id="37" name="TextBox 36">
          <a:extLst>
            <a:ext uri="{FF2B5EF4-FFF2-40B4-BE49-F238E27FC236}">
              <a16:creationId xmlns:a16="http://schemas.microsoft.com/office/drawing/2014/main" id="{00000000-0008-0000-0A00-000025000000}"/>
            </a:ext>
          </a:extLst>
        </xdr:cNvPr>
        <xdr:cNvSpPr txBox="1"/>
      </xdr:nvSpPr>
      <xdr:spPr>
        <a:xfrm>
          <a:off x="9288780" y="4884420"/>
          <a:ext cx="914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72677F6-8208-4568-BA49-1E40A80A1735}" type="TxLink">
            <a:rPr lang="en-US" sz="1400" b="0" i="0" u="none" strike="noStrike">
              <a:solidFill>
                <a:schemeClr val="bg1"/>
              </a:solidFill>
              <a:latin typeface="Aptos Narrow"/>
              <a:ea typeface="+mn-ea"/>
              <a:cs typeface="+mn-cs"/>
            </a:rPr>
            <a:pPr marL="0" indent="0" algn="ctr"/>
            <a:t>Income</a:t>
          </a:fld>
          <a:endParaRPr lang="ru-RU" sz="1400" b="0" i="0" u="none" strike="noStrike">
            <a:solidFill>
              <a:schemeClr val="bg1"/>
            </a:solidFill>
            <a:latin typeface="Aptos Narrow"/>
            <a:ea typeface="+mn-ea"/>
            <a:cs typeface="+mn-cs"/>
          </a:endParaRPr>
        </a:p>
      </xdr:txBody>
    </xdr:sp>
    <xdr:clientData/>
  </xdr:twoCellAnchor>
  <xdr:twoCellAnchor>
    <xdr:from>
      <xdr:col>0</xdr:col>
      <xdr:colOff>259080</xdr:colOff>
      <xdr:row>5</xdr:row>
      <xdr:rowOff>30480</xdr:rowOff>
    </xdr:from>
    <xdr:to>
      <xdr:col>5</xdr:col>
      <xdr:colOff>182880</xdr:colOff>
      <xdr:row>12</xdr:row>
      <xdr:rowOff>106680</xdr:rowOff>
    </xdr:to>
    <xdr:graphicFrame macro="">
      <xdr:nvGraphicFramePr>
        <xdr:cNvPr id="38" name="Chart 37">
          <a:extLst>
            <a:ext uri="{FF2B5EF4-FFF2-40B4-BE49-F238E27FC236}">
              <a16:creationId xmlns:a16="http://schemas.microsoft.com/office/drawing/2014/main" id="{00000000-0008-0000-0A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596265</xdr:colOff>
      <xdr:row>4</xdr:row>
      <xdr:rowOff>68580</xdr:rowOff>
    </xdr:from>
    <xdr:to>
      <xdr:col>4</xdr:col>
      <xdr:colOff>314325</xdr:colOff>
      <xdr:row>6</xdr:row>
      <xdr:rowOff>15240</xdr:rowOff>
    </xdr:to>
    <xdr:sp macro="" textlink="">
      <xdr:nvSpPr>
        <xdr:cNvPr id="39" name="Rectangle: Rounded Corners 38">
          <a:extLst>
            <a:ext uri="{FF2B5EF4-FFF2-40B4-BE49-F238E27FC236}">
              <a16:creationId xmlns:a16="http://schemas.microsoft.com/office/drawing/2014/main" id="{00000000-0008-0000-0A00-000027000000}"/>
            </a:ext>
          </a:extLst>
        </xdr:cNvPr>
        <xdr:cNvSpPr/>
      </xdr:nvSpPr>
      <xdr:spPr>
        <a:xfrm>
          <a:off x="2425065" y="800100"/>
          <a:ext cx="327660" cy="312420"/>
        </a:xfrm>
        <a:prstGeom prst="roundRect">
          <a:avLst/>
        </a:prstGeom>
        <a:solidFill>
          <a:srgbClr val="01152D"/>
        </a:solidFill>
        <a:ln w="12700">
          <a:noFill/>
        </a:ln>
        <a:effectLst>
          <a:outerShdw blurRad="50800" dist="508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4</xdr:col>
      <xdr:colOff>30480</xdr:colOff>
      <xdr:row>4</xdr:row>
      <xdr:rowOff>99060</xdr:rowOff>
    </xdr:from>
    <xdr:to>
      <xdr:col>4</xdr:col>
      <xdr:colOff>259080</xdr:colOff>
      <xdr:row>5</xdr:row>
      <xdr:rowOff>144780</xdr:rowOff>
    </xdr:to>
    <xdr:pic>
      <xdr:nvPicPr>
        <xdr:cNvPr id="40" name="Graphic 39" descr="Home with solid fill">
          <a:extLst>
            <a:ext uri="{FF2B5EF4-FFF2-40B4-BE49-F238E27FC236}">
              <a16:creationId xmlns:a16="http://schemas.microsoft.com/office/drawing/2014/main" id="{00000000-0008-0000-0A00-00002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468880" y="830580"/>
          <a:ext cx="228600" cy="228600"/>
        </a:xfrm>
        <a:prstGeom prst="rect">
          <a:avLst/>
        </a:prstGeom>
      </xdr:spPr>
    </xdr:pic>
    <xdr:clientData/>
  </xdr:twoCellAnchor>
  <xdr:twoCellAnchor>
    <xdr:from>
      <xdr:col>1</xdr:col>
      <xdr:colOff>76200</xdr:colOff>
      <xdr:row>3</xdr:row>
      <xdr:rowOff>160020</xdr:rowOff>
    </xdr:from>
    <xdr:to>
      <xdr:col>3</xdr:col>
      <xdr:colOff>327660</xdr:colOff>
      <xdr:row>5</xdr:row>
      <xdr:rowOff>152400</xdr:rowOff>
    </xdr:to>
    <xdr:sp macro="" textlink="Processing!M9">
      <xdr:nvSpPr>
        <xdr:cNvPr id="41" name="TextBox 40">
          <a:extLst>
            <a:ext uri="{FF2B5EF4-FFF2-40B4-BE49-F238E27FC236}">
              <a16:creationId xmlns:a16="http://schemas.microsoft.com/office/drawing/2014/main" id="{00000000-0008-0000-0A00-000029000000}"/>
            </a:ext>
          </a:extLst>
        </xdr:cNvPr>
        <xdr:cNvSpPr txBox="1"/>
      </xdr:nvSpPr>
      <xdr:spPr>
        <a:xfrm>
          <a:off x="68580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EC5868-FB58-4D2C-B42A-F1F27E0D08C9}" type="TxLink">
            <a:rPr lang="en-US" sz="1400" b="0" i="0" u="none" strike="noStrike">
              <a:solidFill>
                <a:schemeClr val="bg1"/>
              </a:solidFill>
              <a:latin typeface="Aptos Narrow"/>
            </a:rPr>
            <a:pPr/>
            <a:t>Total Cash Flow</a:t>
          </a:fld>
          <a:endParaRPr lang="ru-RU" sz="1400">
            <a:solidFill>
              <a:schemeClr val="bg1"/>
            </a:solidFill>
          </a:endParaRPr>
        </a:p>
      </xdr:txBody>
    </xdr:sp>
    <xdr:clientData/>
  </xdr:twoCellAnchor>
  <xdr:twoCellAnchor>
    <xdr:from>
      <xdr:col>1</xdr:col>
      <xdr:colOff>15240</xdr:colOff>
      <xdr:row>5</xdr:row>
      <xdr:rowOff>45720</xdr:rowOff>
    </xdr:from>
    <xdr:to>
      <xdr:col>3</xdr:col>
      <xdr:colOff>266700</xdr:colOff>
      <xdr:row>7</xdr:row>
      <xdr:rowOff>38100</xdr:rowOff>
    </xdr:to>
    <xdr:sp macro="" textlink="Processing!O23">
      <xdr:nvSpPr>
        <xdr:cNvPr id="42" name="TextBox 41">
          <a:extLst>
            <a:ext uri="{FF2B5EF4-FFF2-40B4-BE49-F238E27FC236}">
              <a16:creationId xmlns:a16="http://schemas.microsoft.com/office/drawing/2014/main" id="{00000000-0008-0000-0A00-00002A000000}"/>
            </a:ext>
          </a:extLst>
        </xdr:cNvPr>
        <xdr:cNvSpPr txBox="1"/>
      </xdr:nvSpPr>
      <xdr:spPr>
        <a:xfrm>
          <a:off x="6248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D23083-EB3B-4E54-9706-1DE6C050C0B5}" type="TxLink">
            <a:rPr lang="en-US" sz="2000" b="0" i="0" u="none" strike="noStrike">
              <a:solidFill>
                <a:schemeClr val="bg1"/>
              </a:solidFill>
              <a:latin typeface="Aptos Narrow"/>
              <a:ea typeface="+mn-ea"/>
              <a:cs typeface="+mn-cs"/>
            </a:rPr>
            <a:pPr marL="0" indent="0"/>
            <a:t> $18,616 </a:t>
          </a:fld>
          <a:endParaRPr lang="ru-RU" sz="2000" b="0" i="0" u="none" strike="noStrike">
            <a:solidFill>
              <a:schemeClr val="bg1"/>
            </a:solidFill>
            <a:latin typeface="Aptos Narrow"/>
            <a:ea typeface="+mn-ea"/>
            <a:cs typeface="+mn-cs"/>
          </a:endParaRPr>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5">
      <xdr:nvSpPr>
        <xdr:cNvPr id="43" name="TextBox 42">
          <a:extLst>
            <a:ext uri="{FF2B5EF4-FFF2-40B4-BE49-F238E27FC236}">
              <a16:creationId xmlns:a16="http://schemas.microsoft.com/office/drawing/2014/main" id="{00000000-0008-0000-0A00-00002B00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75A47E-8A88-4F75-BF14-C8ACEBE9AD24}" type="TxLink">
            <a:rPr lang="en-US" sz="1100" b="1" i="0" u="none" strike="noStrike">
              <a:solidFill>
                <a:srgbClr val="33CCCC"/>
              </a:solidFill>
              <a:latin typeface="Aptos Narrow"/>
              <a:ea typeface="+mn-ea"/>
              <a:cs typeface="+mn-cs"/>
            </a:rPr>
            <a:pPr marL="0" indent="0"/>
            <a:t>↑ +5%</a:t>
          </a:fld>
          <a:endParaRPr lang="ru-RU" sz="1100" b="1" i="0" u="none" strike="noStrike">
            <a:solidFill>
              <a:srgbClr val="33CCCC"/>
            </a:solidFill>
            <a:latin typeface="Aptos Narrow"/>
            <a:ea typeface="+mn-ea"/>
            <a:cs typeface="+mn-cs"/>
          </a:endParaRPr>
        </a:p>
      </xdr:txBody>
    </xdr:sp>
    <xdr:clientData/>
  </xdr:twoCellAnchor>
  <xdr:twoCellAnchor>
    <xdr:from>
      <xdr:col>5</xdr:col>
      <xdr:colOff>297180</xdr:colOff>
      <xdr:row>3</xdr:row>
      <xdr:rowOff>160020</xdr:rowOff>
    </xdr:from>
    <xdr:to>
      <xdr:col>7</xdr:col>
      <xdr:colOff>548640</xdr:colOff>
      <xdr:row>5</xdr:row>
      <xdr:rowOff>152400</xdr:rowOff>
    </xdr:to>
    <xdr:sp macro="" textlink="Processing!H7">
      <xdr:nvSpPr>
        <xdr:cNvPr id="44" name="TextBox 43">
          <a:extLst>
            <a:ext uri="{FF2B5EF4-FFF2-40B4-BE49-F238E27FC236}">
              <a16:creationId xmlns:a16="http://schemas.microsoft.com/office/drawing/2014/main" id="{00000000-0008-0000-0A00-00002C000000}"/>
            </a:ext>
          </a:extLst>
        </xdr:cNvPr>
        <xdr:cNvSpPr txBox="1"/>
      </xdr:nvSpPr>
      <xdr:spPr>
        <a:xfrm>
          <a:off x="334518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243D7D-868F-4631-B378-D7F7FE73D5B2}" type="TxLink">
            <a:rPr lang="en-US" sz="1400" b="0" i="0" u="none" strike="noStrike">
              <a:solidFill>
                <a:schemeClr val="bg1"/>
              </a:solidFill>
              <a:latin typeface="Aptos Narrow"/>
              <a:ea typeface="+mn-ea"/>
              <a:cs typeface="+mn-cs"/>
            </a:rPr>
            <a:pPr marL="0" indent="0"/>
            <a:t>Total Balance</a:t>
          </a:fld>
          <a:endParaRPr lang="ru-RU" sz="1400" b="0" i="0" u="none" strike="noStrike">
            <a:solidFill>
              <a:schemeClr val="bg1"/>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5">
      <xdr:nvSpPr>
        <xdr:cNvPr id="45" name="TextBox 44">
          <a:extLst>
            <a:ext uri="{FF2B5EF4-FFF2-40B4-BE49-F238E27FC236}">
              <a16:creationId xmlns:a16="http://schemas.microsoft.com/office/drawing/2014/main" id="{00000000-0008-0000-0A00-00002D00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B4BE2B-2E5D-44B4-93BD-47F6B9A691E1}" type="TxLink">
            <a:rPr lang="en-US" sz="1100" b="1" i="0" u="none" strike="noStrike">
              <a:solidFill>
                <a:srgbClr val="33CCCC"/>
              </a:solidFill>
              <a:latin typeface="Aptos Narrow"/>
              <a:ea typeface="+mn-ea"/>
              <a:cs typeface="+mn-cs"/>
            </a:rPr>
            <a:pPr marL="0" indent="0"/>
            <a:t> </a:t>
          </a:fld>
          <a:endParaRPr lang="ru-RU" sz="1100" b="1" i="0" u="none" strike="noStrike">
            <a:solidFill>
              <a:srgbClr val="33CCCC"/>
            </a:solidFill>
            <a:latin typeface="Aptos Narrow"/>
            <a:ea typeface="+mn-ea"/>
            <a:cs typeface="+mn-cs"/>
          </a:endParaRPr>
        </a:p>
      </xdr:txBody>
    </xdr:sp>
    <xdr:clientData/>
  </xdr:twoCellAnchor>
  <xdr:twoCellAnchor>
    <xdr:from>
      <xdr:col>9</xdr:col>
      <xdr:colOff>594360</xdr:colOff>
      <xdr:row>3</xdr:row>
      <xdr:rowOff>160020</xdr:rowOff>
    </xdr:from>
    <xdr:to>
      <xdr:col>12</xdr:col>
      <xdr:colOff>236220</xdr:colOff>
      <xdr:row>5</xdr:row>
      <xdr:rowOff>152400</xdr:rowOff>
    </xdr:to>
    <xdr:sp macro="" textlink="Processing!B1">
      <xdr:nvSpPr>
        <xdr:cNvPr id="46" name="TextBox 45">
          <a:extLst>
            <a:ext uri="{FF2B5EF4-FFF2-40B4-BE49-F238E27FC236}">
              <a16:creationId xmlns:a16="http://schemas.microsoft.com/office/drawing/2014/main" id="{00000000-0008-0000-0A00-00002E000000}"/>
            </a:ext>
          </a:extLst>
        </xdr:cNvPr>
        <xdr:cNvSpPr txBox="1"/>
      </xdr:nvSpPr>
      <xdr:spPr>
        <a:xfrm>
          <a:off x="608076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4DF427-9F0A-4950-902F-E3078663E287}" type="TxLink">
            <a:rPr lang="en-US" sz="1400" b="0" i="0" u="none" strike="noStrike">
              <a:solidFill>
                <a:schemeClr val="bg1"/>
              </a:solidFill>
              <a:latin typeface="Aptos Narrow"/>
              <a:ea typeface="+mn-ea"/>
              <a:cs typeface="+mn-cs"/>
            </a:rPr>
            <a:pPr marL="0" indent="0"/>
            <a:t>Expenses</a:t>
          </a:fld>
          <a:endParaRPr lang="ru-RU" sz="1400" b="0" i="0" u="none" strike="noStrike">
            <a:solidFill>
              <a:schemeClr val="bg1"/>
            </a:solidFill>
            <a:latin typeface="Aptos Narrow"/>
            <a:ea typeface="+mn-ea"/>
            <a:cs typeface="+mn-cs"/>
          </a:endParaRPr>
        </a:p>
      </xdr:txBody>
    </xdr:sp>
    <xdr:clientData/>
  </xdr:twoCellAnchor>
  <xdr:twoCellAnchor>
    <xdr:from>
      <xdr:col>9</xdr:col>
      <xdr:colOff>533400</xdr:colOff>
      <xdr:row>5</xdr:row>
      <xdr:rowOff>45720</xdr:rowOff>
    </xdr:from>
    <xdr:to>
      <xdr:col>12</xdr:col>
      <xdr:colOff>175260</xdr:colOff>
      <xdr:row>7</xdr:row>
      <xdr:rowOff>38100</xdr:rowOff>
    </xdr:to>
    <xdr:sp macro="" textlink="Processing!C23">
      <xdr:nvSpPr>
        <xdr:cNvPr id="47" name="TextBox 46">
          <a:extLst>
            <a:ext uri="{FF2B5EF4-FFF2-40B4-BE49-F238E27FC236}">
              <a16:creationId xmlns:a16="http://schemas.microsoft.com/office/drawing/2014/main" id="{00000000-0008-0000-0A00-00002F000000}"/>
            </a:ext>
          </a:extLst>
        </xdr:cNvPr>
        <xdr:cNvSpPr txBox="1"/>
      </xdr:nvSpPr>
      <xdr:spPr>
        <a:xfrm>
          <a:off x="601980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FF3C80-1C38-42E6-A3C8-657AF35A88B5}" type="TxLink">
            <a:rPr lang="en-US" sz="2000" b="0" i="0" u="none" strike="noStrike">
              <a:solidFill>
                <a:schemeClr val="bg1"/>
              </a:solidFill>
              <a:latin typeface="Aptos Narrow"/>
              <a:ea typeface="+mn-ea"/>
              <a:cs typeface="+mn-cs"/>
            </a:rPr>
            <a:pPr marL="0" indent="0"/>
            <a:t> $7,784 </a:t>
          </a:fld>
          <a:endParaRPr lang="ru-RU" sz="2000" b="0" i="0" u="none" strike="noStrike">
            <a:solidFill>
              <a:schemeClr val="bg1"/>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5">
      <xdr:nvSpPr>
        <xdr:cNvPr id="48" name="TextBox 47">
          <a:extLst>
            <a:ext uri="{FF2B5EF4-FFF2-40B4-BE49-F238E27FC236}">
              <a16:creationId xmlns:a16="http://schemas.microsoft.com/office/drawing/2014/main" id="{00000000-0008-0000-0A00-00003000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8852F5-8CEA-4FB9-BF94-745118D87657}" type="TxLink">
            <a:rPr lang="en-US" sz="1100" b="1" i="0" u="none" strike="noStrike">
              <a:solidFill>
                <a:srgbClr val="33CCCC"/>
              </a:solidFill>
              <a:latin typeface="Aptos Narrow"/>
              <a:ea typeface="+mn-ea"/>
              <a:cs typeface="+mn-cs"/>
            </a:rPr>
            <a:pPr marL="0" indent="0"/>
            <a:t>↑ +6%</a:t>
          </a:fld>
          <a:endParaRPr lang="ru-RU" sz="1100" b="1" i="0" u="none" strike="noStrike">
            <a:solidFill>
              <a:srgbClr val="33CCCC"/>
            </a:solidFill>
            <a:latin typeface="Aptos Narrow"/>
            <a:ea typeface="+mn-ea"/>
            <a:cs typeface="+mn-cs"/>
          </a:endParaRPr>
        </a:p>
      </xdr:txBody>
    </xdr:sp>
    <xdr:clientData/>
  </xdr:twoCellAnchor>
  <xdr:twoCellAnchor>
    <xdr:from>
      <xdr:col>14</xdr:col>
      <xdr:colOff>274320</xdr:colOff>
      <xdr:row>3</xdr:row>
      <xdr:rowOff>160020</xdr:rowOff>
    </xdr:from>
    <xdr:to>
      <xdr:col>16</xdr:col>
      <xdr:colOff>525780</xdr:colOff>
      <xdr:row>5</xdr:row>
      <xdr:rowOff>152400</xdr:rowOff>
    </xdr:to>
    <xdr:sp macro="" textlink="Processing!K1">
      <xdr:nvSpPr>
        <xdr:cNvPr id="49" name="TextBox 48">
          <a:extLst>
            <a:ext uri="{FF2B5EF4-FFF2-40B4-BE49-F238E27FC236}">
              <a16:creationId xmlns:a16="http://schemas.microsoft.com/office/drawing/2014/main" id="{00000000-0008-0000-0A00-000031000000}"/>
            </a:ext>
          </a:extLst>
        </xdr:cNvPr>
        <xdr:cNvSpPr txBox="1"/>
      </xdr:nvSpPr>
      <xdr:spPr>
        <a:xfrm>
          <a:off x="8808720" y="70866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B12C84-2CE0-4770-8131-FC640C63713A}" type="TxLink">
            <a:rPr lang="en-US" sz="1400" b="0" i="0" u="none" strike="noStrike">
              <a:solidFill>
                <a:schemeClr val="bg1"/>
              </a:solidFill>
              <a:latin typeface="Aptos Narrow"/>
              <a:ea typeface="+mn-ea"/>
              <a:cs typeface="+mn-cs"/>
            </a:rPr>
            <a:pPr marL="0" indent="0"/>
            <a:t>Income</a:t>
          </a:fld>
          <a:endParaRPr lang="ru-RU" sz="1400" b="0" i="0" u="none" strike="noStrike">
            <a:solidFill>
              <a:schemeClr val="bg1"/>
            </a:solidFill>
            <a:latin typeface="Aptos Narrow"/>
            <a:ea typeface="+mn-ea"/>
            <a:cs typeface="+mn-cs"/>
          </a:endParaRPr>
        </a:p>
      </xdr:txBody>
    </xdr:sp>
    <xdr:clientData/>
  </xdr:twoCellAnchor>
  <xdr:twoCellAnchor>
    <xdr:from>
      <xdr:col>14</xdr:col>
      <xdr:colOff>213360</xdr:colOff>
      <xdr:row>5</xdr:row>
      <xdr:rowOff>45720</xdr:rowOff>
    </xdr:from>
    <xdr:to>
      <xdr:col>16</xdr:col>
      <xdr:colOff>464820</xdr:colOff>
      <xdr:row>7</xdr:row>
      <xdr:rowOff>38100</xdr:rowOff>
    </xdr:to>
    <xdr:sp macro="" textlink="Processing!I23">
      <xdr:nvSpPr>
        <xdr:cNvPr id="50" name="TextBox 49">
          <a:extLst>
            <a:ext uri="{FF2B5EF4-FFF2-40B4-BE49-F238E27FC236}">
              <a16:creationId xmlns:a16="http://schemas.microsoft.com/office/drawing/2014/main" id="{00000000-0008-0000-0A00-000032000000}"/>
            </a:ext>
          </a:extLst>
        </xdr:cNvPr>
        <xdr:cNvSpPr txBox="1"/>
      </xdr:nvSpPr>
      <xdr:spPr>
        <a:xfrm>
          <a:off x="874776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4E8EB6-44A1-4803-BE14-9A8362A319F8}" type="TxLink">
            <a:rPr lang="en-US" sz="2000" b="0" i="0" u="none" strike="noStrike">
              <a:solidFill>
                <a:schemeClr val="bg1"/>
              </a:solidFill>
              <a:latin typeface="Aptos Narrow"/>
              <a:ea typeface="+mn-ea"/>
              <a:cs typeface="+mn-cs"/>
            </a:rPr>
            <a:pPr marL="0" indent="0"/>
            <a:t> $10,832 </a:t>
          </a:fld>
          <a:endParaRPr lang="ru-RU" sz="2000" b="0" i="0" u="none" strike="noStrike">
            <a:solidFill>
              <a:schemeClr val="bg1"/>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5">
      <xdr:nvSpPr>
        <xdr:cNvPr id="51" name="TextBox 50">
          <a:extLst>
            <a:ext uri="{FF2B5EF4-FFF2-40B4-BE49-F238E27FC236}">
              <a16:creationId xmlns:a16="http://schemas.microsoft.com/office/drawing/2014/main" id="{00000000-0008-0000-0A00-00003300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32D2CF-ABE6-41B6-86AC-79BE26B2FC82}" type="TxLink">
            <a:rPr lang="en-US" sz="1100" b="1" i="0" u="none" strike="noStrike">
              <a:solidFill>
                <a:srgbClr val="33CCCC"/>
              </a:solidFill>
              <a:latin typeface="Aptos Narrow"/>
              <a:ea typeface="+mn-ea"/>
              <a:cs typeface="+mn-cs"/>
            </a:rPr>
            <a:pPr marL="0" indent="0"/>
            <a:t>↑ +4%</a:t>
          </a:fld>
          <a:endParaRPr lang="ru-RU" sz="1100" b="1" i="0" u="none" strike="noStrike">
            <a:solidFill>
              <a:srgbClr val="33CCCC"/>
            </a:solidFill>
            <a:latin typeface="Aptos Narrow"/>
            <a:ea typeface="+mn-ea"/>
            <a:cs typeface="+mn-cs"/>
          </a:endParaRPr>
        </a:p>
      </xdr:txBody>
    </xdr:sp>
    <xdr:clientData/>
  </xdr:twoCellAnchor>
  <xdr:twoCellAnchor>
    <xdr:from>
      <xdr:col>18</xdr:col>
      <xdr:colOff>571500</xdr:colOff>
      <xdr:row>3</xdr:row>
      <xdr:rowOff>160020</xdr:rowOff>
    </xdr:from>
    <xdr:to>
      <xdr:col>21</xdr:col>
      <xdr:colOff>502920</xdr:colOff>
      <xdr:row>5</xdr:row>
      <xdr:rowOff>152400</xdr:rowOff>
    </xdr:to>
    <xdr:sp macro="" textlink="Processing!J10">
      <xdr:nvSpPr>
        <xdr:cNvPr id="52" name="TextBox 51">
          <a:extLst>
            <a:ext uri="{FF2B5EF4-FFF2-40B4-BE49-F238E27FC236}">
              <a16:creationId xmlns:a16="http://schemas.microsoft.com/office/drawing/2014/main" id="{00000000-0008-0000-0A00-000034000000}"/>
            </a:ext>
          </a:extLst>
        </xdr:cNvPr>
        <xdr:cNvSpPr txBox="1"/>
      </xdr:nvSpPr>
      <xdr:spPr>
        <a:xfrm>
          <a:off x="11544300" y="708660"/>
          <a:ext cx="17602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5A46DE-8382-4092-B124-672DCE793D36}" type="TxLink">
            <a:rPr lang="en-US" sz="1400" b="0" i="0" u="none" strike="noStrike">
              <a:solidFill>
                <a:schemeClr val="bg1"/>
              </a:solidFill>
              <a:latin typeface="Aptos Narrow"/>
              <a:ea typeface="+mn-ea"/>
              <a:cs typeface="+mn-cs"/>
            </a:rPr>
            <a:pPr marL="0" indent="0"/>
            <a:t>Goals Accumulation</a:t>
          </a:fld>
          <a:endParaRPr lang="ru-RU" sz="1400" b="0" i="0" u="none" strike="noStrike">
            <a:solidFill>
              <a:schemeClr val="bg1"/>
            </a:solidFill>
            <a:latin typeface="Aptos Narrow"/>
            <a:ea typeface="+mn-ea"/>
            <a:cs typeface="+mn-cs"/>
          </a:endParaRPr>
        </a:p>
      </xdr:txBody>
    </xdr:sp>
    <xdr:clientData/>
  </xdr:twoCellAnchor>
  <xdr:twoCellAnchor>
    <xdr:from>
      <xdr:col>19</xdr:col>
      <xdr:colOff>361950</xdr:colOff>
      <xdr:row>5</xdr:row>
      <xdr:rowOff>83820</xdr:rowOff>
    </xdr:from>
    <xdr:to>
      <xdr:col>22</xdr:col>
      <xdr:colOff>3810</xdr:colOff>
      <xdr:row>7</xdr:row>
      <xdr:rowOff>76200</xdr:rowOff>
    </xdr:to>
    <xdr:sp macro="" textlink="Processing!T6">
      <xdr:nvSpPr>
        <xdr:cNvPr id="53" name="TextBox 52">
          <a:extLst>
            <a:ext uri="{FF2B5EF4-FFF2-40B4-BE49-F238E27FC236}">
              <a16:creationId xmlns:a16="http://schemas.microsoft.com/office/drawing/2014/main" id="{00000000-0008-0000-0A00-000035000000}"/>
            </a:ext>
          </a:extLst>
        </xdr:cNvPr>
        <xdr:cNvSpPr txBox="1"/>
      </xdr:nvSpPr>
      <xdr:spPr>
        <a:xfrm>
          <a:off x="11944350" y="998220"/>
          <a:ext cx="1470660" cy="35814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7AFC5A4-645B-4660-8ED8-D53523986E3C}" type="TxLink">
            <a:rPr lang="en-US" sz="2000" b="0" i="0" u="none" strike="noStrike">
              <a:solidFill>
                <a:schemeClr val="bg1"/>
              </a:solidFill>
              <a:latin typeface="Aptos Narrow"/>
              <a:ea typeface="+mn-ea"/>
              <a:cs typeface="+mn-cs"/>
            </a:rPr>
            <a:pPr marL="0" indent="0" algn="ctr"/>
            <a:t>41%</a:t>
          </a:fld>
          <a:endParaRPr lang="ru-RU" sz="2000" b="0" i="0" u="none" strike="noStrike">
            <a:solidFill>
              <a:schemeClr val="bg1"/>
            </a:solidFill>
            <a:latin typeface="Aptos Narrow"/>
            <a:ea typeface="+mn-ea"/>
            <a:cs typeface="+mn-cs"/>
          </a:endParaRPr>
        </a:p>
      </xdr:txBody>
    </xdr:sp>
    <xdr:clientData/>
  </xdr:twoCellAnchor>
  <xdr:twoCellAnchor>
    <xdr:from>
      <xdr:col>6</xdr:col>
      <xdr:colOff>259080</xdr:colOff>
      <xdr:row>7</xdr:row>
      <xdr:rowOff>68580</xdr:rowOff>
    </xdr:from>
    <xdr:to>
      <xdr:col>8</xdr:col>
      <xdr:colOff>304800</xdr:colOff>
      <xdr:row>8</xdr:row>
      <xdr:rowOff>160020</xdr:rowOff>
    </xdr:to>
    <xdr:sp macro="" textlink="">
      <xdr:nvSpPr>
        <xdr:cNvPr id="54" name="TextBox 53">
          <a:extLst>
            <a:ext uri="{FF2B5EF4-FFF2-40B4-BE49-F238E27FC236}">
              <a16:creationId xmlns:a16="http://schemas.microsoft.com/office/drawing/2014/main" id="{00000000-0008-0000-0A00-000036000000}"/>
            </a:ext>
          </a:extLst>
        </xdr:cNvPr>
        <xdr:cNvSpPr txBox="1"/>
      </xdr:nvSpPr>
      <xdr:spPr>
        <a:xfrm>
          <a:off x="391668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10</xdr:col>
      <xdr:colOff>533400</xdr:colOff>
      <xdr:row>7</xdr:row>
      <xdr:rowOff>68580</xdr:rowOff>
    </xdr:from>
    <xdr:to>
      <xdr:col>12</xdr:col>
      <xdr:colOff>579120</xdr:colOff>
      <xdr:row>8</xdr:row>
      <xdr:rowOff>160020</xdr:rowOff>
    </xdr:to>
    <xdr:sp macro="" textlink="">
      <xdr:nvSpPr>
        <xdr:cNvPr id="55" name="TextBox 54">
          <a:extLst>
            <a:ext uri="{FF2B5EF4-FFF2-40B4-BE49-F238E27FC236}">
              <a16:creationId xmlns:a16="http://schemas.microsoft.com/office/drawing/2014/main" id="{00000000-0008-0000-0A00-000037000000}"/>
            </a:ext>
          </a:extLst>
        </xdr:cNvPr>
        <xdr:cNvSpPr txBox="1"/>
      </xdr:nvSpPr>
      <xdr:spPr>
        <a:xfrm>
          <a:off x="662940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15</xdr:col>
      <xdr:colOff>205740</xdr:colOff>
      <xdr:row>7</xdr:row>
      <xdr:rowOff>68580</xdr:rowOff>
    </xdr:from>
    <xdr:to>
      <xdr:col>17</xdr:col>
      <xdr:colOff>251460</xdr:colOff>
      <xdr:row>8</xdr:row>
      <xdr:rowOff>160020</xdr:rowOff>
    </xdr:to>
    <xdr:sp macro="" textlink="">
      <xdr:nvSpPr>
        <xdr:cNvPr id="56" name="TextBox 55">
          <a:extLst>
            <a:ext uri="{FF2B5EF4-FFF2-40B4-BE49-F238E27FC236}">
              <a16:creationId xmlns:a16="http://schemas.microsoft.com/office/drawing/2014/main" id="{00000000-0008-0000-0A00-000038000000}"/>
            </a:ext>
          </a:extLst>
        </xdr:cNvPr>
        <xdr:cNvSpPr txBox="1"/>
      </xdr:nvSpPr>
      <xdr:spPr>
        <a:xfrm>
          <a:off x="9349740" y="1348740"/>
          <a:ext cx="1264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6085"/>
              </a:solidFill>
              <a:latin typeface="Aptos Narrow"/>
              <a:ea typeface="+mn-ea"/>
              <a:cs typeface="+mn-cs"/>
            </a:rPr>
            <a:t>vs last month</a:t>
          </a:r>
        </a:p>
      </xdr:txBody>
    </xdr:sp>
    <xdr:clientData/>
  </xdr:twoCellAnchor>
  <xdr:twoCellAnchor>
    <xdr:from>
      <xdr:col>19</xdr:col>
      <xdr:colOff>14869</xdr:colOff>
      <xdr:row>8</xdr:row>
      <xdr:rowOff>41235</xdr:rowOff>
    </xdr:from>
    <xdr:to>
      <xdr:col>22</xdr:col>
      <xdr:colOff>334909</xdr:colOff>
      <xdr:row>8</xdr:row>
      <xdr:rowOff>77811</xdr:rowOff>
    </xdr:to>
    <xdr:sp macro="" textlink="">
      <xdr:nvSpPr>
        <xdr:cNvPr id="57" name="Rectangle: Rounded Corners 56">
          <a:extLst>
            <a:ext uri="{FF2B5EF4-FFF2-40B4-BE49-F238E27FC236}">
              <a16:creationId xmlns:a16="http://schemas.microsoft.com/office/drawing/2014/main" id="{00000000-0008-0000-0A00-000039000000}"/>
            </a:ext>
          </a:extLst>
        </xdr:cNvPr>
        <xdr:cNvSpPr/>
      </xdr:nvSpPr>
      <xdr:spPr>
        <a:xfrm>
          <a:off x="11597269" y="1504275"/>
          <a:ext cx="2148840" cy="36576"/>
        </a:xfrm>
        <a:prstGeom prst="roundRect">
          <a:avLst>
            <a:gd name="adj" fmla="val 50000"/>
          </a:avLst>
        </a:prstGeom>
        <a:gradFill flip="none" rotWithShape="1">
          <a:gsLst>
            <a:gs pos="10000">
              <a:srgbClr val="621EF4"/>
            </a:gs>
            <a:gs pos="83000">
              <a:srgbClr val="24415E"/>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518160</xdr:colOff>
      <xdr:row>6</xdr:row>
      <xdr:rowOff>60960</xdr:rowOff>
    </xdr:from>
    <xdr:to>
      <xdr:col>22</xdr:col>
      <xdr:colOff>457200</xdr:colOff>
      <xdr:row>10</xdr:row>
      <xdr:rowOff>60960</xdr:rowOff>
    </xdr:to>
    <xdr:graphicFrame macro="">
      <xdr:nvGraphicFramePr>
        <xdr:cNvPr id="58" name="Chart 57">
          <a:extLst>
            <a:ext uri="{FF2B5EF4-FFF2-40B4-BE49-F238E27FC236}">
              <a16:creationId xmlns:a16="http://schemas.microsoft.com/office/drawing/2014/main" id="{00000000-0008-0000-0A00-00003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571500</xdr:colOff>
      <xdr:row>5</xdr:row>
      <xdr:rowOff>160020</xdr:rowOff>
    </xdr:from>
    <xdr:to>
      <xdr:col>20</xdr:col>
      <xdr:colOff>137160</xdr:colOff>
      <xdr:row>7</xdr:row>
      <xdr:rowOff>68580</xdr:rowOff>
    </xdr:to>
    <xdr:sp macro="" textlink="">
      <xdr:nvSpPr>
        <xdr:cNvPr id="59" name="TextBox 58">
          <a:extLst>
            <a:ext uri="{FF2B5EF4-FFF2-40B4-BE49-F238E27FC236}">
              <a16:creationId xmlns:a16="http://schemas.microsoft.com/office/drawing/2014/main" id="{00000000-0008-0000-0A00-00003B000000}"/>
            </a:ext>
          </a:extLst>
        </xdr:cNvPr>
        <xdr:cNvSpPr txBox="1"/>
      </xdr:nvSpPr>
      <xdr:spPr>
        <a:xfrm>
          <a:off x="11544300" y="1074420"/>
          <a:ext cx="784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solidFill>
              <a:latin typeface="Aptos Narrow"/>
              <a:ea typeface="+mn-ea"/>
              <a:cs typeface="+mn-cs"/>
            </a:rPr>
            <a:t>Average</a:t>
          </a:r>
        </a:p>
      </xdr:txBody>
    </xdr:sp>
    <xdr:clientData/>
  </xdr:twoCellAnchor>
  <xdr:twoCellAnchor>
    <xdr:from>
      <xdr:col>5</xdr:col>
      <xdr:colOff>403860</xdr:colOff>
      <xdr:row>11</xdr:row>
      <xdr:rowOff>133350</xdr:rowOff>
    </xdr:from>
    <xdr:to>
      <xdr:col>6</xdr:col>
      <xdr:colOff>475371</xdr:colOff>
      <xdr:row>13</xdr:row>
      <xdr:rowOff>41910</xdr:rowOff>
    </xdr:to>
    <xdr:sp macro="" textlink="Processing!M1">
      <xdr:nvSpPr>
        <xdr:cNvPr id="60" name="TextBox 59">
          <a:extLst>
            <a:ext uri="{FF2B5EF4-FFF2-40B4-BE49-F238E27FC236}">
              <a16:creationId xmlns:a16="http://schemas.microsoft.com/office/drawing/2014/main" id="{00000000-0008-0000-0A00-00003C000000}"/>
            </a:ext>
          </a:extLst>
        </xdr:cNvPr>
        <xdr:cNvSpPr txBox="1"/>
      </xdr:nvSpPr>
      <xdr:spPr>
        <a:xfrm>
          <a:off x="3451860" y="2145030"/>
          <a:ext cx="681111"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71CB9A-5938-47CC-ADCA-9F031A44E560}" type="TxLink">
            <a:rPr lang="en-US" sz="1400" b="0" i="0" u="none" strike="noStrike">
              <a:solidFill>
                <a:schemeClr val="bg1"/>
              </a:solidFill>
              <a:latin typeface="Aptos Narrow"/>
              <a:ea typeface="+mn-ea"/>
              <a:cs typeface="+mn-cs"/>
            </a:rPr>
            <a:pPr marL="0" indent="0"/>
            <a:t>Goals</a:t>
          </a:fld>
          <a:endParaRPr lang="ru-RU" sz="1400" b="0" i="0" u="none" strike="noStrike">
            <a:solidFill>
              <a:schemeClr val="bg1"/>
            </a:solidFill>
            <a:latin typeface="Aptos Narrow"/>
            <a:ea typeface="+mn-ea"/>
            <a:cs typeface="+mn-cs"/>
          </a:endParaRPr>
        </a:p>
      </xdr:txBody>
    </xdr:sp>
    <xdr:clientData/>
  </xdr:twoCellAnchor>
  <xdr:twoCellAnchor>
    <xdr:from>
      <xdr:col>7</xdr:col>
      <xdr:colOff>167640</xdr:colOff>
      <xdr:row>13</xdr:row>
      <xdr:rowOff>152400</xdr:rowOff>
    </xdr:from>
    <xdr:to>
      <xdr:col>12</xdr:col>
      <xdr:colOff>228600</xdr:colOff>
      <xdr:row>38</xdr:row>
      <xdr:rowOff>152400</xdr:rowOff>
    </xdr:to>
    <xdr:graphicFrame macro="">
      <xdr:nvGraphicFramePr>
        <xdr:cNvPr id="62" name="Chart 61">
          <a:extLst>
            <a:ext uri="{FF2B5EF4-FFF2-40B4-BE49-F238E27FC236}">
              <a16:creationId xmlns:a16="http://schemas.microsoft.com/office/drawing/2014/main" id="{00000000-0008-0000-0A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271051</xdr:colOff>
      <xdr:row>16</xdr:row>
      <xdr:rowOff>170065</xdr:rowOff>
    </xdr:from>
    <xdr:to>
      <xdr:col>12</xdr:col>
      <xdr:colOff>103411</xdr:colOff>
      <xdr:row>17</xdr:row>
      <xdr:rowOff>181351</xdr:rowOff>
    </xdr:to>
    <xdr:sp macro="" textlink="">
      <xdr:nvSpPr>
        <xdr:cNvPr id="63" name="Rectangle: Rounded Corners 62">
          <a:extLst>
            <a:ext uri="{FF2B5EF4-FFF2-40B4-BE49-F238E27FC236}">
              <a16:creationId xmlns:a16="http://schemas.microsoft.com/office/drawing/2014/main" id="{00000000-0008-0000-0A00-00003F000000}"/>
            </a:ext>
          </a:extLst>
        </xdr:cNvPr>
        <xdr:cNvSpPr/>
      </xdr:nvSpPr>
      <xdr:spPr>
        <a:xfrm>
          <a:off x="4538251" y="3096145"/>
          <a:ext cx="2880360" cy="194166"/>
        </a:xfrm>
        <a:prstGeom prst="roundRect">
          <a:avLst>
            <a:gd name="adj" fmla="val 50000"/>
          </a:avLst>
        </a:prstGeom>
        <a:noFill/>
        <a:ln w="635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271051</xdr:colOff>
      <xdr:row>22</xdr:row>
      <xdr:rowOff>152434</xdr:rowOff>
    </xdr:from>
    <xdr:to>
      <xdr:col>12</xdr:col>
      <xdr:colOff>103411</xdr:colOff>
      <xdr:row>23</xdr:row>
      <xdr:rowOff>167414</xdr:rowOff>
    </xdr:to>
    <xdr:sp macro="" textlink="">
      <xdr:nvSpPr>
        <xdr:cNvPr id="64" name="Rectangle: Rounded Corners 63">
          <a:extLst>
            <a:ext uri="{FF2B5EF4-FFF2-40B4-BE49-F238E27FC236}">
              <a16:creationId xmlns:a16="http://schemas.microsoft.com/office/drawing/2014/main" id="{00000000-0008-0000-0A00-000040000000}"/>
            </a:ext>
          </a:extLst>
        </xdr:cNvPr>
        <xdr:cNvSpPr/>
      </xdr:nvSpPr>
      <xdr:spPr>
        <a:xfrm>
          <a:off x="4538251" y="4175794"/>
          <a:ext cx="2880360" cy="197860"/>
        </a:xfrm>
        <a:prstGeom prst="roundRect">
          <a:avLst>
            <a:gd name="adj" fmla="val 50000"/>
          </a:avLst>
        </a:prstGeom>
        <a:noFill/>
        <a:ln w="635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271051</xdr:colOff>
      <xdr:row>28</xdr:row>
      <xdr:rowOff>138497</xdr:rowOff>
    </xdr:from>
    <xdr:to>
      <xdr:col>12</xdr:col>
      <xdr:colOff>103411</xdr:colOff>
      <xdr:row>29</xdr:row>
      <xdr:rowOff>149781</xdr:rowOff>
    </xdr:to>
    <xdr:sp macro="" textlink="">
      <xdr:nvSpPr>
        <xdr:cNvPr id="65" name="Rectangle: Rounded Corners 64">
          <a:extLst>
            <a:ext uri="{FF2B5EF4-FFF2-40B4-BE49-F238E27FC236}">
              <a16:creationId xmlns:a16="http://schemas.microsoft.com/office/drawing/2014/main" id="{00000000-0008-0000-0A00-000041000000}"/>
            </a:ext>
          </a:extLst>
        </xdr:cNvPr>
        <xdr:cNvSpPr/>
      </xdr:nvSpPr>
      <xdr:spPr>
        <a:xfrm>
          <a:off x="4538251" y="5259137"/>
          <a:ext cx="2880360" cy="194164"/>
        </a:xfrm>
        <a:prstGeom prst="roundRect">
          <a:avLst>
            <a:gd name="adj" fmla="val 50000"/>
          </a:avLst>
        </a:prstGeom>
        <a:noFill/>
        <a:ln w="635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271051</xdr:colOff>
      <xdr:row>34</xdr:row>
      <xdr:rowOff>120863</xdr:rowOff>
    </xdr:from>
    <xdr:to>
      <xdr:col>12</xdr:col>
      <xdr:colOff>103411</xdr:colOff>
      <xdr:row>35</xdr:row>
      <xdr:rowOff>135843</xdr:rowOff>
    </xdr:to>
    <xdr:sp macro="" textlink="">
      <xdr:nvSpPr>
        <xdr:cNvPr id="66" name="Rectangle: Rounded Corners 65">
          <a:extLst>
            <a:ext uri="{FF2B5EF4-FFF2-40B4-BE49-F238E27FC236}">
              <a16:creationId xmlns:a16="http://schemas.microsoft.com/office/drawing/2014/main" id="{00000000-0008-0000-0A00-000042000000}"/>
            </a:ext>
          </a:extLst>
        </xdr:cNvPr>
        <xdr:cNvSpPr/>
      </xdr:nvSpPr>
      <xdr:spPr>
        <a:xfrm>
          <a:off x="4538251" y="6338783"/>
          <a:ext cx="2880360" cy="197860"/>
        </a:xfrm>
        <a:prstGeom prst="roundRect">
          <a:avLst>
            <a:gd name="adj" fmla="val 50000"/>
          </a:avLst>
        </a:prstGeom>
        <a:noFill/>
        <a:ln w="63500">
          <a:solidFill>
            <a:srgbClr val="0115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480060</xdr:colOff>
      <xdr:row>11</xdr:row>
      <xdr:rowOff>91440</xdr:rowOff>
    </xdr:from>
    <xdr:to>
      <xdr:col>12</xdr:col>
      <xdr:colOff>198119</xdr:colOff>
      <xdr:row>13</xdr:row>
      <xdr:rowOff>83820</xdr:rowOff>
    </xdr:to>
    <xdr:sp macro="" textlink="Processing!T6">
      <xdr:nvSpPr>
        <xdr:cNvPr id="67" name="TextBox 66">
          <a:extLst>
            <a:ext uri="{FF2B5EF4-FFF2-40B4-BE49-F238E27FC236}">
              <a16:creationId xmlns:a16="http://schemas.microsoft.com/office/drawing/2014/main" id="{00000000-0008-0000-0A00-000043000000}"/>
            </a:ext>
          </a:extLst>
        </xdr:cNvPr>
        <xdr:cNvSpPr txBox="1"/>
      </xdr:nvSpPr>
      <xdr:spPr>
        <a:xfrm>
          <a:off x="6576060" y="2103120"/>
          <a:ext cx="937259"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C8FBE92D-8B23-4AFA-B938-0C96475E8770}" type="TxLink">
            <a:rPr lang="en-US" sz="2000" b="0" i="0" u="none" strike="noStrike">
              <a:solidFill>
                <a:schemeClr val="bg1"/>
              </a:solidFill>
              <a:latin typeface="Aptos Narrow"/>
              <a:ea typeface="+mn-ea"/>
              <a:cs typeface="+mn-cs"/>
            </a:rPr>
            <a:pPr marL="0" indent="0" algn="r"/>
            <a:t>41%</a:t>
          </a:fld>
          <a:endParaRPr lang="ru-RU" sz="2000" b="0" i="0" u="none" strike="noStrike">
            <a:solidFill>
              <a:schemeClr val="bg1"/>
            </a:solidFill>
            <a:latin typeface="Aptos Narrow"/>
            <a:ea typeface="+mn-ea"/>
            <a:cs typeface="+mn-cs"/>
          </a:endParaRPr>
        </a:p>
      </xdr:txBody>
    </xdr:sp>
    <xdr:clientData/>
  </xdr:twoCellAnchor>
  <xdr:twoCellAnchor>
    <xdr:from>
      <xdr:col>10</xdr:col>
      <xdr:colOff>509954</xdr:colOff>
      <xdr:row>15</xdr:row>
      <xdr:rowOff>142439</xdr:rowOff>
    </xdr:from>
    <xdr:to>
      <xdr:col>12</xdr:col>
      <xdr:colOff>113714</xdr:colOff>
      <xdr:row>16</xdr:row>
      <xdr:rowOff>143611</xdr:rowOff>
    </xdr:to>
    <xdr:sp macro="" textlink="Processing!T11">
      <xdr:nvSpPr>
        <xdr:cNvPr id="68" name="TextBox 67">
          <a:extLst>
            <a:ext uri="{FF2B5EF4-FFF2-40B4-BE49-F238E27FC236}">
              <a16:creationId xmlns:a16="http://schemas.microsoft.com/office/drawing/2014/main" id="{00000000-0008-0000-0A00-000044000000}"/>
            </a:ext>
          </a:extLst>
        </xdr:cNvPr>
        <xdr:cNvSpPr txBox="1"/>
      </xdr:nvSpPr>
      <xdr:spPr>
        <a:xfrm>
          <a:off x="6605954" y="2885639"/>
          <a:ext cx="82296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6C30B7-8D7A-4741-9783-7463AE450BCE}" type="TxLink">
            <a:rPr lang="en-US" sz="1800" b="0" i="0" u="none" strike="noStrike">
              <a:solidFill>
                <a:srgbClr val="598CBF"/>
              </a:solidFill>
              <a:latin typeface="Aptos Narrow"/>
              <a:ea typeface="+mn-ea"/>
              <a:cs typeface="+mn-cs"/>
            </a:rPr>
            <a:pPr marL="0" indent="0" algn="r"/>
            <a:t>71%</a:t>
          </a:fld>
          <a:endParaRPr lang="ru-RU" sz="1800" b="0" i="0" u="none" strike="noStrike">
            <a:solidFill>
              <a:srgbClr val="598CBF"/>
            </a:solidFill>
            <a:latin typeface="Aptos Narrow"/>
            <a:ea typeface="+mn-ea"/>
            <a:cs typeface="+mn-cs"/>
          </a:endParaRPr>
        </a:p>
      </xdr:txBody>
    </xdr:sp>
    <xdr:clientData/>
  </xdr:twoCellAnchor>
  <xdr:twoCellAnchor>
    <xdr:from>
      <xdr:col>10</xdr:col>
      <xdr:colOff>509954</xdr:colOff>
      <xdr:row>21</xdr:row>
      <xdr:rowOff>124659</xdr:rowOff>
    </xdr:from>
    <xdr:to>
      <xdr:col>12</xdr:col>
      <xdr:colOff>113714</xdr:colOff>
      <xdr:row>22</xdr:row>
      <xdr:rowOff>125831</xdr:rowOff>
    </xdr:to>
    <xdr:sp macro="" textlink="Processing!T12">
      <xdr:nvSpPr>
        <xdr:cNvPr id="69" name="TextBox 68">
          <a:extLst>
            <a:ext uri="{FF2B5EF4-FFF2-40B4-BE49-F238E27FC236}">
              <a16:creationId xmlns:a16="http://schemas.microsoft.com/office/drawing/2014/main" id="{00000000-0008-0000-0A00-000045000000}"/>
            </a:ext>
          </a:extLst>
        </xdr:cNvPr>
        <xdr:cNvSpPr txBox="1"/>
      </xdr:nvSpPr>
      <xdr:spPr>
        <a:xfrm>
          <a:off x="6605954" y="3965139"/>
          <a:ext cx="82296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A23670E-5046-402C-99DD-2913C4F62B5A}" type="TxLink">
            <a:rPr lang="en-US" sz="1800" b="0" i="0" u="none" strike="noStrike">
              <a:solidFill>
                <a:srgbClr val="598CBF"/>
              </a:solidFill>
              <a:latin typeface="Aptos Narrow"/>
              <a:ea typeface="+mn-ea"/>
              <a:cs typeface="+mn-cs"/>
            </a:rPr>
            <a:pPr marL="0" indent="0" algn="r"/>
            <a:t>36%</a:t>
          </a:fld>
          <a:endParaRPr lang="ru-RU" sz="1800" b="0" i="0" u="none" strike="noStrike">
            <a:solidFill>
              <a:srgbClr val="598CBF"/>
            </a:solidFill>
            <a:latin typeface="Aptos Narrow"/>
            <a:ea typeface="+mn-ea"/>
            <a:cs typeface="+mn-cs"/>
          </a:endParaRPr>
        </a:p>
      </xdr:txBody>
    </xdr:sp>
    <xdr:clientData/>
  </xdr:twoCellAnchor>
  <xdr:twoCellAnchor>
    <xdr:from>
      <xdr:col>10</xdr:col>
      <xdr:colOff>509954</xdr:colOff>
      <xdr:row>27</xdr:row>
      <xdr:rowOff>106879</xdr:rowOff>
    </xdr:from>
    <xdr:to>
      <xdr:col>12</xdr:col>
      <xdr:colOff>113714</xdr:colOff>
      <xdr:row>28</xdr:row>
      <xdr:rowOff>108051</xdr:rowOff>
    </xdr:to>
    <xdr:sp macro="" textlink="Processing!T13">
      <xdr:nvSpPr>
        <xdr:cNvPr id="70" name="TextBox 69">
          <a:extLst>
            <a:ext uri="{FF2B5EF4-FFF2-40B4-BE49-F238E27FC236}">
              <a16:creationId xmlns:a16="http://schemas.microsoft.com/office/drawing/2014/main" id="{00000000-0008-0000-0A00-000046000000}"/>
            </a:ext>
          </a:extLst>
        </xdr:cNvPr>
        <xdr:cNvSpPr txBox="1"/>
      </xdr:nvSpPr>
      <xdr:spPr>
        <a:xfrm>
          <a:off x="6605954" y="5044639"/>
          <a:ext cx="82296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E685571-B726-4156-8A3E-1F2CA29B5DEC}" type="TxLink">
            <a:rPr lang="en-US" sz="1800" b="0" i="0" u="none" strike="noStrike">
              <a:solidFill>
                <a:srgbClr val="598CBF"/>
              </a:solidFill>
              <a:latin typeface="Aptos Narrow"/>
              <a:ea typeface="+mn-ea"/>
              <a:cs typeface="+mn-cs"/>
            </a:rPr>
            <a:pPr marL="0" indent="0" algn="r"/>
            <a:t>29%</a:t>
          </a:fld>
          <a:endParaRPr lang="ru-RU" sz="1800" b="0" i="0" u="none" strike="noStrike">
            <a:solidFill>
              <a:srgbClr val="598CBF"/>
            </a:solidFill>
            <a:latin typeface="Aptos Narrow"/>
            <a:ea typeface="+mn-ea"/>
            <a:cs typeface="+mn-cs"/>
          </a:endParaRPr>
        </a:p>
      </xdr:txBody>
    </xdr:sp>
    <xdr:clientData/>
  </xdr:twoCellAnchor>
  <xdr:twoCellAnchor>
    <xdr:from>
      <xdr:col>10</xdr:col>
      <xdr:colOff>509954</xdr:colOff>
      <xdr:row>33</xdr:row>
      <xdr:rowOff>89098</xdr:rowOff>
    </xdr:from>
    <xdr:to>
      <xdr:col>12</xdr:col>
      <xdr:colOff>113714</xdr:colOff>
      <xdr:row>34</xdr:row>
      <xdr:rowOff>90270</xdr:rowOff>
    </xdr:to>
    <xdr:sp macro="" textlink="Processing!T14">
      <xdr:nvSpPr>
        <xdr:cNvPr id="71" name="TextBox 70">
          <a:extLst>
            <a:ext uri="{FF2B5EF4-FFF2-40B4-BE49-F238E27FC236}">
              <a16:creationId xmlns:a16="http://schemas.microsoft.com/office/drawing/2014/main" id="{00000000-0008-0000-0A00-000047000000}"/>
            </a:ext>
          </a:extLst>
        </xdr:cNvPr>
        <xdr:cNvSpPr txBox="1"/>
      </xdr:nvSpPr>
      <xdr:spPr>
        <a:xfrm>
          <a:off x="6605954" y="6124138"/>
          <a:ext cx="82296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DA230ED-D6A7-4837-80F2-215B90CA7EDC}" type="TxLink">
            <a:rPr lang="en-US" sz="1800" b="0" i="0" u="none" strike="noStrike">
              <a:solidFill>
                <a:srgbClr val="598CBF"/>
              </a:solidFill>
              <a:latin typeface="Aptos Narrow"/>
              <a:ea typeface="+mn-ea"/>
              <a:cs typeface="+mn-cs"/>
            </a:rPr>
            <a:pPr marL="0" indent="0" algn="r"/>
            <a:t>29%</a:t>
          </a:fld>
          <a:endParaRPr lang="ru-RU" sz="1800" b="0" i="0" u="none" strike="noStrike">
            <a:solidFill>
              <a:srgbClr val="598CBF"/>
            </a:solidFill>
            <a:latin typeface="Aptos Narrow"/>
            <a:ea typeface="+mn-ea"/>
            <a:cs typeface="+mn-cs"/>
          </a:endParaRPr>
        </a:p>
      </xdr:txBody>
    </xdr:sp>
    <xdr:clientData/>
  </xdr:twoCellAnchor>
  <xdr:twoCellAnchor>
    <xdr:from>
      <xdr:col>7</xdr:col>
      <xdr:colOff>260839</xdr:colOff>
      <xdr:row>15</xdr:row>
      <xdr:rowOff>142439</xdr:rowOff>
    </xdr:from>
    <xdr:to>
      <xdr:col>9</xdr:col>
      <xdr:colOff>47479</xdr:colOff>
      <xdr:row>16</xdr:row>
      <xdr:rowOff>143611</xdr:rowOff>
    </xdr:to>
    <xdr:sp macro="" textlink="Processing!S11">
      <xdr:nvSpPr>
        <xdr:cNvPr id="72" name="TextBox 71">
          <a:extLst>
            <a:ext uri="{FF2B5EF4-FFF2-40B4-BE49-F238E27FC236}">
              <a16:creationId xmlns:a16="http://schemas.microsoft.com/office/drawing/2014/main" id="{00000000-0008-0000-0A00-000048000000}"/>
            </a:ext>
          </a:extLst>
        </xdr:cNvPr>
        <xdr:cNvSpPr txBox="1"/>
      </xdr:nvSpPr>
      <xdr:spPr>
        <a:xfrm>
          <a:off x="4528039" y="28856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875681-0D7B-4FC7-8ED0-A982445B7B4B}" type="TxLink">
            <a:rPr lang="en-US" sz="1800" b="0" i="0" u="none" strike="noStrike">
              <a:solidFill>
                <a:srgbClr val="598CBF"/>
              </a:solidFill>
              <a:latin typeface="Aptos Narrow"/>
              <a:ea typeface="+mn-ea"/>
              <a:cs typeface="+mn-cs"/>
            </a:rPr>
            <a:pPr marL="0" indent="0" algn="l"/>
            <a:t> $1,058 </a:t>
          </a:fld>
          <a:endParaRPr lang="ru-RU" sz="1800" b="0" i="0" u="none" strike="noStrike">
            <a:solidFill>
              <a:srgbClr val="598CBF"/>
            </a:solidFill>
            <a:latin typeface="Aptos Narrow"/>
            <a:ea typeface="+mn-ea"/>
            <a:cs typeface="+mn-cs"/>
          </a:endParaRPr>
        </a:p>
      </xdr:txBody>
    </xdr:sp>
    <xdr:clientData/>
  </xdr:twoCellAnchor>
  <xdr:twoCellAnchor>
    <xdr:from>
      <xdr:col>7</xdr:col>
      <xdr:colOff>276079</xdr:colOff>
      <xdr:row>21</xdr:row>
      <xdr:rowOff>124659</xdr:rowOff>
    </xdr:from>
    <xdr:to>
      <xdr:col>9</xdr:col>
      <xdr:colOff>62719</xdr:colOff>
      <xdr:row>22</xdr:row>
      <xdr:rowOff>125831</xdr:rowOff>
    </xdr:to>
    <xdr:sp macro="" textlink="Processing!S12">
      <xdr:nvSpPr>
        <xdr:cNvPr id="73" name="TextBox 72">
          <a:extLst>
            <a:ext uri="{FF2B5EF4-FFF2-40B4-BE49-F238E27FC236}">
              <a16:creationId xmlns:a16="http://schemas.microsoft.com/office/drawing/2014/main" id="{00000000-0008-0000-0A00-000049000000}"/>
            </a:ext>
          </a:extLst>
        </xdr:cNvPr>
        <xdr:cNvSpPr txBox="1"/>
      </xdr:nvSpPr>
      <xdr:spPr>
        <a:xfrm>
          <a:off x="4543279" y="39651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C373441-A92D-4530-BA99-8504B883A57A}" type="TxLink">
            <a:rPr lang="en-US" sz="1800" b="0" i="0" u="none" strike="noStrike">
              <a:solidFill>
                <a:srgbClr val="598CBF"/>
              </a:solidFill>
              <a:latin typeface="Aptos Narrow"/>
              <a:ea typeface="+mn-ea"/>
              <a:cs typeface="+mn-cs"/>
            </a:rPr>
            <a:pPr marL="0" indent="0" algn="l"/>
            <a:t> $669 </a:t>
          </a:fld>
          <a:endParaRPr lang="ru-RU" sz="1800" b="0" i="0" u="none" strike="noStrike">
            <a:solidFill>
              <a:srgbClr val="598CBF"/>
            </a:solidFill>
            <a:latin typeface="Aptos Narrow"/>
            <a:ea typeface="+mn-ea"/>
            <a:cs typeface="+mn-cs"/>
          </a:endParaRPr>
        </a:p>
      </xdr:txBody>
    </xdr:sp>
    <xdr:clientData/>
  </xdr:twoCellAnchor>
  <xdr:twoCellAnchor>
    <xdr:from>
      <xdr:col>7</xdr:col>
      <xdr:colOff>291319</xdr:colOff>
      <xdr:row>27</xdr:row>
      <xdr:rowOff>106879</xdr:rowOff>
    </xdr:from>
    <xdr:to>
      <xdr:col>9</xdr:col>
      <xdr:colOff>77959</xdr:colOff>
      <xdr:row>28</xdr:row>
      <xdr:rowOff>108051</xdr:rowOff>
    </xdr:to>
    <xdr:sp macro="" textlink="Processing!S13">
      <xdr:nvSpPr>
        <xdr:cNvPr id="74" name="TextBox 73">
          <a:extLst>
            <a:ext uri="{FF2B5EF4-FFF2-40B4-BE49-F238E27FC236}">
              <a16:creationId xmlns:a16="http://schemas.microsoft.com/office/drawing/2014/main" id="{00000000-0008-0000-0A00-00004A000000}"/>
            </a:ext>
          </a:extLst>
        </xdr:cNvPr>
        <xdr:cNvSpPr txBox="1"/>
      </xdr:nvSpPr>
      <xdr:spPr>
        <a:xfrm>
          <a:off x="4558519" y="50446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CF73296-6FA7-4D2B-9AE5-CD2ABDFA6D42}" type="TxLink">
            <a:rPr lang="en-US" sz="1800" b="0" i="0" u="none" strike="noStrike">
              <a:solidFill>
                <a:srgbClr val="598CBF"/>
              </a:solidFill>
              <a:latin typeface="Aptos Narrow"/>
              <a:ea typeface="+mn-ea"/>
              <a:cs typeface="+mn-cs"/>
            </a:rPr>
            <a:pPr marL="0" indent="0" algn="l"/>
            <a:t> $737 </a:t>
          </a:fld>
          <a:endParaRPr lang="ru-RU" sz="1800" b="0" i="0" u="none" strike="noStrike">
            <a:solidFill>
              <a:srgbClr val="598CBF"/>
            </a:solidFill>
            <a:latin typeface="Aptos Narrow"/>
            <a:ea typeface="+mn-ea"/>
            <a:cs typeface="+mn-cs"/>
          </a:endParaRPr>
        </a:p>
      </xdr:txBody>
    </xdr:sp>
    <xdr:clientData/>
  </xdr:twoCellAnchor>
  <xdr:twoCellAnchor>
    <xdr:from>
      <xdr:col>7</xdr:col>
      <xdr:colOff>268459</xdr:colOff>
      <xdr:row>33</xdr:row>
      <xdr:rowOff>89098</xdr:rowOff>
    </xdr:from>
    <xdr:to>
      <xdr:col>9</xdr:col>
      <xdr:colOff>55099</xdr:colOff>
      <xdr:row>34</xdr:row>
      <xdr:rowOff>90270</xdr:rowOff>
    </xdr:to>
    <xdr:sp macro="" textlink="Processing!S14">
      <xdr:nvSpPr>
        <xdr:cNvPr id="75" name="TextBox 74">
          <a:extLst>
            <a:ext uri="{FF2B5EF4-FFF2-40B4-BE49-F238E27FC236}">
              <a16:creationId xmlns:a16="http://schemas.microsoft.com/office/drawing/2014/main" id="{00000000-0008-0000-0A00-00004B000000}"/>
            </a:ext>
          </a:extLst>
        </xdr:cNvPr>
        <xdr:cNvSpPr txBox="1"/>
      </xdr:nvSpPr>
      <xdr:spPr>
        <a:xfrm>
          <a:off x="4535659" y="6124138"/>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35F5F23-276A-474E-82C6-58AC516A6E2F}" type="TxLink">
            <a:rPr lang="en-US" sz="1800" b="0" i="0" u="none" strike="noStrike">
              <a:solidFill>
                <a:srgbClr val="598CBF"/>
              </a:solidFill>
              <a:latin typeface="Aptos Narrow"/>
              <a:ea typeface="+mn-ea"/>
              <a:cs typeface="+mn-cs"/>
            </a:rPr>
            <a:pPr marL="0" indent="0" algn="l"/>
            <a:t> $882 </a:t>
          </a:fld>
          <a:endParaRPr lang="ru-RU" sz="1800" b="0" i="0" u="none" strike="noStrike">
            <a:solidFill>
              <a:srgbClr val="598CBF"/>
            </a:solidFill>
            <a:latin typeface="Aptos Narrow"/>
            <a:ea typeface="+mn-ea"/>
            <a:cs typeface="+mn-cs"/>
          </a:endParaRPr>
        </a:p>
      </xdr:txBody>
    </xdr:sp>
    <xdr:clientData/>
  </xdr:twoCellAnchor>
  <xdr:twoCellAnchor>
    <xdr:from>
      <xdr:col>1</xdr:col>
      <xdr:colOff>121920</xdr:colOff>
      <xdr:row>27</xdr:row>
      <xdr:rowOff>114300</xdr:rowOff>
    </xdr:from>
    <xdr:to>
      <xdr:col>2</xdr:col>
      <xdr:colOff>464820</xdr:colOff>
      <xdr:row>29</xdr:row>
      <xdr:rowOff>22860</xdr:rowOff>
    </xdr:to>
    <xdr:sp macro="" textlink="Processing!Q20">
      <xdr:nvSpPr>
        <xdr:cNvPr id="76" name="TextBox 75">
          <a:extLst>
            <a:ext uri="{FF2B5EF4-FFF2-40B4-BE49-F238E27FC236}">
              <a16:creationId xmlns:a16="http://schemas.microsoft.com/office/drawing/2014/main" id="{00000000-0008-0000-0A00-00004C000000}"/>
            </a:ext>
          </a:extLst>
        </xdr:cNvPr>
        <xdr:cNvSpPr txBox="1"/>
      </xdr:nvSpPr>
      <xdr:spPr>
        <a:xfrm>
          <a:off x="7315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D8B2AB-A028-414A-BCA4-0E629E7387DD}" type="TxLink">
            <a:rPr lang="en-US" sz="1400" b="0" i="0" u="none" strike="noStrike">
              <a:solidFill>
                <a:schemeClr val="bg1"/>
              </a:solidFill>
              <a:latin typeface="Aptos Narrow"/>
              <a:ea typeface="+mn-ea"/>
              <a:cs typeface="+mn-cs"/>
            </a:rPr>
            <a:pPr marL="0" indent="0"/>
            <a:t>Accaunts</a:t>
          </a:fld>
          <a:endParaRPr lang="ru-RU" sz="1400" b="0" i="0" u="none" strike="noStrike">
            <a:solidFill>
              <a:schemeClr val="bg1"/>
            </a:solidFill>
            <a:latin typeface="Aptos Narrow"/>
            <a:ea typeface="+mn-ea"/>
            <a:cs typeface="+mn-cs"/>
          </a:endParaRPr>
        </a:p>
      </xdr:txBody>
    </xdr:sp>
    <xdr:clientData/>
  </xdr:twoCellAnchor>
  <xdr:twoCellAnchor>
    <xdr:from>
      <xdr:col>1</xdr:col>
      <xdr:colOff>91440</xdr:colOff>
      <xdr:row>29</xdr:row>
      <xdr:rowOff>68580</xdr:rowOff>
    </xdr:from>
    <xdr:to>
      <xdr:col>4</xdr:col>
      <xdr:colOff>365760</xdr:colOff>
      <xdr:row>31</xdr:row>
      <xdr:rowOff>22860</xdr:rowOff>
    </xdr:to>
    <xdr:sp macro="" textlink="">
      <xdr:nvSpPr>
        <xdr:cNvPr id="77" name="Rectangle: Rounded Corners 76">
          <a:extLst>
            <a:ext uri="{FF2B5EF4-FFF2-40B4-BE49-F238E27FC236}">
              <a16:creationId xmlns:a16="http://schemas.microsoft.com/office/drawing/2014/main" id="{00000000-0008-0000-0A00-00004D000000}"/>
            </a:ext>
          </a:extLst>
        </xdr:cNvPr>
        <xdr:cNvSpPr/>
      </xdr:nvSpPr>
      <xdr:spPr>
        <a:xfrm>
          <a:off x="701040" y="53721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91440</xdr:colOff>
      <xdr:row>31</xdr:row>
      <xdr:rowOff>96520</xdr:rowOff>
    </xdr:from>
    <xdr:to>
      <xdr:col>4</xdr:col>
      <xdr:colOff>365760</xdr:colOff>
      <xdr:row>33</xdr:row>
      <xdr:rowOff>50800</xdr:rowOff>
    </xdr:to>
    <xdr:sp macro="" textlink="">
      <xdr:nvSpPr>
        <xdr:cNvPr id="78" name="Rectangle: Rounded Corners 77">
          <a:extLst>
            <a:ext uri="{FF2B5EF4-FFF2-40B4-BE49-F238E27FC236}">
              <a16:creationId xmlns:a16="http://schemas.microsoft.com/office/drawing/2014/main" id="{00000000-0008-0000-0A00-00004E000000}"/>
            </a:ext>
          </a:extLst>
        </xdr:cNvPr>
        <xdr:cNvSpPr/>
      </xdr:nvSpPr>
      <xdr:spPr>
        <a:xfrm>
          <a:off x="701040" y="57658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91440</xdr:colOff>
      <xdr:row>33</xdr:row>
      <xdr:rowOff>124460</xdr:rowOff>
    </xdr:from>
    <xdr:to>
      <xdr:col>4</xdr:col>
      <xdr:colOff>365760</xdr:colOff>
      <xdr:row>35</xdr:row>
      <xdr:rowOff>78740</xdr:rowOff>
    </xdr:to>
    <xdr:sp macro="" textlink="">
      <xdr:nvSpPr>
        <xdr:cNvPr id="79" name="Rectangle: Rounded Corners 78">
          <a:extLst>
            <a:ext uri="{FF2B5EF4-FFF2-40B4-BE49-F238E27FC236}">
              <a16:creationId xmlns:a16="http://schemas.microsoft.com/office/drawing/2014/main" id="{00000000-0008-0000-0A00-00004F000000}"/>
            </a:ext>
          </a:extLst>
        </xdr:cNvPr>
        <xdr:cNvSpPr/>
      </xdr:nvSpPr>
      <xdr:spPr>
        <a:xfrm>
          <a:off x="701040" y="61595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91440</xdr:colOff>
      <xdr:row>35</xdr:row>
      <xdr:rowOff>152400</xdr:rowOff>
    </xdr:from>
    <xdr:to>
      <xdr:col>4</xdr:col>
      <xdr:colOff>365760</xdr:colOff>
      <xdr:row>37</xdr:row>
      <xdr:rowOff>106680</xdr:rowOff>
    </xdr:to>
    <xdr:sp macro="" textlink="">
      <xdr:nvSpPr>
        <xdr:cNvPr id="80" name="Rectangle: Rounded Corners 79">
          <a:extLst>
            <a:ext uri="{FF2B5EF4-FFF2-40B4-BE49-F238E27FC236}">
              <a16:creationId xmlns:a16="http://schemas.microsoft.com/office/drawing/2014/main" id="{00000000-0008-0000-0A00-000050000000}"/>
            </a:ext>
          </a:extLst>
        </xdr:cNvPr>
        <xdr:cNvSpPr/>
      </xdr:nvSpPr>
      <xdr:spPr>
        <a:xfrm>
          <a:off x="701040" y="6553200"/>
          <a:ext cx="2103120" cy="320040"/>
        </a:xfrm>
        <a:prstGeom prst="roundRect">
          <a:avLst>
            <a:gd name="adj" fmla="val 29626"/>
          </a:avLst>
        </a:prstGeom>
        <a:solidFill>
          <a:srgbClr val="01152D"/>
        </a:solidFill>
        <a:ln w="12700">
          <a:gradFill>
            <a:gsLst>
              <a:gs pos="11000">
                <a:srgbClr val="04365D"/>
              </a:gs>
              <a:gs pos="67000">
                <a:srgbClr val="021C30"/>
              </a:gs>
            </a:gsLst>
            <a:lin ang="4800000" scaled="0"/>
          </a:gradFill>
        </a:ln>
        <a:effectLst>
          <a:outerShdw blurRad="889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258495</xdr:colOff>
      <xdr:row>29</xdr:row>
      <xdr:rowOff>104339</xdr:rowOff>
    </xdr:from>
    <xdr:to>
      <xdr:col>4</xdr:col>
      <xdr:colOff>330006</xdr:colOff>
      <xdr:row>30</xdr:row>
      <xdr:rowOff>105511</xdr:rowOff>
    </xdr:to>
    <xdr:sp macro="" textlink="Processing!R21">
      <xdr:nvSpPr>
        <xdr:cNvPr id="81" name="TextBox 80">
          <a:extLst>
            <a:ext uri="{FF2B5EF4-FFF2-40B4-BE49-F238E27FC236}">
              <a16:creationId xmlns:a16="http://schemas.microsoft.com/office/drawing/2014/main" id="{00000000-0008-0000-0A00-000051000000}"/>
            </a:ext>
          </a:extLst>
        </xdr:cNvPr>
        <xdr:cNvSpPr txBox="1"/>
      </xdr:nvSpPr>
      <xdr:spPr>
        <a:xfrm>
          <a:off x="2087295" y="540785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9308C9C-E821-4D6D-BA82-77747CD597F9}" type="TxLink">
            <a:rPr lang="en-US" sz="1100" b="0" i="0" u="none" strike="noStrike">
              <a:solidFill>
                <a:srgbClr val="598CBF"/>
              </a:solidFill>
              <a:latin typeface="Aptos Narrow"/>
              <a:ea typeface="+mn-ea"/>
              <a:cs typeface="+mn-cs"/>
            </a:rPr>
            <a:pPr marL="0" indent="0" algn="r"/>
            <a:t>$2 709</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29</xdr:row>
      <xdr:rowOff>104339</xdr:rowOff>
    </xdr:from>
    <xdr:to>
      <xdr:col>3</xdr:col>
      <xdr:colOff>189914</xdr:colOff>
      <xdr:row>30</xdr:row>
      <xdr:rowOff>105511</xdr:rowOff>
    </xdr:to>
    <xdr:sp macro="" textlink="Processing!Q21">
      <xdr:nvSpPr>
        <xdr:cNvPr id="82" name="TextBox 81">
          <a:extLst>
            <a:ext uri="{FF2B5EF4-FFF2-40B4-BE49-F238E27FC236}">
              <a16:creationId xmlns:a16="http://schemas.microsoft.com/office/drawing/2014/main" id="{00000000-0008-0000-0A00-000052000000}"/>
            </a:ext>
          </a:extLst>
        </xdr:cNvPr>
        <xdr:cNvSpPr txBox="1"/>
      </xdr:nvSpPr>
      <xdr:spPr>
        <a:xfrm>
          <a:off x="1012874" y="540785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549DB41-3313-4B8C-93C3-C28BA2C972BE}" type="TxLink">
            <a:rPr lang="en-US" sz="1100" b="0" i="0" u="none" strike="noStrike">
              <a:solidFill>
                <a:srgbClr val="598CBF"/>
              </a:solidFill>
              <a:latin typeface="Aptos Narrow"/>
              <a:ea typeface="+mn-ea"/>
              <a:cs typeface="+mn-cs"/>
            </a:rPr>
            <a:pPr marL="0" indent="0" algn="l"/>
            <a:t>Investments</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31</xdr:row>
      <xdr:rowOff>150059</xdr:rowOff>
    </xdr:from>
    <xdr:to>
      <xdr:col>4</xdr:col>
      <xdr:colOff>330006</xdr:colOff>
      <xdr:row>32</xdr:row>
      <xdr:rowOff>151231</xdr:rowOff>
    </xdr:to>
    <xdr:sp macro="" textlink="Processing!R22">
      <xdr:nvSpPr>
        <xdr:cNvPr id="83" name="TextBox 82">
          <a:extLst>
            <a:ext uri="{FF2B5EF4-FFF2-40B4-BE49-F238E27FC236}">
              <a16:creationId xmlns:a16="http://schemas.microsoft.com/office/drawing/2014/main" id="{00000000-0008-0000-0A00-000053000000}"/>
            </a:ext>
          </a:extLst>
        </xdr:cNvPr>
        <xdr:cNvSpPr txBox="1"/>
      </xdr:nvSpPr>
      <xdr:spPr>
        <a:xfrm>
          <a:off x="2087295" y="5819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B9F38D1-CC9D-4152-B49B-5AE61AE33F1F}" type="TxLink">
            <a:rPr lang="en-US" sz="1100" b="0" i="0" u="none" strike="noStrike">
              <a:solidFill>
                <a:srgbClr val="598CBF"/>
              </a:solidFill>
              <a:latin typeface="Aptos Narrow"/>
              <a:ea typeface="+mn-ea"/>
              <a:cs typeface="+mn-cs"/>
            </a:rPr>
            <a:pPr marL="0" indent="0" algn="r"/>
            <a:t>$1 977</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31</xdr:row>
      <xdr:rowOff>150059</xdr:rowOff>
    </xdr:from>
    <xdr:to>
      <xdr:col>3</xdr:col>
      <xdr:colOff>189914</xdr:colOff>
      <xdr:row>32</xdr:row>
      <xdr:rowOff>151231</xdr:rowOff>
    </xdr:to>
    <xdr:sp macro="" textlink="Processing!Q22">
      <xdr:nvSpPr>
        <xdr:cNvPr id="84" name="TextBox 83">
          <a:extLst>
            <a:ext uri="{FF2B5EF4-FFF2-40B4-BE49-F238E27FC236}">
              <a16:creationId xmlns:a16="http://schemas.microsoft.com/office/drawing/2014/main" id="{00000000-0008-0000-0A00-000054000000}"/>
            </a:ext>
          </a:extLst>
        </xdr:cNvPr>
        <xdr:cNvSpPr txBox="1"/>
      </xdr:nvSpPr>
      <xdr:spPr>
        <a:xfrm>
          <a:off x="1012874" y="5819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2D48D95-88CE-4A8D-B893-439D544E9583}" type="TxLink">
            <a:rPr lang="en-US" sz="1100" b="0" i="0" u="none" strike="noStrike">
              <a:solidFill>
                <a:srgbClr val="598CBF"/>
              </a:solidFill>
              <a:latin typeface="Aptos Narrow"/>
              <a:ea typeface="+mn-ea"/>
              <a:cs typeface="+mn-cs"/>
            </a:rPr>
            <a:pPr marL="0" indent="0" algn="l"/>
            <a:t>Checking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33</xdr:row>
      <xdr:rowOff>165299</xdr:rowOff>
    </xdr:from>
    <xdr:to>
      <xdr:col>4</xdr:col>
      <xdr:colOff>330006</xdr:colOff>
      <xdr:row>34</xdr:row>
      <xdr:rowOff>166471</xdr:rowOff>
    </xdr:to>
    <xdr:sp macro="" textlink="Processing!R23">
      <xdr:nvSpPr>
        <xdr:cNvPr id="85" name="TextBox 84">
          <a:extLst>
            <a:ext uri="{FF2B5EF4-FFF2-40B4-BE49-F238E27FC236}">
              <a16:creationId xmlns:a16="http://schemas.microsoft.com/office/drawing/2014/main" id="{00000000-0008-0000-0A00-000055000000}"/>
            </a:ext>
          </a:extLst>
        </xdr:cNvPr>
        <xdr:cNvSpPr txBox="1"/>
      </xdr:nvSpPr>
      <xdr:spPr>
        <a:xfrm>
          <a:off x="2087295" y="620033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99CA88D-AE8B-40EC-8894-724CE7969974}" type="TxLink">
            <a:rPr lang="en-US" sz="1100" b="0" i="0" u="none" strike="noStrike">
              <a:solidFill>
                <a:srgbClr val="598CBF"/>
              </a:solidFill>
              <a:latin typeface="Aptos Narrow"/>
              <a:ea typeface="+mn-ea"/>
              <a:cs typeface="+mn-cs"/>
            </a:rPr>
            <a:pPr marL="0" indent="0" algn="r"/>
            <a:t>$1 916</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33</xdr:row>
      <xdr:rowOff>165299</xdr:rowOff>
    </xdr:from>
    <xdr:to>
      <xdr:col>3</xdr:col>
      <xdr:colOff>189914</xdr:colOff>
      <xdr:row>34</xdr:row>
      <xdr:rowOff>166471</xdr:rowOff>
    </xdr:to>
    <xdr:sp macro="" textlink="Processing!Q23">
      <xdr:nvSpPr>
        <xdr:cNvPr id="86" name="TextBox 85">
          <a:extLst>
            <a:ext uri="{FF2B5EF4-FFF2-40B4-BE49-F238E27FC236}">
              <a16:creationId xmlns:a16="http://schemas.microsoft.com/office/drawing/2014/main" id="{00000000-0008-0000-0A00-000056000000}"/>
            </a:ext>
          </a:extLst>
        </xdr:cNvPr>
        <xdr:cNvSpPr txBox="1"/>
      </xdr:nvSpPr>
      <xdr:spPr>
        <a:xfrm>
          <a:off x="1012874" y="620033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864B10-3E92-48C6-83B2-9E42358F19F7}" type="TxLink">
            <a:rPr lang="en-US" sz="1100" b="0" i="0" u="none" strike="noStrike">
              <a:solidFill>
                <a:srgbClr val="598CBF"/>
              </a:solidFill>
              <a:latin typeface="Aptos Narrow"/>
              <a:ea typeface="+mn-ea"/>
              <a:cs typeface="+mn-cs"/>
            </a:rPr>
            <a:pPr marL="0" indent="0" algn="l"/>
            <a:t>Saving</a:t>
          </a:fld>
          <a:endParaRPr lang="ru-RU" sz="1100" b="0" i="0" u="none" strike="noStrike">
            <a:solidFill>
              <a:srgbClr val="598CBF"/>
            </a:solidFill>
            <a:latin typeface="Aptos Narrow"/>
            <a:ea typeface="+mn-ea"/>
            <a:cs typeface="+mn-cs"/>
          </a:endParaRPr>
        </a:p>
      </xdr:txBody>
    </xdr:sp>
    <xdr:clientData/>
  </xdr:twoCellAnchor>
  <xdr:twoCellAnchor>
    <xdr:from>
      <xdr:col>3</xdr:col>
      <xdr:colOff>258495</xdr:colOff>
      <xdr:row>36</xdr:row>
      <xdr:rowOff>12899</xdr:rowOff>
    </xdr:from>
    <xdr:to>
      <xdr:col>4</xdr:col>
      <xdr:colOff>330006</xdr:colOff>
      <xdr:row>37</xdr:row>
      <xdr:rowOff>14071</xdr:rowOff>
    </xdr:to>
    <xdr:sp macro="" textlink="Processing!R24">
      <xdr:nvSpPr>
        <xdr:cNvPr id="87" name="TextBox 86">
          <a:extLst>
            <a:ext uri="{FF2B5EF4-FFF2-40B4-BE49-F238E27FC236}">
              <a16:creationId xmlns:a16="http://schemas.microsoft.com/office/drawing/2014/main" id="{00000000-0008-0000-0A00-000057000000}"/>
            </a:ext>
          </a:extLst>
        </xdr:cNvPr>
        <xdr:cNvSpPr txBox="1"/>
      </xdr:nvSpPr>
      <xdr:spPr>
        <a:xfrm>
          <a:off x="2087295" y="6596579"/>
          <a:ext cx="681111"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AFAFF53-E48A-46A8-B08F-F303044C6141}" type="TxLink">
            <a:rPr lang="en-US" sz="1100" b="0" i="0" u="none" strike="noStrike">
              <a:solidFill>
                <a:srgbClr val="598CBF"/>
              </a:solidFill>
              <a:latin typeface="Aptos Narrow"/>
              <a:ea typeface="+mn-ea"/>
              <a:cs typeface="+mn-cs"/>
            </a:rPr>
            <a:pPr marL="0" indent="0" algn="r"/>
            <a:t>$1 712</a:t>
          </a:fld>
          <a:endParaRPr lang="ru-RU" sz="1100" b="0" i="0" u="none" strike="noStrike">
            <a:solidFill>
              <a:srgbClr val="598CBF"/>
            </a:solidFill>
            <a:latin typeface="Aptos Narrow"/>
            <a:ea typeface="+mn-ea"/>
            <a:cs typeface="+mn-cs"/>
          </a:endParaRPr>
        </a:p>
      </xdr:txBody>
    </xdr:sp>
    <xdr:clientData/>
  </xdr:twoCellAnchor>
  <xdr:twoCellAnchor>
    <xdr:from>
      <xdr:col>1</xdr:col>
      <xdr:colOff>403274</xdr:colOff>
      <xdr:row>36</xdr:row>
      <xdr:rowOff>12899</xdr:rowOff>
    </xdr:from>
    <xdr:to>
      <xdr:col>3</xdr:col>
      <xdr:colOff>189914</xdr:colOff>
      <xdr:row>37</xdr:row>
      <xdr:rowOff>14071</xdr:rowOff>
    </xdr:to>
    <xdr:sp macro="" textlink="Processing!Q24">
      <xdr:nvSpPr>
        <xdr:cNvPr id="88" name="TextBox 87">
          <a:extLst>
            <a:ext uri="{FF2B5EF4-FFF2-40B4-BE49-F238E27FC236}">
              <a16:creationId xmlns:a16="http://schemas.microsoft.com/office/drawing/2014/main" id="{00000000-0008-0000-0A00-000058000000}"/>
            </a:ext>
          </a:extLst>
        </xdr:cNvPr>
        <xdr:cNvSpPr txBox="1"/>
      </xdr:nvSpPr>
      <xdr:spPr>
        <a:xfrm>
          <a:off x="1012874" y="6596579"/>
          <a:ext cx="1005840" cy="18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34A437-0D88-4F35-B567-B7F6831301AB}" type="TxLink">
            <a:rPr lang="en-US" sz="1100" b="0" i="0" u="none" strike="noStrike">
              <a:solidFill>
                <a:srgbClr val="598CBF"/>
              </a:solidFill>
              <a:latin typeface="Aptos Narrow"/>
              <a:ea typeface="+mn-ea"/>
              <a:cs typeface="+mn-cs"/>
            </a:rPr>
            <a:pPr marL="0" indent="0" algn="l"/>
            <a:t>Credit Cards</a:t>
          </a:fld>
          <a:endParaRPr lang="ru-RU" sz="1100" b="0" i="0" u="none" strike="noStrike">
            <a:solidFill>
              <a:srgbClr val="598CBF"/>
            </a:solidFill>
            <a:latin typeface="Aptos Narrow"/>
            <a:ea typeface="+mn-ea"/>
            <a:cs typeface="+mn-cs"/>
          </a:endParaRPr>
        </a:p>
      </xdr:txBody>
    </xdr:sp>
    <xdr:clientData/>
  </xdr:twoCellAnchor>
  <xdr:twoCellAnchor>
    <xdr:from>
      <xdr:col>1</xdr:col>
      <xdr:colOff>358140</xdr:colOff>
      <xdr:row>29</xdr:row>
      <xdr:rowOff>7620</xdr:rowOff>
    </xdr:from>
    <xdr:to>
      <xdr:col>5</xdr:col>
      <xdr:colOff>22860</xdr:colOff>
      <xdr:row>39</xdr:row>
      <xdr:rowOff>7620</xdr:rowOff>
    </xdr:to>
    <xdr:graphicFrame macro="">
      <xdr:nvGraphicFramePr>
        <xdr:cNvPr id="89" name="Chart 88">
          <a:extLst>
            <a:ext uri="{FF2B5EF4-FFF2-40B4-BE49-F238E27FC236}">
              <a16:creationId xmlns:a16="http://schemas.microsoft.com/office/drawing/2014/main" id="{00000000-0008-0000-0A00-00005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7620</xdr:colOff>
      <xdr:row>27</xdr:row>
      <xdr:rowOff>114300</xdr:rowOff>
    </xdr:from>
    <xdr:to>
      <xdr:col>4</xdr:col>
      <xdr:colOff>350520</xdr:colOff>
      <xdr:row>29</xdr:row>
      <xdr:rowOff>22860</xdr:rowOff>
    </xdr:to>
    <xdr:sp macro="" textlink="Processing!R20">
      <xdr:nvSpPr>
        <xdr:cNvPr id="90" name="TextBox 89">
          <a:extLst>
            <a:ext uri="{FF2B5EF4-FFF2-40B4-BE49-F238E27FC236}">
              <a16:creationId xmlns:a16="http://schemas.microsoft.com/office/drawing/2014/main" id="{00000000-0008-0000-0A00-00005A000000}"/>
            </a:ext>
          </a:extLst>
        </xdr:cNvPr>
        <xdr:cNvSpPr txBox="1"/>
      </xdr:nvSpPr>
      <xdr:spPr>
        <a:xfrm>
          <a:off x="1836420" y="50520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D4FDB19F-6E7D-4041-9887-35703C74EE3F}" type="TxLink">
            <a:rPr lang="en-US" sz="1400" b="0" i="0" u="none" strike="noStrike">
              <a:solidFill>
                <a:schemeClr val="bg1"/>
              </a:solidFill>
              <a:latin typeface="Aptos Narrow"/>
              <a:ea typeface="+mn-ea"/>
              <a:cs typeface="+mn-cs"/>
            </a:rPr>
            <a:pPr marL="0" indent="0" algn="r"/>
            <a:t>$8 314</a:t>
          </a:fld>
          <a:endParaRPr lang="ru-RU" sz="1400" b="0" i="0" u="none" strike="noStrike">
            <a:solidFill>
              <a:schemeClr val="bg1"/>
            </a:solidFill>
            <a:latin typeface="Aptos Narrow"/>
            <a:ea typeface="+mn-ea"/>
            <a:cs typeface="+mn-cs"/>
          </a:endParaRPr>
        </a:p>
      </xdr:txBody>
    </xdr:sp>
    <xdr:clientData/>
  </xdr:twoCellAnchor>
  <xdr:twoCellAnchor editAs="oneCell">
    <xdr:from>
      <xdr:col>19</xdr:col>
      <xdr:colOff>342900</xdr:colOff>
      <xdr:row>11</xdr:row>
      <xdr:rowOff>45721</xdr:rowOff>
    </xdr:from>
    <xdr:to>
      <xdr:col>22</xdr:col>
      <xdr:colOff>342900</xdr:colOff>
      <xdr:row>13</xdr:row>
      <xdr:rowOff>137161</xdr:rowOff>
    </xdr:to>
    <mc:AlternateContent xmlns:mc="http://schemas.openxmlformats.org/markup-compatibility/2006" xmlns:a14="http://schemas.microsoft.com/office/drawing/2010/main">
      <mc:Choice Requires="a14">
        <xdr:graphicFrame macro="">
          <xdr:nvGraphicFramePr>
            <xdr:cNvPr id="91" name="Year 4">
              <a:extLst>
                <a:ext uri="{FF2B5EF4-FFF2-40B4-BE49-F238E27FC236}">
                  <a16:creationId xmlns:a16="http://schemas.microsoft.com/office/drawing/2014/main" id="{00000000-0008-0000-0A00-00005B000000}"/>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1925300" y="2057401"/>
              <a:ext cx="182880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419100</xdr:colOff>
      <xdr:row>22</xdr:row>
      <xdr:rowOff>121921</xdr:rowOff>
    </xdr:from>
    <xdr:to>
      <xdr:col>22</xdr:col>
      <xdr:colOff>419100</xdr:colOff>
      <xdr:row>24</xdr:row>
      <xdr:rowOff>158497</xdr:rowOff>
    </xdr:to>
    <mc:AlternateContent xmlns:mc="http://schemas.openxmlformats.org/markup-compatibility/2006" xmlns:a14="http://schemas.microsoft.com/office/drawing/2010/main">
      <mc:Choice Requires="a14">
        <xdr:graphicFrame macro="">
          <xdr:nvGraphicFramePr>
            <xdr:cNvPr id="92" name="Month 5">
              <a:extLst>
                <a:ext uri="{FF2B5EF4-FFF2-40B4-BE49-F238E27FC236}">
                  <a16:creationId xmlns:a16="http://schemas.microsoft.com/office/drawing/2014/main" id="{00000000-0008-0000-0A00-00005C000000}"/>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8343900" y="4145281"/>
              <a:ext cx="548640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571500</xdr:colOff>
      <xdr:row>11</xdr:row>
      <xdr:rowOff>22860</xdr:rowOff>
    </xdr:from>
    <xdr:to>
      <xdr:col>18</xdr:col>
      <xdr:colOff>601980</xdr:colOff>
      <xdr:row>13</xdr:row>
      <xdr:rowOff>132588</xdr:rowOff>
    </xdr:to>
    <xdr:graphicFrame macro="">
      <xdr:nvGraphicFramePr>
        <xdr:cNvPr id="93" name="Chart 92">
          <a:extLst>
            <a:ext uri="{FF2B5EF4-FFF2-40B4-BE49-F238E27FC236}">
              <a16:creationId xmlns:a16="http://schemas.microsoft.com/office/drawing/2014/main" id="{00000000-0008-0000-0A00-00005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17</xdr:col>
          <xdr:colOff>514350</xdr:colOff>
          <xdr:row>11</xdr:row>
          <xdr:rowOff>133350</xdr:rowOff>
        </xdr:from>
        <xdr:to>
          <xdr:col>18</xdr:col>
          <xdr:colOff>514350</xdr:colOff>
          <xdr:row>13</xdr:row>
          <xdr:rowOff>0</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00000000-0008-0000-0900-00000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17</xdr:col>
      <xdr:colOff>495300</xdr:colOff>
      <xdr:row>11</xdr:row>
      <xdr:rowOff>175260</xdr:rowOff>
    </xdr:from>
    <xdr:to>
      <xdr:col>18</xdr:col>
      <xdr:colOff>68580</xdr:colOff>
      <xdr:row>12</xdr:row>
      <xdr:rowOff>175260</xdr:rowOff>
    </xdr:to>
    <xdr:sp macro="" textlink="">
      <xdr:nvSpPr>
        <xdr:cNvPr id="94" name="Rectangle 93">
          <a:extLst>
            <a:ext uri="{FF2B5EF4-FFF2-40B4-BE49-F238E27FC236}">
              <a16:creationId xmlns:a16="http://schemas.microsoft.com/office/drawing/2014/main" id="{00000000-0008-0000-0A00-00005E000000}"/>
            </a:ext>
          </a:extLst>
        </xdr:cNvPr>
        <xdr:cNvSpPr/>
      </xdr:nvSpPr>
      <xdr:spPr>
        <a:xfrm>
          <a:off x="10858500" y="2186940"/>
          <a:ext cx="182880" cy="18288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502920</xdr:colOff>
      <xdr:row>11</xdr:row>
      <xdr:rowOff>68580</xdr:rowOff>
    </xdr:from>
    <xdr:to>
      <xdr:col>17</xdr:col>
      <xdr:colOff>289560</xdr:colOff>
      <xdr:row>12</xdr:row>
      <xdr:rowOff>160020</xdr:rowOff>
    </xdr:to>
    <xdr:sp macro="" textlink="Processing!I23">
      <xdr:nvSpPr>
        <xdr:cNvPr id="95" name="TextBox 94">
          <a:extLst>
            <a:ext uri="{FF2B5EF4-FFF2-40B4-BE49-F238E27FC236}">
              <a16:creationId xmlns:a16="http://schemas.microsoft.com/office/drawing/2014/main" id="{00000000-0008-0000-0A00-00005F000000}"/>
            </a:ext>
          </a:extLst>
        </xdr:cNvPr>
        <xdr:cNvSpPr txBox="1"/>
      </xdr:nvSpPr>
      <xdr:spPr>
        <a:xfrm>
          <a:off x="9646920" y="2080260"/>
          <a:ext cx="10058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BB6E9FB-7F4B-4293-8CC3-C89263A1C2B4}" type="TxLink">
            <a:rPr lang="en-US" sz="1800" b="0" i="0" u="none" strike="noStrike">
              <a:solidFill>
                <a:schemeClr val="bg1"/>
              </a:solidFill>
              <a:latin typeface="Aptos Narrow"/>
              <a:ea typeface="+mn-ea"/>
              <a:cs typeface="+mn-cs"/>
            </a:rPr>
            <a:pPr marL="0" indent="0" algn="l"/>
            <a:t> $10,832 </a:t>
          </a:fld>
          <a:endParaRPr lang="ru-RU" sz="1800" b="0" i="0" u="none" strike="noStrike">
            <a:solidFill>
              <a:schemeClr val="bg1"/>
            </a:solidFill>
            <a:latin typeface="Aptos Narrow"/>
            <a:ea typeface="+mn-ea"/>
            <a:cs typeface="+mn-cs"/>
          </a:endParaRPr>
        </a:p>
      </xdr:txBody>
    </xdr:sp>
    <xdr:clientData/>
  </xdr:twoCellAnchor>
  <xdr:twoCellAnchor>
    <xdr:from>
      <xdr:col>5</xdr:col>
      <xdr:colOff>371535</xdr:colOff>
      <xdr:row>12</xdr:row>
      <xdr:rowOff>162791</xdr:rowOff>
    </xdr:from>
    <xdr:to>
      <xdr:col>7</xdr:col>
      <xdr:colOff>288927</xdr:colOff>
      <xdr:row>37</xdr:row>
      <xdr:rowOff>137160</xdr:rowOff>
    </xdr:to>
    <xdr:graphicFrame macro="">
      <xdr:nvGraphicFramePr>
        <xdr:cNvPr id="96" name="Chart 95">
          <a:extLst>
            <a:ext uri="{FF2B5EF4-FFF2-40B4-BE49-F238E27FC236}">
              <a16:creationId xmlns:a16="http://schemas.microsoft.com/office/drawing/2014/main" id="{00000000-0008-0000-0A00-00006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396241</xdr:colOff>
      <xdr:row>11</xdr:row>
      <xdr:rowOff>106680</xdr:rowOff>
    </xdr:from>
    <xdr:to>
      <xdr:col>9</xdr:col>
      <xdr:colOff>160021</xdr:colOff>
      <xdr:row>13</xdr:row>
      <xdr:rowOff>15240</xdr:rowOff>
    </xdr:to>
    <xdr:sp macro="" textlink="">
      <xdr:nvSpPr>
        <xdr:cNvPr id="97" name="TextBox 96">
          <a:extLst>
            <a:ext uri="{FF2B5EF4-FFF2-40B4-BE49-F238E27FC236}">
              <a16:creationId xmlns:a16="http://schemas.microsoft.com/office/drawing/2014/main" id="{00000000-0008-0000-0A00-000061000000}"/>
            </a:ext>
          </a:extLst>
        </xdr:cNvPr>
        <xdr:cNvSpPr txBox="1"/>
      </xdr:nvSpPr>
      <xdr:spPr>
        <a:xfrm>
          <a:off x="5273041" y="211836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solidFill>
              <a:latin typeface="Aptos Narrow"/>
              <a:ea typeface="+mn-ea"/>
              <a:cs typeface="+mn-cs"/>
            </a:rPr>
            <a:t>$</a:t>
          </a:r>
        </a:p>
      </xdr:txBody>
    </xdr:sp>
    <xdr:clientData/>
  </xdr:twoCellAnchor>
  <xdr:twoCellAnchor>
    <xdr:from>
      <xdr:col>9</xdr:col>
      <xdr:colOff>259081</xdr:colOff>
      <xdr:row>11</xdr:row>
      <xdr:rowOff>106680</xdr:rowOff>
    </xdr:from>
    <xdr:to>
      <xdr:col>10</xdr:col>
      <xdr:colOff>22861</xdr:colOff>
      <xdr:row>13</xdr:row>
      <xdr:rowOff>15240</xdr:rowOff>
    </xdr:to>
    <xdr:sp macro="" textlink="">
      <xdr:nvSpPr>
        <xdr:cNvPr id="98" name="TextBox 97">
          <a:extLst>
            <a:ext uri="{FF2B5EF4-FFF2-40B4-BE49-F238E27FC236}">
              <a16:creationId xmlns:a16="http://schemas.microsoft.com/office/drawing/2014/main" id="{00000000-0008-0000-0A00-000062000000}"/>
            </a:ext>
          </a:extLst>
        </xdr:cNvPr>
        <xdr:cNvSpPr txBox="1"/>
      </xdr:nvSpPr>
      <xdr:spPr>
        <a:xfrm>
          <a:off x="5745481" y="2118360"/>
          <a:ext cx="373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solidFill>
              <a:latin typeface="Aptos Narrow"/>
              <a:ea typeface="+mn-ea"/>
              <a:cs typeface="+mn-cs"/>
            </a:rPr>
            <a:t>%</a:t>
          </a:r>
        </a:p>
      </xdr:txBody>
    </xdr:sp>
    <xdr:clientData/>
  </xdr:twoCellAnchor>
  <mc:AlternateContent xmlns:mc="http://schemas.openxmlformats.org/markup-compatibility/2006">
    <mc:Choice xmlns:a14="http://schemas.microsoft.com/office/drawing/2010/main" Requires="a14">
      <xdr:twoCellAnchor editAs="oneCell">
        <xdr:from>
          <xdr:col>8</xdr:col>
          <xdr:colOff>323850</xdr:colOff>
          <xdr:row>11</xdr:row>
          <xdr:rowOff>152400</xdr:rowOff>
        </xdr:from>
        <xdr:to>
          <xdr:col>9</xdr:col>
          <xdr:colOff>57150</xdr:colOff>
          <xdr:row>13</xdr:row>
          <xdr:rowOff>9525</xdr:rowOff>
        </xdr:to>
        <xdr:sp macro="" textlink="">
          <xdr:nvSpPr>
            <xdr:cNvPr id="10242" name="Option Button 2" hidden="1">
              <a:extLst>
                <a:ext uri="{63B3BB69-23CF-44E3-9099-C40C66FF867C}">
                  <a14:compatExt spid="_x0000_s10242"/>
                </a:ext>
                <a:ext uri="{FF2B5EF4-FFF2-40B4-BE49-F238E27FC236}">
                  <a16:creationId xmlns:a16="http://schemas.microsoft.com/office/drawing/2014/main" id="{00000000-0008-0000-09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11</xdr:row>
          <xdr:rowOff>152400</xdr:rowOff>
        </xdr:from>
        <xdr:to>
          <xdr:col>9</xdr:col>
          <xdr:colOff>523875</xdr:colOff>
          <xdr:row>13</xdr:row>
          <xdr:rowOff>9525</xdr:rowOff>
        </xdr:to>
        <xdr:sp macro="" textlink="">
          <xdr:nvSpPr>
            <xdr:cNvPr id="10243" name="Option Button 3" hidden="1">
              <a:extLst>
                <a:ext uri="{63B3BB69-23CF-44E3-9099-C40C66FF867C}">
                  <a14:compatExt spid="_x0000_s10243"/>
                </a:ext>
                <a:ext uri="{FF2B5EF4-FFF2-40B4-BE49-F238E27FC236}">
                  <a16:creationId xmlns:a16="http://schemas.microsoft.com/office/drawing/2014/main" id="{00000000-0008-0000-0900-00000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18584</xdr:colOff>
      <xdr:row>28</xdr:row>
      <xdr:rowOff>80847</xdr:rowOff>
    </xdr:from>
    <xdr:to>
      <xdr:col>1</xdr:col>
      <xdr:colOff>521504</xdr:colOff>
      <xdr:row>38</xdr:row>
      <xdr:rowOff>88281</xdr:rowOff>
    </xdr:to>
    <xdr:graphicFrame macro="">
      <xdr:nvGraphicFramePr>
        <xdr:cNvPr id="99" name="Chart 98">
          <a:extLst>
            <a:ext uri="{FF2B5EF4-FFF2-40B4-BE49-F238E27FC236}">
              <a16:creationId xmlns:a16="http://schemas.microsoft.com/office/drawing/2014/main" id="{00000000-0008-0000-0A00-00006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281940</xdr:colOff>
      <xdr:row>5</xdr:row>
      <xdr:rowOff>45720</xdr:rowOff>
    </xdr:from>
    <xdr:to>
      <xdr:col>7</xdr:col>
      <xdr:colOff>533400</xdr:colOff>
      <xdr:row>7</xdr:row>
      <xdr:rowOff>38100</xdr:rowOff>
    </xdr:to>
    <xdr:sp macro="" textlink="Processing!J7">
      <xdr:nvSpPr>
        <xdr:cNvPr id="100" name="TextBox 99">
          <a:extLst>
            <a:ext uri="{FF2B5EF4-FFF2-40B4-BE49-F238E27FC236}">
              <a16:creationId xmlns:a16="http://schemas.microsoft.com/office/drawing/2014/main" id="{00000000-0008-0000-0A00-000064000000}"/>
            </a:ext>
          </a:extLst>
        </xdr:cNvPr>
        <xdr:cNvSpPr txBox="1"/>
      </xdr:nvSpPr>
      <xdr:spPr>
        <a:xfrm>
          <a:off x="33299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970F84-CAD0-4A62-9E44-528DBEC86110}" type="TxLink">
            <a:rPr lang="en-US" sz="2000" b="0" i="0" u="none" strike="noStrike">
              <a:solidFill>
                <a:srgbClr val="FF0000"/>
              </a:solidFill>
              <a:latin typeface="Aptos Narrow"/>
              <a:ea typeface="+mn-ea"/>
              <a:cs typeface="+mn-cs"/>
            </a:rPr>
            <a:pPr marL="0" indent="0"/>
            <a:t> </a:t>
          </a:fld>
          <a:endParaRPr lang="ru-RU" sz="2000" b="0" i="0" u="none" strike="noStrike">
            <a:solidFill>
              <a:srgbClr val="FF0000"/>
            </a:solidFill>
            <a:latin typeface="Aptos Narrow"/>
            <a:ea typeface="+mn-ea"/>
            <a:cs typeface="+mn-cs"/>
          </a:endParaRPr>
        </a:p>
      </xdr:txBody>
    </xdr:sp>
    <xdr:clientData/>
  </xdr:twoCellAnchor>
  <xdr:twoCellAnchor>
    <xdr:from>
      <xdr:col>5</xdr:col>
      <xdr:colOff>281940</xdr:colOff>
      <xdr:row>5</xdr:row>
      <xdr:rowOff>45720</xdr:rowOff>
    </xdr:from>
    <xdr:to>
      <xdr:col>7</xdr:col>
      <xdr:colOff>533400</xdr:colOff>
      <xdr:row>7</xdr:row>
      <xdr:rowOff>38100</xdr:rowOff>
    </xdr:to>
    <xdr:sp macro="" textlink="Processing!I7">
      <xdr:nvSpPr>
        <xdr:cNvPr id="101" name="TextBox 100">
          <a:extLst>
            <a:ext uri="{FF2B5EF4-FFF2-40B4-BE49-F238E27FC236}">
              <a16:creationId xmlns:a16="http://schemas.microsoft.com/office/drawing/2014/main" id="{00000000-0008-0000-0A00-000065000000}"/>
            </a:ext>
          </a:extLst>
        </xdr:cNvPr>
        <xdr:cNvSpPr txBox="1"/>
      </xdr:nvSpPr>
      <xdr:spPr>
        <a:xfrm>
          <a:off x="3329940" y="960120"/>
          <a:ext cx="1470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AB128E-9B81-41DA-9E24-A81793FD04BE}" type="TxLink">
            <a:rPr lang="en-US" sz="2000" b="0" i="0" u="none" strike="noStrike">
              <a:solidFill>
                <a:srgbClr val="00C6BC"/>
              </a:solidFill>
              <a:latin typeface="Aptos Narrow"/>
              <a:ea typeface="+mn-ea"/>
              <a:cs typeface="+mn-cs"/>
            </a:rPr>
            <a:pPr marL="0" indent="0"/>
            <a:t>$3 048</a:t>
          </a:fld>
          <a:endParaRPr lang="ru-RU" sz="2000" b="0" i="0" u="none" strike="noStrike">
            <a:solidFill>
              <a:srgbClr val="00C6BC"/>
            </a:solidFill>
            <a:latin typeface="Aptos Narrow"/>
            <a:ea typeface="+mn-ea"/>
            <a:cs typeface="+mn-cs"/>
          </a:endParaRPr>
        </a:p>
      </xdr:txBody>
    </xdr:sp>
    <xdr:clientData/>
  </xdr:twoCellAnchor>
  <xdr:twoCellAnchor>
    <xdr:from>
      <xdr:col>15</xdr:col>
      <xdr:colOff>152400</xdr:colOff>
      <xdr:row>28</xdr:row>
      <xdr:rowOff>91440</xdr:rowOff>
    </xdr:from>
    <xdr:to>
      <xdr:col>16</xdr:col>
      <xdr:colOff>457200</xdr:colOff>
      <xdr:row>37</xdr:row>
      <xdr:rowOff>121920</xdr:rowOff>
    </xdr:to>
    <xdr:grpSp>
      <xdr:nvGrpSpPr>
        <xdr:cNvPr id="102" name="Group 101">
          <a:extLst>
            <a:ext uri="{FF2B5EF4-FFF2-40B4-BE49-F238E27FC236}">
              <a16:creationId xmlns:a16="http://schemas.microsoft.com/office/drawing/2014/main" id="{00000000-0008-0000-0A00-000066000000}"/>
            </a:ext>
          </a:extLst>
        </xdr:cNvPr>
        <xdr:cNvGrpSpPr/>
      </xdr:nvGrpSpPr>
      <xdr:grpSpPr>
        <a:xfrm>
          <a:off x="9042400" y="5425440"/>
          <a:ext cx="897467" cy="1744980"/>
          <a:chOff x="9296400" y="5212080"/>
          <a:chExt cx="914400" cy="1676400"/>
        </a:xfrm>
      </xdr:grpSpPr>
      <xdr:sp macro="" textlink="Processing!J2">
        <xdr:nvSpPr>
          <xdr:cNvPr id="103" name="Rectangle: Rounded Corners 102">
            <a:extLst>
              <a:ext uri="{FF2B5EF4-FFF2-40B4-BE49-F238E27FC236}">
                <a16:creationId xmlns:a16="http://schemas.microsoft.com/office/drawing/2014/main" id="{00000000-0008-0000-0A00-000067000000}"/>
              </a:ext>
            </a:extLst>
          </xdr:cNvPr>
          <xdr:cNvSpPr/>
        </xdr:nvSpPr>
        <xdr:spPr>
          <a:xfrm>
            <a:off x="9296400" y="5212080"/>
            <a:ext cx="914400" cy="274320"/>
          </a:xfrm>
          <a:prstGeom prst="roundRect">
            <a:avLst/>
          </a:prstGeom>
          <a:gradFill>
            <a:gsLst>
              <a:gs pos="100000">
                <a:srgbClr val="0054B4"/>
              </a:gs>
              <a:gs pos="0">
                <a:srgbClr val="34D399"/>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760DDD-0791-4269-B40F-0B3A1B881499}" type="TxLink">
              <a:rPr lang="en-US" sz="1100" b="0" i="0" u="none" strike="noStrike">
                <a:solidFill>
                  <a:schemeClr val="bg1"/>
                </a:solidFill>
                <a:latin typeface="Aptos Narrow"/>
              </a:rPr>
              <a:pPr algn="ctr"/>
              <a:t>Checking</a:t>
            </a:fld>
            <a:endParaRPr lang="ru-RU" sz="1100">
              <a:solidFill>
                <a:schemeClr val="bg1"/>
              </a:solidFill>
            </a:endParaRPr>
          </a:p>
        </xdr:txBody>
      </xdr:sp>
      <xdr:sp macro="" textlink="Processing!J3">
        <xdr:nvSpPr>
          <xdr:cNvPr id="104" name="Rectangle: Rounded Corners 103">
            <a:extLst>
              <a:ext uri="{FF2B5EF4-FFF2-40B4-BE49-F238E27FC236}">
                <a16:creationId xmlns:a16="http://schemas.microsoft.com/office/drawing/2014/main" id="{00000000-0008-0000-0A00-000068000000}"/>
              </a:ext>
            </a:extLst>
          </xdr:cNvPr>
          <xdr:cNvSpPr/>
        </xdr:nvSpPr>
        <xdr:spPr>
          <a:xfrm>
            <a:off x="9296400" y="5562600"/>
            <a:ext cx="914400" cy="274320"/>
          </a:xfrm>
          <a:prstGeom prst="roundRect">
            <a:avLst/>
          </a:prstGeom>
          <a:gradFill>
            <a:gsLst>
              <a:gs pos="100000">
                <a:srgbClr val="1E63E8"/>
              </a:gs>
              <a:gs pos="0">
                <a:srgbClr val="6CB7FF"/>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3E7859-60EB-44D0-A4E1-97BDEF9835DA}" type="TxLink">
              <a:rPr lang="en-US" sz="1100" b="0" i="0" u="none" strike="noStrike">
                <a:solidFill>
                  <a:schemeClr val="bg1"/>
                </a:solidFill>
                <a:latin typeface="Aptos Narrow"/>
              </a:rPr>
              <a:pPr algn="ctr"/>
              <a:t>Saving</a:t>
            </a:fld>
            <a:endParaRPr lang="ru-RU" sz="1100">
              <a:solidFill>
                <a:schemeClr val="bg1"/>
              </a:solidFill>
            </a:endParaRPr>
          </a:p>
        </xdr:txBody>
      </xdr:sp>
      <xdr:sp macro="" textlink="Processing!J4">
        <xdr:nvSpPr>
          <xdr:cNvPr id="105" name="Rectangle: Rounded Corners 104">
            <a:extLst>
              <a:ext uri="{FF2B5EF4-FFF2-40B4-BE49-F238E27FC236}">
                <a16:creationId xmlns:a16="http://schemas.microsoft.com/office/drawing/2014/main" id="{00000000-0008-0000-0A00-000069000000}"/>
              </a:ext>
            </a:extLst>
          </xdr:cNvPr>
          <xdr:cNvSpPr/>
        </xdr:nvSpPr>
        <xdr:spPr>
          <a:xfrm>
            <a:off x="9296400" y="5913120"/>
            <a:ext cx="914400" cy="274320"/>
          </a:xfrm>
          <a:prstGeom prst="roundRect">
            <a:avLst/>
          </a:prstGeom>
          <a:gradFill>
            <a:gsLst>
              <a:gs pos="100000">
                <a:srgbClr val="1CE16C"/>
              </a:gs>
              <a:gs pos="0">
                <a:srgbClr val="F9EAB7"/>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92A42B-82E4-4657-AA3E-77D138B4C2C2}" type="TxLink">
              <a:rPr lang="en-US" sz="1100" b="0" i="0" u="none" strike="noStrike">
                <a:solidFill>
                  <a:schemeClr val="bg1"/>
                </a:solidFill>
                <a:latin typeface="Aptos Narrow"/>
              </a:rPr>
              <a:pPr algn="ctr"/>
              <a:t>Investments</a:t>
            </a:fld>
            <a:endParaRPr lang="ru-RU" sz="1100">
              <a:solidFill>
                <a:schemeClr val="bg1"/>
              </a:solidFill>
            </a:endParaRPr>
          </a:p>
        </xdr:txBody>
      </xdr:sp>
      <xdr:sp macro="" textlink="Processing!J5">
        <xdr:nvSpPr>
          <xdr:cNvPr id="106" name="Rectangle: Rounded Corners 105">
            <a:extLst>
              <a:ext uri="{FF2B5EF4-FFF2-40B4-BE49-F238E27FC236}">
                <a16:creationId xmlns:a16="http://schemas.microsoft.com/office/drawing/2014/main" id="{00000000-0008-0000-0A00-00006A000000}"/>
              </a:ext>
            </a:extLst>
          </xdr:cNvPr>
          <xdr:cNvSpPr/>
        </xdr:nvSpPr>
        <xdr:spPr>
          <a:xfrm>
            <a:off x="9296400" y="6263640"/>
            <a:ext cx="914400" cy="274320"/>
          </a:xfrm>
          <a:prstGeom prst="roundRect">
            <a:avLst/>
          </a:prstGeom>
          <a:gradFill>
            <a:gsLst>
              <a:gs pos="0">
                <a:srgbClr val="FFFF00"/>
              </a:gs>
              <a:gs pos="94000">
                <a:srgbClr val="F2207B"/>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B2A1CF-C769-492E-ADE4-147DC16D645D}" type="TxLink">
              <a:rPr lang="en-US" sz="1100" b="0" i="0" u="none" strike="noStrike">
                <a:solidFill>
                  <a:schemeClr val="bg1"/>
                </a:solidFill>
                <a:latin typeface="Aptos Narrow"/>
              </a:rPr>
              <a:pPr algn="ctr"/>
              <a:t>Digital Craft</a:t>
            </a:fld>
            <a:endParaRPr lang="ru-RU" sz="1100">
              <a:solidFill>
                <a:schemeClr val="bg1"/>
              </a:solidFill>
            </a:endParaRPr>
          </a:p>
        </xdr:txBody>
      </xdr:sp>
      <xdr:sp macro="" textlink="Processing!J6">
        <xdr:nvSpPr>
          <xdr:cNvPr id="107" name="Rectangle: Rounded Corners 106">
            <a:extLst>
              <a:ext uri="{FF2B5EF4-FFF2-40B4-BE49-F238E27FC236}">
                <a16:creationId xmlns:a16="http://schemas.microsoft.com/office/drawing/2014/main" id="{00000000-0008-0000-0A00-00006B000000}"/>
              </a:ext>
            </a:extLst>
          </xdr:cNvPr>
          <xdr:cNvSpPr/>
        </xdr:nvSpPr>
        <xdr:spPr>
          <a:xfrm>
            <a:off x="9296400" y="6614160"/>
            <a:ext cx="914400" cy="274320"/>
          </a:xfrm>
          <a:prstGeom prst="roundRect">
            <a:avLst/>
          </a:prstGeom>
          <a:gradFill>
            <a:gsLst>
              <a:gs pos="100000">
                <a:srgbClr val="70AD18"/>
              </a:gs>
              <a:gs pos="0">
                <a:srgbClr val="ADE35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665468-6D95-4B70-AA85-914A8AC47F5B}" type="TxLink">
              <a:rPr lang="en-US" sz="1100" b="0" i="0" u="none" strike="noStrike">
                <a:solidFill>
                  <a:schemeClr val="bg1"/>
                </a:solidFill>
                <a:latin typeface="Aptos Narrow"/>
              </a:rPr>
              <a:pPr algn="ctr"/>
              <a:t>Rewards</a:t>
            </a:fld>
            <a:endParaRPr lang="ru-RU" sz="1100">
              <a:solidFill>
                <a:schemeClr val="bg1"/>
              </a:solidFill>
            </a:endParaRPr>
          </a:p>
        </xdr:txBody>
      </xdr:sp>
    </xdr:grpSp>
    <xdr:clientData/>
  </xdr:twoCellAnchor>
  <xdr:twoCellAnchor>
    <xdr:from>
      <xdr:col>15</xdr:col>
      <xdr:colOff>15240</xdr:colOff>
      <xdr:row>27</xdr:row>
      <xdr:rowOff>76200</xdr:rowOff>
    </xdr:from>
    <xdr:to>
      <xdr:col>17</xdr:col>
      <xdr:colOff>3048</xdr:colOff>
      <xdr:row>38</xdr:row>
      <xdr:rowOff>131064</xdr:rowOff>
    </xdr:to>
    <xdr:graphicFrame macro="">
      <xdr:nvGraphicFramePr>
        <xdr:cNvPr id="108" name="Chart 107">
          <a:extLst>
            <a:ext uri="{FF2B5EF4-FFF2-40B4-BE49-F238E27FC236}">
              <a16:creationId xmlns:a16="http://schemas.microsoft.com/office/drawing/2014/main" id="{00000000-0008-0000-0A00-00006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561975</xdr:colOff>
          <xdr:row>28</xdr:row>
          <xdr:rowOff>85725</xdr:rowOff>
        </xdr:from>
        <xdr:to>
          <xdr:col>16</xdr:col>
          <xdr:colOff>438150</xdr:colOff>
          <xdr:row>29</xdr:row>
          <xdr:rowOff>161925</xdr:rowOff>
        </xdr:to>
        <xdr:sp macro="" textlink="">
          <xdr:nvSpPr>
            <xdr:cNvPr id="10244" name="Check Box 4" hidden="1">
              <a:extLst>
                <a:ext uri="{63B3BB69-23CF-44E3-9099-C40C66FF867C}">
                  <a14:compatExt spid="_x0000_s10244"/>
                </a:ext>
                <a:ext uri="{FF2B5EF4-FFF2-40B4-BE49-F238E27FC236}">
                  <a16:creationId xmlns:a16="http://schemas.microsoft.com/office/drawing/2014/main" id="{00000000-0008-0000-0900-00000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30</xdr:row>
          <xdr:rowOff>76200</xdr:rowOff>
        </xdr:from>
        <xdr:to>
          <xdr:col>16</xdr:col>
          <xdr:colOff>438150</xdr:colOff>
          <xdr:row>31</xdr:row>
          <xdr:rowOff>152400</xdr:rowOff>
        </xdr:to>
        <xdr:sp macro="" textlink="">
          <xdr:nvSpPr>
            <xdr:cNvPr id="10245" name="Check Box 5" hidden="1">
              <a:extLst>
                <a:ext uri="{63B3BB69-23CF-44E3-9099-C40C66FF867C}">
                  <a14:compatExt spid="_x0000_s10245"/>
                </a:ext>
                <a:ext uri="{FF2B5EF4-FFF2-40B4-BE49-F238E27FC236}">
                  <a16:creationId xmlns:a16="http://schemas.microsoft.com/office/drawing/2014/main" id="{00000000-0008-0000-0900-00000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32</xdr:row>
          <xdr:rowOff>66675</xdr:rowOff>
        </xdr:from>
        <xdr:to>
          <xdr:col>16</xdr:col>
          <xdr:colOff>438150</xdr:colOff>
          <xdr:row>33</xdr:row>
          <xdr:rowOff>142875</xdr:rowOff>
        </xdr:to>
        <xdr:sp macro="" textlink="">
          <xdr:nvSpPr>
            <xdr:cNvPr id="10246" name="Check Box 6" hidden="1">
              <a:extLst>
                <a:ext uri="{63B3BB69-23CF-44E3-9099-C40C66FF867C}">
                  <a14:compatExt spid="_x0000_s10246"/>
                </a:ext>
                <a:ext uri="{FF2B5EF4-FFF2-40B4-BE49-F238E27FC236}">
                  <a16:creationId xmlns:a16="http://schemas.microsoft.com/office/drawing/2014/main" id="{00000000-0008-0000-0900-00000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34</xdr:row>
          <xdr:rowOff>57150</xdr:rowOff>
        </xdr:from>
        <xdr:to>
          <xdr:col>16</xdr:col>
          <xdr:colOff>438150</xdr:colOff>
          <xdr:row>35</xdr:row>
          <xdr:rowOff>133350</xdr:rowOff>
        </xdr:to>
        <xdr:sp macro="" textlink="">
          <xdr:nvSpPr>
            <xdr:cNvPr id="10247" name="Check Box 7" hidden="1">
              <a:extLst>
                <a:ext uri="{63B3BB69-23CF-44E3-9099-C40C66FF867C}">
                  <a14:compatExt spid="_x0000_s10247"/>
                </a:ext>
                <a:ext uri="{FF2B5EF4-FFF2-40B4-BE49-F238E27FC236}">
                  <a16:creationId xmlns:a16="http://schemas.microsoft.com/office/drawing/2014/main" id="{00000000-0008-0000-0900-00000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561975</xdr:colOff>
          <xdr:row>36</xdr:row>
          <xdr:rowOff>57150</xdr:rowOff>
        </xdr:from>
        <xdr:to>
          <xdr:col>16</xdr:col>
          <xdr:colOff>438150</xdr:colOff>
          <xdr:row>37</xdr:row>
          <xdr:rowOff>133350</xdr:rowOff>
        </xdr:to>
        <xdr:sp macro="" textlink="">
          <xdr:nvSpPr>
            <xdr:cNvPr id="10248" name="Check Box 8" hidden="1">
              <a:extLst>
                <a:ext uri="{63B3BB69-23CF-44E3-9099-C40C66FF867C}">
                  <a14:compatExt spid="_x0000_s10248"/>
                </a:ext>
                <a:ext uri="{FF2B5EF4-FFF2-40B4-BE49-F238E27FC236}">
                  <a16:creationId xmlns:a16="http://schemas.microsoft.com/office/drawing/2014/main" id="{00000000-0008-0000-0900-00000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525780</xdr:colOff>
      <xdr:row>28</xdr:row>
      <xdr:rowOff>83820</xdr:rowOff>
    </xdr:from>
    <xdr:to>
      <xdr:col>15</xdr:col>
      <xdr:colOff>121920</xdr:colOff>
      <xdr:row>39</xdr:row>
      <xdr:rowOff>106680</xdr:rowOff>
    </xdr:to>
    <xdr:sp macro="" textlink="">
      <xdr:nvSpPr>
        <xdr:cNvPr id="109" name="Rectangle 108">
          <a:extLst>
            <a:ext uri="{FF2B5EF4-FFF2-40B4-BE49-F238E27FC236}">
              <a16:creationId xmlns:a16="http://schemas.microsoft.com/office/drawing/2014/main" id="{00000000-0008-0000-0A00-00006D000000}"/>
            </a:ext>
          </a:extLst>
        </xdr:cNvPr>
        <xdr:cNvSpPr/>
      </xdr:nvSpPr>
      <xdr:spPr>
        <a:xfrm>
          <a:off x="9060180" y="5204460"/>
          <a:ext cx="205740" cy="203454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327660</xdr:colOff>
      <xdr:row>28</xdr:row>
      <xdr:rowOff>91440</xdr:rowOff>
    </xdr:from>
    <xdr:to>
      <xdr:col>15</xdr:col>
      <xdr:colOff>22860</xdr:colOff>
      <xdr:row>39</xdr:row>
      <xdr:rowOff>106680</xdr:rowOff>
    </xdr:to>
    <xdr:grpSp>
      <xdr:nvGrpSpPr>
        <xdr:cNvPr id="110" name="Group 109">
          <a:extLst>
            <a:ext uri="{FF2B5EF4-FFF2-40B4-BE49-F238E27FC236}">
              <a16:creationId xmlns:a16="http://schemas.microsoft.com/office/drawing/2014/main" id="{00000000-0008-0000-0A00-00006E000000}"/>
            </a:ext>
          </a:extLst>
        </xdr:cNvPr>
        <xdr:cNvGrpSpPr/>
      </xdr:nvGrpSpPr>
      <xdr:grpSpPr>
        <a:xfrm>
          <a:off x="8032327" y="5425440"/>
          <a:ext cx="880533" cy="2110740"/>
          <a:chOff x="8252460" y="5212080"/>
          <a:chExt cx="914400" cy="2026920"/>
        </a:xfrm>
      </xdr:grpSpPr>
      <xdr:sp macro="" textlink="Processing!A2">
        <xdr:nvSpPr>
          <xdr:cNvPr id="111" name="Rectangle: Rounded Corners 110">
            <a:extLst>
              <a:ext uri="{FF2B5EF4-FFF2-40B4-BE49-F238E27FC236}">
                <a16:creationId xmlns:a16="http://schemas.microsoft.com/office/drawing/2014/main" id="{00000000-0008-0000-0A00-00006F000000}"/>
              </a:ext>
            </a:extLst>
          </xdr:cNvPr>
          <xdr:cNvSpPr/>
        </xdr:nvSpPr>
        <xdr:spPr>
          <a:xfrm>
            <a:off x="8252460" y="5212080"/>
            <a:ext cx="914400" cy="274320"/>
          </a:xfrm>
          <a:prstGeom prst="roundRect">
            <a:avLst/>
          </a:prstGeom>
          <a:gradFill>
            <a:gsLst>
              <a:gs pos="32000">
                <a:srgbClr val="14A1F9"/>
              </a:gs>
              <a:gs pos="95000">
                <a:srgbClr val="0273FC"/>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6D08CB-F3F6-467C-9EC0-6E305F9B2C9E}" type="TxLink">
              <a:rPr lang="en-US" sz="1100" b="0" i="0" u="none" strike="noStrike">
                <a:solidFill>
                  <a:schemeClr val="bg1"/>
                </a:solidFill>
                <a:latin typeface="Aptos Narrow"/>
              </a:rPr>
              <a:pPr algn="ctr"/>
              <a:t>Housing</a:t>
            </a:fld>
            <a:endParaRPr lang="ru-RU" sz="1100">
              <a:solidFill>
                <a:schemeClr val="bg1"/>
              </a:solidFill>
            </a:endParaRPr>
          </a:p>
        </xdr:txBody>
      </xdr:sp>
      <xdr:sp macro="" textlink="Processing!A3">
        <xdr:nvSpPr>
          <xdr:cNvPr id="112" name="Rectangle: Rounded Corners 111">
            <a:extLst>
              <a:ext uri="{FF2B5EF4-FFF2-40B4-BE49-F238E27FC236}">
                <a16:creationId xmlns:a16="http://schemas.microsoft.com/office/drawing/2014/main" id="{00000000-0008-0000-0A00-000070000000}"/>
              </a:ext>
            </a:extLst>
          </xdr:cNvPr>
          <xdr:cNvSpPr/>
        </xdr:nvSpPr>
        <xdr:spPr>
          <a:xfrm>
            <a:off x="8252460" y="5562600"/>
            <a:ext cx="914400" cy="274320"/>
          </a:xfrm>
          <a:prstGeom prst="roundRect">
            <a:avLst/>
          </a:prstGeom>
          <a:gradFill>
            <a:gsLst>
              <a:gs pos="0">
                <a:srgbClr val="985DF9"/>
              </a:gs>
              <a:gs pos="100000">
                <a:srgbClr val="621EF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3205A3-F5BC-4221-A7BA-AFE403AEF4B0}" type="TxLink">
              <a:rPr lang="en-US" sz="1100" b="0" i="0" u="none" strike="noStrike">
                <a:solidFill>
                  <a:schemeClr val="bg1"/>
                </a:solidFill>
                <a:latin typeface="Aptos Narrow"/>
              </a:rPr>
              <a:pPr algn="ctr"/>
              <a:t>Food</a:t>
            </a:fld>
            <a:endParaRPr lang="ru-RU" sz="1100">
              <a:solidFill>
                <a:schemeClr val="bg1"/>
              </a:solidFill>
            </a:endParaRPr>
          </a:p>
        </xdr:txBody>
      </xdr:sp>
      <xdr:sp macro="" textlink="Processing!A4">
        <xdr:nvSpPr>
          <xdr:cNvPr id="113" name="Rectangle: Rounded Corners 112">
            <a:extLst>
              <a:ext uri="{FF2B5EF4-FFF2-40B4-BE49-F238E27FC236}">
                <a16:creationId xmlns:a16="http://schemas.microsoft.com/office/drawing/2014/main" id="{00000000-0008-0000-0A00-000071000000}"/>
              </a:ext>
            </a:extLst>
          </xdr:cNvPr>
          <xdr:cNvSpPr/>
        </xdr:nvSpPr>
        <xdr:spPr>
          <a:xfrm>
            <a:off x="8252460" y="5913120"/>
            <a:ext cx="914400" cy="274320"/>
          </a:xfrm>
          <a:prstGeom prst="roundRect">
            <a:avLst/>
          </a:prstGeom>
          <a:gradFill>
            <a:gsLst>
              <a:gs pos="100000">
                <a:srgbClr val="006699"/>
              </a:gs>
              <a:gs pos="0">
                <a:srgbClr val="1B64F5"/>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15291D-AB2D-47FA-8F9E-4F9313B63FDD}" type="TxLink">
              <a:rPr lang="en-US" sz="1100" b="0" i="0" u="none" strike="noStrike">
                <a:solidFill>
                  <a:schemeClr val="bg1"/>
                </a:solidFill>
                <a:latin typeface="Aptos Narrow"/>
              </a:rPr>
              <a:pPr algn="ctr"/>
              <a:t>Transport</a:t>
            </a:fld>
            <a:endParaRPr lang="ru-RU" sz="1100">
              <a:solidFill>
                <a:schemeClr val="bg1"/>
              </a:solidFill>
            </a:endParaRPr>
          </a:p>
        </xdr:txBody>
      </xdr:sp>
      <xdr:sp macro="" textlink="Processing!A5">
        <xdr:nvSpPr>
          <xdr:cNvPr id="114" name="Rectangle: Rounded Corners 113">
            <a:extLst>
              <a:ext uri="{FF2B5EF4-FFF2-40B4-BE49-F238E27FC236}">
                <a16:creationId xmlns:a16="http://schemas.microsoft.com/office/drawing/2014/main" id="{00000000-0008-0000-0A00-000072000000}"/>
              </a:ext>
            </a:extLst>
          </xdr:cNvPr>
          <xdr:cNvSpPr/>
        </xdr:nvSpPr>
        <xdr:spPr>
          <a:xfrm>
            <a:off x="8252460" y="6263640"/>
            <a:ext cx="914400" cy="274320"/>
          </a:xfrm>
          <a:prstGeom prst="roundRect">
            <a:avLst/>
          </a:prstGeom>
          <a:gradFill>
            <a:gsLst>
              <a:gs pos="0">
                <a:srgbClr val="F9A810"/>
              </a:gs>
              <a:gs pos="99000">
                <a:srgbClr val="FF0000"/>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75527C-F002-471C-ACA9-2E8D8249EC99}" type="TxLink">
              <a:rPr lang="en-US" sz="1100" b="0" i="0" u="none" strike="noStrike">
                <a:solidFill>
                  <a:schemeClr val="bg1"/>
                </a:solidFill>
                <a:latin typeface="Aptos Narrow"/>
              </a:rPr>
              <a:pPr algn="ctr"/>
              <a:t>Shopping</a:t>
            </a:fld>
            <a:endParaRPr lang="ru-RU" sz="1100">
              <a:solidFill>
                <a:schemeClr val="bg1"/>
              </a:solidFill>
            </a:endParaRPr>
          </a:p>
        </xdr:txBody>
      </xdr:sp>
      <xdr:sp macro="" textlink="Processing!A6">
        <xdr:nvSpPr>
          <xdr:cNvPr id="115" name="Rectangle: Rounded Corners 114">
            <a:extLst>
              <a:ext uri="{FF2B5EF4-FFF2-40B4-BE49-F238E27FC236}">
                <a16:creationId xmlns:a16="http://schemas.microsoft.com/office/drawing/2014/main" id="{00000000-0008-0000-0A00-000073000000}"/>
              </a:ext>
            </a:extLst>
          </xdr:cNvPr>
          <xdr:cNvSpPr/>
        </xdr:nvSpPr>
        <xdr:spPr>
          <a:xfrm>
            <a:off x="8252460" y="6614160"/>
            <a:ext cx="914400" cy="274320"/>
          </a:xfrm>
          <a:prstGeom prst="roundRect">
            <a:avLst/>
          </a:prstGeom>
          <a:gradFill>
            <a:gsLst>
              <a:gs pos="11000">
                <a:srgbClr val="33CCCC"/>
              </a:gs>
              <a:gs pos="95000">
                <a:srgbClr val="006699"/>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F0ACA0-A262-42D6-B875-8B3495B61946}" type="TxLink">
              <a:rPr lang="en-US" sz="1100" b="0" i="0" u="none" strike="noStrike">
                <a:solidFill>
                  <a:schemeClr val="bg1"/>
                </a:solidFill>
                <a:latin typeface="Aptos Narrow"/>
              </a:rPr>
              <a:pPr algn="ctr"/>
              <a:t>Gym</a:t>
            </a:fld>
            <a:endParaRPr lang="ru-RU" sz="1100">
              <a:solidFill>
                <a:schemeClr val="bg1"/>
              </a:solidFill>
            </a:endParaRPr>
          </a:p>
        </xdr:txBody>
      </xdr:sp>
      <xdr:sp macro="" textlink="Processing!A7">
        <xdr:nvSpPr>
          <xdr:cNvPr id="116" name="Rectangle: Rounded Corners 115">
            <a:extLst>
              <a:ext uri="{FF2B5EF4-FFF2-40B4-BE49-F238E27FC236}">
                <a16:creationId xmlns:a16="http://schemas.microsoft.com/office/drawing/2014/main" id="{00000000-0008-0000-0A00-000074000000}"/>
              </a:ext>
            </a:extLst>
          </xdr:cNvPr>
          <xdr:cNvSpPr/>
        </xdr:nvSpPr>
        <xdr:spPr>
          <a:xfrm>
            <a:off x="8252460" y="6964680"/>
            <a:ext cx="914400" cy="274320"/>
          </a:xfrm>
          <a:prstGeom prst="roundRect">
            <a:avLst/>
          </a:prstGeom>
          <a:gradFill>
            <a:gsLst>
              <a:gs pos="100000">
                <a:srgbClr val="40527A"/>
              </a:gs>
              <a:gs pos="0">
                <a:srgbClr val="00669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519106-8D63-4E2D-974A-AAEB4D3ECC58}" type="TxLink">
              <a:rPr lang="en-US" sz="1100" b="0" i="0" u="none" strike="noStrike">
                <a:solidFill>
                  <a:schemeClr val="bg1"/>
                </a:solidFill>
                <a:latin typeface="Aptos Narrow"/>
              </a:rPr>
              <a:pPr algn="ctr"/>
              <a:t>Other</a:t>
            </a:fld>
            <a:endParaRPr lang="ru-RU" sz="1100">
              <a:solidFill>
                <a:schemeClr val="bg1"/>
              </a:solidFill>
            </a:endParaRPr>
          </a:p>
        </xdr:txBody>
      </xdr:sp>
    </xdr:grpSp>
    <xdr:clientData/>
  </xdr:twoCellAnchor>
  <xdr:twoCellAnchor>
    <xdr:from>
      <xdr:col>13</xdr:col>
      <xdr:colOff>175260</xdr:colOff>
      <xdr:row>27</xdr:row>
      <xdr:rowOff>76200</xdr:rowOff>
    </xdr:from>
    <xdr:to>
      <xdr:col>15</xdr:col>
      <xdr:colOff>163068</xdr:colOff>
      <xdr:row>40</xdr:row>
      <xdr:rowOff>121920</xdr:rowOff>
    </xdr:to>
    <xdr:graphicFrame macro="">
      <xdr:nvGraphicFramePr>
        <xdr:cNvPr id="117" name="Chart 116">
          <a:extLst>
            <a:ext uri="{FF2B5EF4-FFF2-40B4-BE49-F238E27FC236}">
              <a16:creationId xmlns:a16="http://schemas.microsoft.com/office/drawing/2014/main" id="{00000000-0008-0000-0A00-00007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66675</xdr:colOff>
          <xdr:row>28</xdr:row>
          <xdr:rowOff>57150</xdr:rowOff>
        </xdr:from>
        <xdr:to>
          <xdr:col>15</xdr:col>
          <xdr:colOff>19050</xdr:colOff>
          <xdr:row>29</xdr:row>
          <xdr:rowOff>171450</xdr:rowOff>
        </xdr:to>
        <xdr:sp macro="" textlink="">
          <xdr:nvSpPr>
            <xdr:cNvPr id="10249" name="Check Box 9" hidden="1">
              <a:extLst>
                <a:ext uri="{63B3BB69-23CF-44E3-9099-C40C66FF867C}">
                  <a14:compatExt spid="_x0000_s10249"/>
                </a:ext>
                <a:ext uri="{FF2B5EF4-FFF2-40B4-BE49-F238E27FC236}">
                  <a16:creationId xmlns:a16="http://schemas.microsoft.com/office/drawing/2014/main" id="{00000000-0008-0000-0900-00000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30</xdr:row>
          <xdr:rowOff>57150</xdr:rowOff>
        </xdr:from>
        <xdr:to>
          <xdr:col>15</xdr:col>
          <xdr:colOff>19050</xdr:colOff>
          <xdr:row>31</xdr:row>
          <xdr:rowOff>161925</xdr:rowOff>
        </xdr:to>
        <xdr:sp macro="" textlink="">
          <xdr:nvSpPr>
            <xdr:cNvPr id="10250" name="Check Box 10" hidden="1">
              <a:extLst>
                <a:ext uri="{63B3BB69-23CF-44E3-9099-C40C66FF867C}">
                  <a14:compatExt spid="_x0000_s10250"/>
                </a:ext>
                <a:ext uri="{FF2B5EF4-FFF2-40B4-BE49-F238E27FC236}">
                  <a16:creationId xmlns:a16="http://schemas.microsoft.com/office/drawing/2014/main" id="{00000000-0008-0000-0900-00000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32</xdr:row>
          <xdr:rowOff>47625</xdr:rowOff>
        </xdr:from>
        <xdr:to>
          <xdr:col>15</xdr:col>
          <xdr:colOff>19050</xdr:colOff>
          <xdr:row>33</xdr:row>
          <xdr:rowOff>152400</xdr:rowOff>
        </xdr:to>
        <xdr:sp macro="" textlink="">
          <xdr:nvSpPr>
            <xdr:cNvPr id="10251" name="Check Box 11" hidden="1">
              <a:extLst>
                <a:ext uri="{63B3BB69-23CF-44E3-9099-C40C66FF867C}">
                  <a14:compatExt spid="_x0000_s10251"/>
                </a:ext>
                <a:ext uri="{FF2B5EF4-FFF2-40B4-BE49-F238E27FC236}">
                  <a16:creationId xmlns:a16="http://schemas.microsoft.com/office/drawing/2014/main" id="{00000000-0008-0000-0900-00000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34</xdr:row>
          <xdr:rowOff>38100</xdr:rowOff>
        </xdr:from>
        <xdr:to>
          <xdr:col>15</xdr:col>
          <xdr:colOff>19050</xdr:colOff>
          <xdr:row>35</xdr:row>
          <xdr:rowOff>142875</xdr:rowOff>
        </xdr:to>
        <xdr:sp macro="" textlink="">
          <xdr:nvSpPr>
            <xdr:cNvPr id="10252" name="Check Box 12" hidden="1">
              <a:extLst>
                <a:ext uri="{63B3BB69-23CF-44E3-9099-C40C66FF867C}">
                  <a14:compatExt spid="_x0000_s10252"/>
                </a:ext>
                <a:ext uri="{FF2B5EF4-FFF2-40B4-BE49-F238E27FC236}">
                  <a16:creationId xmlns:a16="http://schemas.microsoft.com/office/drawing/2014/main" id="{00000000-0008-0000-0900-00000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36</xdr:row>
          <xdr:rowOff>28575</xdr:rowOff>
        </xdr:from>
        <xdr:to>
          <xdr:col>15</xdr:col>
          <xdr:colOff>19050</xdr:colOff>
          <xdr:row>37</xdr:row>
          <xdr:rowOff>133350</xdr:rowOff>
        </xdr:to>
        <xdr:sp macro="" textlink="">
          <xdr:nvSpPr>
            <xdr:cNvPr id="10253" name="Check Box 13" hidden="1">
              <a:extLst>
                <a:ext uri="{63B3BB69-23CF-44E3-9099-C40C66FF867C}">
                  <a14:compatExt spid="_x0000_s10253"/>
                </a:ext>
                <a:ext uri="{FF2B5EF4-FFF2-40B4-BE49-F238E27FC236}">
                  <a16:creationId xmlns:a16="http://schemas.microsoft.com/office/drawing/2014/main" id="{00000000-0008-0000-0900-00000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38</xdr:row>
          <xdr:rowOff>47625</xdr:rowOff>
        </xdr:from>
        <xdr:to>
          <xdr:col>15</xdr:col>
          <xdr:colOff>19050</xdr:colOff>
          <xdr:row>39</xdr:row>
          <xdr:rowOff>152400</xdr:rowOff>
        </xdr:to>
        <xdr:sp macro="" textlink="">
          <xdr:nvSpPr>
            <xdr:cNvPr id="10254" name="Check Box 14" hidden="1">
              <a:extLst>
                <a:ext uri="{63B3BB69-23CF-44E3-9099-C40C66FF867C}">
                  <a14:compatExt spid="_x0000_s10254"/>
                </a:ext>
                <a:ext uri="{FF2B5EF4-FFF2-40B4-BE49-F238E27FC236}">
                  <a16:creationId xmlns:a16="http://schemas.microsoft.com/office/drawing/2014/main" id="{00000000-0008-0000-0900-00000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76200</xdr:colOff>
      <xdr:row>28</xdr:row>
      <xdr:rowOff>83820</xdr:rowOff>
    </xdr:from>
    <xdr:to>
      <xdr:col>13</xdr:col>
      <xdr:colOff>281940</xdr:colOff>
      <xdr:row>39</xdr:row>
      <xdr:rowOff>106680</xdr:rowOff>
    </xdr:to>
    <xdr:sp macro="" textlink="">
      <xdr:nvSpPr>
        <xdr:cNvPr id="118" name="Rectangle 117">
          <a:extLst>
            <a:ext uri="{FF2B5EF4-FFF2-40B4-BE49-F238E27FC236}">
              <a16:creationId xmlns:a16="http://schemas.microsoft.com/office/drawing/2014/main" id="{00000000-0008-0000-0A00-000076000000}"/>
            </a:ext>
          </a:extLst>
        </xdr:cNvPr>
        <xdr:cNvSpPr/>
      </xdr:nvSpPr>
      <xdr:spPr>
        <a:xfrm>
          <a:off x="8001000" y="5204460"/>
          <a:ext cx="205740" cy="2034540"/>
        </a:xfrm>
        <a:prstGeom prst="rect">
          <a:avLst/>
        </a:prstGeom>
        <a:solidFill>
          <a:srgbClr val="0115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38100</xdr:colOff>
      <xdr:row>7</xdr:row>
      <xdr:rowOff>68580</xdr:rowOff>
    </xdr:from>
    <xdr:to>
      <xdr:col>2</xdr:col>
      <xdr:colOff>182880</xdr:colOff>
      <xdr:row>8</xdr:row>
      <xdr:rowOff>160020</xdr:rowOff>
    </xdr:to>
    <xdr:sp macro="" textlink="Processing!D46">
      <xdr:nvSpPr>
        <xdr:cNvPr id="119" name="TextBox 118">
          <a:extLst>
            <a:ext uri="{FF2B5EF4-FFF2-40B4-BE49-F238E27FC236}">
              <a16:creationId xmlns:a16="http://schemas.microsoft.com/office/drawing/2014/main" id="{00000000-0008-0000-0A00-000077000000}"/>
            </a:ext>
          </a:extLst>
        </xdr:cNvPr>
        <xdr:cNvSpPr txBox="1"/>
      </xdr:nvSpPr>
      <xdr:spPr>
        <a:xfrm>
          <a:off x="64770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0E024C-4B0A-4166-8179-F8D44C335F52}" type="TxLink">
            <a:rPr lang="en-US" sz="1100" b="0" i="0" u="none" strike="noStrike">
              <a:solidFill>
                <a:srgbClr val="FF5050"/>
              </a:solidFill>
              <a:latin typeface="Aptos Narrow"/>
              <a:ea typeface="+mn-ea"/>
              <a:cs typeface="+mn-cs"/>
            </a:rPr>
            <a:pPr marL="0" indent="0"/>
            <a:t> </a:t>
          </a:fld>
          <a:endParaRPr lang="ru-RU" sz="1100" b="0" i="0" u="none" strike="noStrike">
            <a:solidFill>
              <a:srgbClr val="FF5050"/>
            </a:solidFill>
            <a:latin typeface="Aptos Narrow"/>
            <a:ea typeface="+mn-ea"/>
            <a:cs typeface="+mn-cs"/>
          </a:endParaRPr>
        </a:p>
      </xdr:txBody>
    </xdr:sp>
    <xdr:clientData/>
  </xdr:twoCellAnchor>
  <xdr:twoCellAnchor>
    <xdr:from>
      <xdr:col>5</xdr:col>
      <xdr:colOff>259080</xdr:colOff>
      <xdr:row>7</xdr:row>
      <xdr:rowOff>68580</xdr:rowOff>
    </xdr:from>
    <xdr:to>
      <xdr:col>6</xdr:col>
      <xdr:colOff>403860</xdr:colOff>
      <xdr:row>8</xdr:row>
      <xdr:rowOff>160020</xdr:rowOff>
    </xdr:to>
    <xdr:sp macro="" textlink="Processing!B46">
      <xdr:nvSpPr>
        <xdr:cNvPr id="120" name="TextBox 119">
          <a:extLst>
            <a:ext uri="{FF2B5EF4-FFF2-40B4-BE49-F238E27FC236}">
              <a16:creationId xmlns:a16="http://schemas.microsoft.com/office/drawing/2014/main" id="{00000000-0008-0000-0A00-000078000000}"/>
            </a:ext>
          </a:extLst>
        </xdr:cNvPr>
        <xdr:cNvSpPr txBox="1"/>
      </xdr:nvSpPr>
      <xdr:spPr>
        <a:xfrm>
          <a:off x="330708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4C8F3F-67A4-4B2E-9CFD-5DD75FF1B220}" type="TxLink">
            <a:rPr lang="en-US" sz="1100" b="0" i="0" u="none" strike="noStrike">
              <a:solidFill>
                <a:srgbClr val="FF5050"/>
              </a:solidFill>
              <a:latin typeface="Aptos Narrow"/>
              <a:ea typeface="+mn-ea"/>
              <a:cs typeface="+mn-cs"/>
            </a:rPr>
            <a:pPr marL="0" indent="0"/>
            <a:t>↑ -3%</a:t>
          </a:fld>
          <a:endParaRPr lang="ru-RU" sz="1100" b="0" i="0" u="none" strike="noStrike">
            <a:solidFill>
              <a:srgbClr val="FF5050"/>
            </a:solidFill>
            <a:latin typeface="Aptos Narrow"/>
            <a:ea typeface="+mn-ea"/>
            <a:cs typeface="+mn-cs"/>
          </a:endParaRPr>
        </a:p>
      </xdr:txBody>
    </xdr:sp>
    <xdr:clientData/>
  </xdr:twoCellAnchor>
  <xdr:twoCellAnchor>
    <xdr:from>
      <xdr:col>9</xdr:col>
      <xdr:colOff>556260</xdr:colOff>
      <xdr:row>7</xdr:row>
      <xdr:rowOff>68580</xdr:rowOff>
    </xdr:from>
    <xdr:to>
      <xdr:col>11</xdr:col>
      <xdr:colOff>91440</xdr:colOff>
      <xdr:row>8</xdr:row>
      <xdr:rowOff>160020</xdr:rowOff>
    </xdr:to>
    <xdr:sp macro="" textlink="Processing!F46">
      <xdr:nvSpPr>
        <xdr:cNvPr id="121" name="TextBox 120">
          <a:extLst>
            <a:ext uri="{FF2B5EF4-FFF2-40B4-BE49-F238E27FC236}">
              <a16:creationId xmlns:a16="http://schemas.microsoft.com/office/drawing/2014/main" id="{00000000-0008-0000-0A00-000079000000}"/>
            </a:ext>
          </a:extLst>
        </xdr:cNvPr>
        <xdr:cNvSpPr txBox="1"/>
      </xdr:nvSpPr>
      <xdr:spPr>
        <a:xfrm>
          <a:off x="604266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4DB4F9-D579-4C8D-80BA-297A478A977C}" type="TxLink">
            <a:rPr lang="en-US" sz="1100" b="0" i="0" u="none" strike="noStrike">
              <a:solidFill>
                <a:srgbClr val="FF5050"/>
              </a:solidFill>
              <a:latin typeface="Aptos Narrow"/>
              <a:ea typeface="+mn-ea"/>
              <a:cs typeface="+mn-cs"/>
            </a:rPr>
            <a:pPr marL="0" indent="0"/>
            <a:t> </a:t>
          </a:fld>
          <a:endParaRPr lang="ru-RU" sz="2000" b="1" i="0" u="none" strike="noStrike">
            <a:solidFill>
              <a:srgbClr val="FF5050"/>
            </a:solidFill>
            <a:latin typeface="Aptos Narrow"/>
            <a:ea typeface="+mn-ea"/>
            <a:cs typeface="+mn-cs"/>
          </a:endParaRPr>
        </a:p>
      </xdr:txBody>
    </xdr:sp>
    <xdr:clientData/>
  </xdr:twoCellAnchor>
  <xdr:twoCellAnchor>
    <xdr:from>
      <xdr:col>14</xdr:col>
      <xdr:colOff>236220</xdr:colOff>
      <xdr:row>7</xdr:row>
      <xdr:rowOff>68580</xdr:rowOff>
    </xdr:from>
    <xdr:to>
      <xdr:col>15</xdr:col>
      <xdr:colOff>381000</xdr:colOff>
      <xdr:row>8</xdr:row>
      <xdr:rowOff>160020</xdr:rowOff>
    </xdr:to>
    <xdr:sp macro="" textlink="Processing!H46">
      <xdr:nvSpPr>
        <xdr:cNvPr id="122" name="TextBox 121">
          <a:extLst>
            <a:ext uri="{FF2B5EF4-FFF2-40B4-BE49-F238E27FC236}">
              <a16:creationId xmlns:a16="http://schemas.microsoft.com/office/drawing/2014/main" id="{00000000-0008-0000-0A00-00007A000000}"/>
            </a:ext>
          </a:extLst>
        </xdr:cNvPr>
        <xdr:cNvSpPr txBox="1"/>
      </xdr:nvSpPr>
      <xdr:spPr>
        <a:xfrm>
          <a:off x="8770620" y="1348740"/>
          <a:ext cx="754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A25DFC-789B-4E7B-9B0A-6D3713A4817C}" type="TxLink">
            <a:rPr lang="en-US" sz="1100" b="0" i="0" u="none" strike="noStrike">
              <a:solidFill>
                <a:srgbClr val="FF5050"/>
              </a:solidFill>
              <a:latin typeface="Aptos Narrow"/>
              <a:ea typeface="+mn-ea"/>
              <a:cs typeface="+mn-cs"/>
            </a:rPr>
            <a:pPr marL="0" indent="0"/>
            <a:t> </a:t>
          </a:fld>
          <a:endParaRPr lang="ru-RU" sz="2000" b="1" i="0" u="none" strike="noStrike">
            <a:solidFill>
              <a:srgbClr val="FF5050"/>
            </a:solidFill>
            <a:latin typeface="Aptos Narrow"/>
            <a:ea typeface="+mn-ea"/>
            <a:cs typeface="+mn-cs"/>
          </a:endParaRPr>
        </a:p>
      </xdr:txBody>
    </xdr:sp>
    <xdr:clientData/>
  </xdr:twoCellAnchor>
  <xdr:twoCellAnchor>
    <xdr:from>
      <xdr:col>1</xdr:col>
      <xdr:colOff>137160</xdr:colOff>
      <xdr:row>14</xdr:row>
      <xdr:rowOff>133350</xdr:rowOff>
    </xdr:from>
    <xdr:to>
      <xdr:col>4</xdr:col>
      <xdr:colOff>320040</xdr:colOff>
      <xdr:row>25</xdr:row>
      <xdr:rowOff>133350</xdr:rowOff>
    </xdr:to>
    <xdr:graphicFrame macro="">
      <xdr:nvGraphicFramePr>
        <xdr:cNvPr id="123" name="Chart 122">
          <a:extLst>
            <a:ext uri="{FF2B5EF4-FFF2-40B4-BE49-F238E27FC236}">
              <a16:creationId xmlns:a16="http://schemas.microsoft.com/office/drawing/2014/main" id="{00000000-0008-0000-0A00-00007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38100</xdr:colOff>
      <xdr:row>13</xdr:row>
      <xdr:rowOff>144780</xdr:rowOff>
    </xdr:from>
    <xdr:to>
      <xdr:col>3</xdr:col>
      <xdr:colOff>99060</xdr:colOff>
      <xdr:row>15</xdr:row>
      <xdr:rowOff>53340</xdr:rowOff>
    </xdr:to>
    <xdr:sp macro="" textlink="Processing!B1">
      <xdr:nvSpPr>
        <xdr:cNvPr id="124" name="TextBox 123">
          <a:extLst>
            <a:ext uri="{FF2B5EF4-FFF2-40B4-BE49-F238E27FC236}">
              <a16:creationId xmlns:a16="http://schemas.microsoft.com/office/drawing/2014/main" id="{00000000-0008-0000-0A00-00007C000000}"/>
            </a:ext>
          </a:extLst>
        </xdr:cNvPr>
        <xdr:cNvSpPr txBox="1"/>
      </xdr:nvSpPr>
      <xdr:spPr>
        <a:xfrm>
          <a:off x="647700" y="2522220"/>
          <a:ext cx="12801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FDB46-27C9-411A-B490-F6119422796F}" type="TxLink">
            <a:rPr lang="en-US" sz="1400" b="0" i="0" u="none" strike="noStrike">
              <a:solidFill>
                <a:schemeClr val="bg1"/>
              </a:solidFill>
              <a:latin typeface="Aptos Narrow"/>
            </a:rPr>
            <a:pPr/>
            <a:t>Expenses</a:t>
          </a:fld>
          <a:endParaRPr lang="ru-RU" sz="1400" b="0">
            <a:solidFill>
              <a:schemeClr val="bg1"/>
            </a:solidFill>
          </a:endParaRPr>
        </a:p>
      </xdr:txBody>
    </xdr:sp>
    <xdr:clientData/>
  </xdr:twoCellAnchor>
  <xdr:twoCellAnchor>
    <xdr:from>
      <xdr:col>1</xdr:col>
      <xdr:colOff>291054</xdr:colOff>
      <xdr:row>19</xdr:row>
      <xdr:rowOff>3893</xdr:rowOff>
    </xdr:from>
    <xdr:to>
      <xdr:col>4</xdr:col>
      <xdr:colOff>166147</xdr:colOff>
      <xdr:row>21</xdr:row>
      <xdr:rowOff>79928</xdr:rowOff>
    </xdr:to>
    <xdr:sp macro="" textlink="Processing!L7">
      <xdr:nvSpPr>
        <xdr:cNvPr id="30" name="TextBox 29">
          <a:extLst>
            <a:ext uri="{FF2B5EF4-FFF2-40B4-BE49-F238E27FC236}">
              <a16:creationId xmlns:a16="http://schemas.microsoft.com/office/drawing/2014/main" id="{00000000-0008-0000-0A00-00001E000000}"/>
            </a:ext>
          </a:extLst>
        </xdr:cNvPr>
        <xdr:cNvSpPr txBox="1"/>
      </xdr:nvSpPr>
      <xdr:spPr>
        <a:xfrm>
          <a:off x="900654" y="3478613"/>
          <a:ext cx="1703893" cy="441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F7F12C-8228-4621-A95E-7A8A63C9729F}" type="TxLink">
            <a:rPr lang="en-US" sz="2000" b="0" i="0" u="none" strike="noStrike">
              <a:solidFill>
                <a:schemeClr val="bg1"/>
              </a:solidFill>
              <a:latin typeface="Aptos Narrow"/>
              <a:ea typeface="+mn-ea"/>
              <a:cs typeface="+mn-cs"/>
            </a:rPr>
            <a:pPr marL="0" indent="0" algn="ctr"/>
            <a:t> $10,832 </a:t>
          </a:fld>
          <a:endParaRPr lang="ru-RU" sz="2000" b="0" i="0" u="none" strike="noStrike">
            <a:solidFill>
              <a:schemeClr val="bg1"/>
            </a:solidFill>
            <a:latin typeface="Aptos Narrow"/>
            <a:ea typeface="+mn-ea"/>
            <a:cs typeface="+mn-cs"/>
          </a:endParaRPr>
        </a:p>
      </xdr:txBody>
    </xdr:sp>
    <xdr:clientData/>
  </xdr:twoCellAnchor>
  <xdr:twoCellAnchor>
    <xdr:from>
      <xdr:col>0</xdr:col>
      <xdr:colOff>518160</xdr:colOff>
      <xdr:row>3</xdr:row>
      <xdr:rowOff>38100</xdr:rowOff>
    </xdr:from>
    <xdr:to>
      <xdr:col>4</xdr:col>
      <xdr:colOff>548640</xdr:colOff>
      <xdr:row>11</xdr:row>
      <xdr:rowOff>175260</xdr:rowOff>
    </xdr:to>
    <xdr:sp macro="" textlink="">
      <xdr:nvSpPr>
        <xdr:cNvPr id="125" name="Rectangle: Rounded Corners 124">
          <a:hlinkClick xmlns:r="http://schemas.openxmlformats.org/officeDocument/2006/relationships" r:id="rId19"/>
          <a:extLst>
            <a:ext uri="{FF2B5EF4-FFF2-40B4-BE49-F238E27FC236}">
              <a16:creationId xmlns:a16="http://schemas.microsoft.com/office/drawing/2014/main" id="{00000000-0008-0000-0A00-00007D000000}"/>
            </a:ext>
          </a:extLst>
        </xdr:cNvPr>
        <xdr:cNvSpPr/>
      </xdr:nvSpPr>
      <xdr:spPr>
        <a:xfrm>
          <a:off x="518160" y="586740"/>
          <a:ext cx="2468880" cy="16002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160020</xdr:colOff>
      <xdr:row>3</xdr:row>
      <xdr:rowOff>38100</xdr:rowOff>
    </xdr:from>
    <xdr:to>
      <xdr:col>9</xdr:col>
      <xdr:colOff>213360</xdr:colOff>
      <xdr:row>9</xdr:row>
      <xdr:rowOff>121920</xdr:rowOff>
    </xdr:to>
    <xdr:sp macro="" textlink="">
      <xdr:nvSpPr>
        <xdr:cNvPr id="126" name="Rectangle: Rounded Corners 125">
          <a:hlinkClick xmlns:r="http://schemas.openxmlformats.org/officeDocument/2006/relationships" r:id="rId20"/>
          <a:extLst>
            <a:ext uri="{FF2B5EF4-FFF2-40B4-BE49-F238E27FC236}">
              <a16:creationId xmlns:a16="http://schemas.microsoft.com/office/drawing/2014/main" id="{00000000-0008-0000-0A00-00007E000000}"/>
            </a:ext>
          </a:extLst>
        </xdr:cNvPr>
        <xdr:cNvSpPr/>
      </xdr:nvSpPr>
      <xdr:spPr>
        <a:xfrm>
          <a:off x="3208020" y="58674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472440</xdr:colOff>
      <xdr:row>3</xdr:row>
      <xdr:rowOff>38100</xdr:rowOff>
    </xdr:from>
    <xdr:to>
      <xdr:col>13</xdr:col>
      <xdr:colOff>525780</xdr:colOff>
      <xdr:row>9</xdr:row>
      <xdr:rowOff>121920</xdr:rowOff>
    </xdr:to>
    <xdr:sp macro="" textlink="">
      <xdr:nvSpPr>
        <xdr:cNvPr id="127" name="Rectangle: Rounded Corners 126">
          <a:hlinkClick xmlns:r="http://schemas.openxmlformats.org/officeDocument/2006/relationships" r:id="rId21"/>
          <a:extLst>
            <a:ext uri="{FF2B5EF4-FFF2-40B4-BE49-F238E27FC236}">
              <a16:creationId xmlns:a16="http://schemas.microsoft.com/office/drawing/2014/main" id="{00000000-0008-0000-0A00-00007F000000}"/>
            </a:ext>
          </a:extLst>
        </xdr:cNvPr>
        <xdr:cNvSpPr/>
      </xdr:nvSpPr>
      <xdr:spPr>
        <a:xfrm>
          <a:off x="5958840" y="58674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160020</xdr:colOff>
      <xdr:row>3</xdr:row>
      <xdr:rowOff>38100</xdr:rowOff>
    </xdr:from>
    <xdr:to>
      <xdr:col>18</xdr:col>
      <xdr:colOff>213360</xdr:colOff>
      <xdr:row>9</xdr:row>
      <xdr:rowOff>121920</xdr:rowOff>
    </xdr:to>
    <xdr:sp macro="" textlink="">
      <xdr:nvSpPr>
        <xdr:cNvPr id="10240" name="Rectangle: Rounded Corners 10239">
          <a:hlinkClick xmlns:r="http://schemas.openxmlformats.org/officeDocument/2006/relationships" r:id="rId22"/>
          <a:extLst>
            <a:ext uri="{FF2B5EF4-FFF2-40B4-BE49-F238E27FC236}">
              <a16:creationId xmlns:a16="http://schemas.microsoft.com/office/drawing/2014/main" id="{00000000-0008-0000-0A00-000000280000}"/>
            </a:ext>
          </a:extLst>
        </xdr:cNvPr>
        <xdr:cNvSpPr/>
      </xdr:nvSpPr>
      <xdr:spPr>
        <a:xfrm>
          <a:off x="8694420" y="58674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464820</xdr:colOff>
      <xdr:row>3</xdr:row>
      <xdr:rowOff>38100</xdr:rowOff>
    </xdr:from>
    <xdr:to>
      <xdr:col>22</xdr:col>
      <xdr:colOff>518160</xdr:colOff>
      <xdr:row>9</xdr:row>
      <xdr:rowOff>121920</xdr:rowOff>
    </xdr:to>
    <xdr:sp macro="" textlink="">
      <xdr:nvSpPr>
        <xdr:cNvPr id="10255" name="Rectangle: Rounded Corners 10254">
          <a:extLst>
            <a:ext uri="{FF2B5EF4-FFF2-40B4-BE49-F238E27FC236}">
              <a16:creationId xmlns:a16="http://schemas.microsoft.com/office/drawing/2014/main" id="{00000000-0008-0000-0A00-00000F280000}"/>
            </a:ext>
          </a:extLst>
        </xdr:cNvPr>
        <xdr:cNvSpPr/>
      </xdr:nvSpPr>
      <xdr:spPr>
        <a:xfrm>
          <a:off x="11437620" y="586740"/>
          <a:ext cx="2491740" cy="1181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25260</xdr:colOff>
      <xdr:row>0</xdr:row>
      <xdr:rowOff>0</xdr:rowOff>
    </xdr:from>
    <xdr:to>
      <xdr:col>0</xdr:col>
      <xdr:colOff>299580</xdr:colOff>
      <xdr:row>1</xdr:row>
      <xdr:rowOff>91440</xdr:rowOff>
    </xdr:to>
    <xdr:pic>
      <xdr:nvPicPr>
        <xdr:cNvPr id="29" name="Graphic 28" descr="Moon with solid fill">
          <a:extLst>
            <a:ext uri="{FF2B5EF4-FFF2-40B4-BE49-F238E27FC236}">
              <a16:creationId xmlns:a16="http://schemas.microsoft.com/office/drawing/2014/main" id="{00000000-0008-0000-0A00-00001D0000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5260" y="0"/>
          <a:ext cx="274320" cy="274320"/>
        </a:xfrm>
        <a:prstGeom prst="rect">
          <a:avLst/>
        </a:prstGeom>
      </xdr:spPr>
    </xdr:pic>
    <xdr:clientData/>
  </xdr:twoCellAnchor>
  <xdr:twoCellAnchor>
    <xdr:from>
      <xdr:col>0</xdr:col>
      <xdr:colOff>419100</xdr:colOff>
      <xdr:row>0</xdr:row>
      <xdr:rowOff>0</xdr:rowOff>
    </xdr:from>
    <xdr:to>
      <xdr:col>1</xdr:col>
      <xdr:colOff>83820</xdr:colOff>
      <xdr:row>1</xdr:row>
      <xdr:rowOff>91440</xdr:rowOff>
    </xdr:to>
    <xdr:pic>
      <xdr:nvPicPr>
        <xdr:cNvPr id="31" name="Graphic 30" descr="Sun with solid fill">
          <a:hlinkClick xmlns:r="http://schemas.openxmlformats.org/officeDocument/2006/relationships" r:id="rId25"/>
          <a:extLst>
            <a:ext uri="{FF2B5EF4-FFF2-40B4-BE49-F238E27FC236}">
              <a16:creationId xmlns:a16="http://schemas.microsoft.com/office/drawing/2014/main" id="{00000000-0008-0000-0A00-00001F000000}"/>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419100" y="0"/>
          <a:ext cx="274320" cy="2743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510540</xdr:colOff>
      <xdr:row>5</xdr:row>
      <xdr:rowOff>114300</xdr:rowOff>
    </xdr:from>
    <xdr:to>
      <xdr:col>13</xdr:col>
      <xdr:colOff>251460</xdr:colOff>
      <xdr:row>14</xdr:row>
      <xdr:rowOff>83820</xdr:rowOff>
    </xdr:to>
    <xdr:sp macro="" textlink="">
      <xdr:nvSpPr>
        <xdr:cNvPr id="2" name="Rectangle 1">
          <a:extLst>
            <a:ext uri="{FF2B5EF4-FFF2-40B4-BE49-F238E27FC236}">
              <a16:creationId xmlns:a16="http://schemas.microsoft.com/office/drawing/2014/main" id="{00000000-0008-0000-0D00-000002000000}"/>
            </a:ext>
          </a:extLst>
        </xdr:cNvPr>
        <xdr:cNvSpPr/>
      </xdr:nvSpPr>
      <xdr:spPr>
        <a:xfrm>
          <a:off x="5996940" y="1028700"/>
          <a:ext cx="2179320" cy="161544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60960</xdr:colOff>
      <xdr:row>7</xdr:row>
      <xdr:rowOff>7620</xdr:rowOff>
    </xdr:from>
    <xdr:to>
      <xdr:col>6</xdr:col>
      <xdr:colOff>388620</xdr:colOff>
      <xdr:row>8</xdr:row>
      <xdr:rowOff>137160</xdr:rowOff>
    </xdr:to>
    <xdr:sp macro="" textlink="">
      <xdr:nvSpPr>
        <xdr:cNvPr id="3" name="Rectangle: Rounded Corners 2">
          <a:extLst>
            <a:ext uri="{FF2B5EF4-FFF2-40B4-BE49-F238E27FC236}">
              <a16:creationId xmlns:a16="http://schemas.microsoft.com/office/drawing/2014/main" id="{00000000-0008-0000-0D00-000003000000}"/>
            </a:ext>
          </a:extLst>
        </xdr:cNvPr>
        <xdr:cNvSpPr/>
      </xdr:nvSpPr>
      <xdr:spPr>
        <a:xfrm>
          <a:off x="3718560" y="1287780"/>
          <a:ext cx="327660" cy="312420"/>
        </a:xfrm>
        <a:prstGeom prst="roundRect">
          <a:avLst/>
        </a:prstGeom>
        <a:gradFill>
          <a:gsLst>
            <a:gs pos="32000">
              <a:srgbClr val="14A1F9"/>
            </a:gs>
            <a:gs pos="100000">
              <a:srgbClr val="0273FC"/>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99060</xdr:colOff>
      <xdr:row>8</xdr:row>
      <xdr:rowOff>68580</xdr:rowOff>
    </xdr:from>
    <xdr:to>
      <xdr:col>7</xdr:col>
      <xdr:colOff>426720</xdr:colOff>
      <xdr:row>10</xdr:row>
      <xdr:rowOff>15240</xdr:rowOff>
    </xdr:to>
    <xdr:sp macro="" textlink="">
      <xdr:nvSpPr>
        <xdr:cNvPr id="4" name="Rectangle: Rounded Corners 3">
          <a:extLst>
            <a:ext uri="{FF2B5EF4-FFF2-40B4-BE49-F238E27FC236}">
              <a16:creationId xmlns:a16="http://schemas.microsoft.com/office/drawing/2014/main" id="{00000000-0008-0000-0D00-000004000000}"/>
            </a:ext>
          </a:extLst>
        </xdr:cNvPr>
        <xdr:cNvSpPr/>
      </xdr:nvSpPr>
      <xdr:spPr>
        <a:xfrm>
          <a:off x="4366260" y="1531620"/>
          <a:ext cx="327660" cy="312420"/>
        </a:xfrm>
        <a:prstGeom prst="roundRect">
          <a:avLst/>
        </a:prstGeom>
        <a:gradFill>
          <a:gsLst>
            <a:gs pos="32000">
              <a:srgbClr val="1CE16C"/>
            </a:gs>
            <a:gs pos="100000">
              <a:srgbClr val="21B557"/>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525780</xdr:colOff>
      <xdr:row>16</xdr:row>
      <xdr:rowOff>0</xdr:rowOff>
    </xdr:from>
    <xdr:to>
      <xdr:col>16</xdr:col>
      <xdr:colOff>510540</xdr:colOff>
      <xdr:row>23</xdr:row>
      <xdr:rowOff>45720</xdr:rowOff>
    </xdr:to>
    <xdr:sp macro="" textlink="">
      <xdr:nvSpPr>
        <xdr:cNvPr id="5" name="Rectangle 4">
          <a:extLst>
            <a:ext uri="{FF2B5EF4-FFF2-40B4-BE49-F238E27FC236}">
              <a16:creationId xmlns:a16="http://schemas.microsoft.com/office/drawing/2014/main" id="{00000000-0008-0000-0D00-000005000000}"/>
            </a:ext>
          </a:extLst>
        </xdr:cNvPr>
        <xdr:cNvSpPr/>
      </xdr:nvSpPr>
      <xdr:spPr>
        <a:xfrm>
          <a:off x="8450580" y="2926080"/>
          <a:ext cx="1813560" cy="1325880"/>
        </a:xfrm>
        <a:prstGeom prst="rect">
          <a:avLst/>
        </a:prstGeom>
        <a:gradFill>
          <a:gsLst>
            <a:gs pos="0">
              <a:srgbClr val="055FCA">
                <a:alpha val="75000"/>
              </a:srgbClr>
            </a:gs>
            <a:gs pos="100000">
              <a:srgbClr val="04365D">
                <a:alpha val="0"/>
              </a:srgbClr>
            </a:gs>
          </a:gsLst>
          <a:lin ang="51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0</xdr:colOff>
      <xdr:row>17</xdr:row>
      <xdr:rowOff>83820</xdr:rowOff>
    </xdr:from>
    <xdr:to>
      <xdr:col>12</xdr:col>
      <xdr:colOff>594360</xdr:colOff>
      <xdr:row>24</xdr:row>
      <xdr:rowOff>129540</xdr:rowOff>
    </xdr:to>
    <xdr:sp macro="" textlink="">
      <xdr:nvSpPr>
        <xdr:cNvPr id="6" name="Rectangle 5">
          <a:extLst>
            <a:ext uri="{FF2B5EF4-FFF2-40B4-BE49-F238E27FC236}">
              <a16:creationId xmlns:a16="http://schemas.microsoft.com/office/drawing/2014/main" id="{00000000-0008-0000-0D00-000006000000}"/>
            </a:ext>
          </a:extLst>
        </xdr:cNvPr>
        <xdr:cNvSpPr/>
      </xdr:nvSpPr>
      <xdr:spPr>
        <a:xfrm>
          <a:off x="6096000" y="3192780"/>
          <a:ext cx="1813560" cy="1325880"/>
        </a:xfrm>
        <a:prstGeom prst="rect">
          <a:avLst/>
        </a:prstGeom>
        <a:gradFill>
          <a:gsLst>
            <a:gs pos="4000">
              <a:srgbClr val="0175A0">
                <a:alpha val="90000"/>
              </a:srgbClr>
            </a:gs>
            <a:gs pos="95000">
              <a:srgbClr val="000B27">
                <a:alpha val="25000"/>
              </a:srgbClr>
            </a:gs>
          </a:gsLst>
          <a:path path="circle">
            <a:fillToRect l="50000" t="50000" r="50000" b="5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0</xdr:colOff>
      <xdr:row>2</xdr:row>
      <xdr:rowOff>0</xdr:rowOff>
    </xdr:from>
    <xdr:to>
      <xdr:col>8</xdr:col>
      <xdr:colOff>137160</xdr:colOff>
      <xdr:row>3</xdr:row>
      <xdr:rowOff>0</xdr:rowOff>
    </xdr:to>
    <xdr:grpSp>
      <xdr:nvGrpSpPr>
        <xdr:cNvPr id="7" name="Group 6">
          <a:extLst>
            <a:ext uri="{FF2B5EF4-FFF2-40B4-BE49-F238E27FC236}">
              <a16:creationId xmlns:a16="http://schemas.microsoft.com/office/drawing/2014/main" id="{00000000-0008-0000-0D00-000007000000}"/>
            </a:ext>
          </a:extLst>
        </xdr:cNvPr>
        <xdr:cNvGrpSpPr/>
      </xdr:nvGrpSpPr>
      <xdr:grpSpPr>
        <a:xfrm>
          <a:off x="4267200" y="381000"/>
          <a:ext cx="746760" cy="190500"/>
          <a:chOff x="9616440" y="1741170"/>
          <a:chExt cx="746760" cy="182880"/>
        </a:xfrm>
      </xdr:grpSpPr>
      <xdr:sp macro="" textlink="">
        <xdr:nvSpPr>
          <xdr:cNvPr id="8" name="Rectangle 7">
            <a:extLst>
              <a:ext uri="{FF2B5EF4-FFF2-40B4-BE49-F238E27FC236}">
                <a16:creationId xmlns:a16="http://schemas.microsoft.com/office/drawing/2014/main" id="{00000000-0008-0000-0D00-000008000000}"/>
              </a:ext>
            </a:extLst>
          </xdr:cNvPr>
          <xdr:cNvSpPr/>
        </xdr:nvSpPr>
        <xdr:spPr>
          <a:xfrm>
            <a:off x="9616440" y="1741170"/>
            <a:ext cx="746760" cy="1828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 name="Rectangle 8">
            <a:extLst>
              <a:ext uri="{FF2B5EF4-FFF2-40B4-BE49-F238E27FC236}">
                <a16:creationId xmlns:a16="http://schemas.microsoft.com/office/drawing/2014/main" id="{00000000-0008-0000-0D00-000009000000}"/>
              </a:ext>
            </a:extLst>
          </xdr:cNvPr>
          <xdr:cNvSpPr/>
        </xdr:nvSpPr>
        <xdr:spPr>
          <a:xfrm>
            <a:off x="9616440" y="1786890"/>
            <a:ext cx="746760" cy="91440"/>
          </a:xfrm>
          <a:prstGeom prst="rect">
            <a:avLst/>
          </a:prstGeom>
          <a:gradFill>
            <a:gsLst>
              <a:gs pos="100000">
                <a:srgbClr val="985DF9"/>
              </a:gs>
              <a:gs pos="0">
                <a:srgbClr val="621EF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7</xdr:col>
      <xdr:colOff>419100</xdr:colOff>
      <xdr:row>5</xdr:row>
      <xdr:rowOff>87630</xdr:rowOff>
    </xdr:from>
    <xdr:to>
      <xdr:col>8</xdr:col>
      <xdr:colOff>137160</xdr:colOff>
      <xdr:row>7</xdr:row>
      <xdr:rowOff>34290</xdr:rowOff>
    </xdr:to>
    <xdr:sp macro="" textlink="">
      <xdr:nvSpPr>
        <xdr:cNvPr id="10" name="Rectangle: Rounded Corners 9">
          <a:extLst>
            <a:ext uri="{FF2B5EF4-FFF2-40B4-BE49-F238E27FC236}">
              <a16:creationId xmlns:a16="http://schemas.microsoft.com/office/drawing/2014/main" id="{00000000-0008-0000-0D00-00000A000000}"/>
            </a:ext>
          </a:extLst>
        </xdr:cNvPr>
        <xdr:cNvSpPr/>
      </xdr:nvSpPr>
      <xdr:spPr>
        <a:xfrm>
          <a:off x="4686300" y="1002030"/>
          <a:ext cx="327660" cy="312420"/>
        </a:xfrm>
        <a:prstGeom prst="roundRect">
          <a:avLst/>
        </a:prstGeom>
        <a:gradFill>
          <a:gsLst>
            <a:gs pos="0">
              <a:srgbClr val="985DF9"/>
            </a:gs>
            <a:gs pos="95000">
              <a:srgbClr val="621EF4"/>
            </a:gs>
          </a:gsLst>
          <a:lin ang="2700000" scaled="0"/>
        </a:gradFill>
        <a:ln>
          <a:no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2000" b="1">
            <a:solidFill>
              <a:schemeClr val="bg1"/>
            </a:solidFill>
          </a:endParaRPr>
        </a:p>
      </xdr:txBody>
    </xdr:sp>
    <xdr:clientData/>
  </xdr:twoCellAnchor>
  <xdr:twoCellAnchor>
    <xdr:from>
      <xdr:col>7</xdr:col>
      <xdr:colOff>0</xdr:colOff>
      <xdr:row>4</xdr:row>
      <xdr:rowOff>68580</xdr:rowOff>
    </xdr:from>
    <xdr:to>
      <xdr:col>8</xdr:col>
      <xdr:colOff>137160</xdr:colOff>
      <xdr:row>5</xdr:row>
      <xdr:rowOff>68580</xdr:rowOff>
    </xdr:to>
    <xdr:grpSp>
      <xdr:nvGrpSpPr>
        <xdr:cNvPr id="11" name="Group 10">
          <a:extLst>
            <a:ext uri="{FF2B5EF4-FFF2-40B4-BE49-F238E27FC236}">
              <a16:creationId xmlns:a16="http://schemas.microsoft.com/office/drawing/2014/main" id="{00000000-0008-0000-0D00-00000B000000}"/>
            </a:ext>
          </a:extLst>
        </xdr:cNvPr>
        <xdr:cNvGrpSpPr/>
      </xdr:nvGrpSpPr>
      <xdr:grpSpPr>
        <a:xfrm>
          <a:off x="4267200" y="830580"/>
          <a:ext cx="746760" cy="190500"/>
          <a:chOff x="9616440" y="1741170"/>
          <a:chExt cx="746760" cy="182880"/>
        </a:xfrm>
      </xdr:grpSpPr>
      <xdr:sp macro="" textlink="">
        <xdr:nvSpPr>
          <xdr:cNvPr id="12" name="Rectangle 11">
            <a:extLst>
              <a:ext uri="{FF2B5EF4-FFF2-40B4-BE49-F238E27FC236}">
                <a16:creationId xmlns:a16="http://schemas.microsoft.com/office/drawing/2014/main" id="{00000000-0008-0000-0D00-00000C000000}"/>
              </a:ext>
            </a:extLst>
          </xdr:cNvPr>
          <xdr:cNvSpPr/>
        </xdr:nvSpPr>
        <xdr:spPr>
          <a:xfrm>
            <a:off x="9616440" y="1741170"/>
            <a:ext cx="746760" cy="1828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 name="Rectangle 12">
            <a:extLst>
              <a:ext uri="{FF2B5EF4-FFF2-40B4-BE49-F238E27FC236}">
                <a16:creationId xmlns:a16="http://schemas.microsoft.com/office/drawing/2014/main" id="{00000000-0008-0000-0D00-00000D000000}"/>
              </a:ext>
            </a:extLst>
          </xdr:cNvPr>
          <xdr:cNvSpPr/>
        </xdr:nvSpPr>
        <xdr:spPr>
          <a:xfrm>
            <a:off x="9616440" y="1786890"/>
            <a:ext cx="746760" cy="91440"/>
          </a:xfrm>
          <a:prstGeom prst="rect">
            <a:avLst/>
          </a:prstGeom>
          <a:solidFill>
            <a:srgbClr val="021C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5</xdr:col>
      <xdr:colOff>0</xdr:colOff>
      <xdr:row>10</xdr:row>
      <xdr:rowOff>0</xdr:rowOff>
    </xdr:from>
    <xdr:to>
      <xdr:col>6</xdr:col>
      <xdr:colOff>304800</xdr:colOff>
      <xdr:row>12</xdr:row>
      <xdr:rowOff>91440</xdr:rowOff>
    </xdr:to>
    <xdr:grpSp>
      <xdr:nvGrpSpPr>
        <xdr:cNvPr id="14" name="Group 13">
          <a:extLst>
            <a:ext uri="{FF2B5EF4-FFF2-40B4-BE49-F238E27FC236}">
              <a16:creationId xmlns:a16="http://schemas.microsoft.com/office/drawing/2014/main" id="{00000000-0008-0000-0D00-00000E000000}"/>
            </a:ext>
          </a:extLst>
        </xdr:cNvPr>
        <xdr:cNvGrpSpPr/>
      </xdr:nvGrpSpPr>
      <xdr:grpSpPr>
        <a:xfrm>
          <a:off x="3048000" y="1905000"/>
          <a:ext cx="914400" cy="472440"/>
          <a:chOff x="3703320" y="4171950"/>
          <a:chExt cx="914400" cy="457200"/>
        </a:xfrm>
      </xdr:grpSpPr>
      <xdr:sp macro="" textlink="">
        <xdr:nvSpPr>
          <xdr:cNvPr id="15" name="Rectangle: Rounded Corners 14">
            <a:extLst>
              <a:ext uri="{FF2B5EF4-FFF2-40B4-BE49-F238E27FC236}">
                <a16:creationId xmlns:a16="http://schemas.microsoft.com/office/drawing/2014/main" id="{00000000-0008-0000-0D00-00000F000000}"/>
              </a:ext>
            </a:extLst>
          </xdr:cNvPr>
          <xdr:cNvSpPr/>
        </xdr:nvSpPr>
        <xdr:spPr>
          <a:xfrm>
            <a:off x="3703320" y="4217670"/>
            <a:ext cx="914400" cy="365760"/>
          </a:xfrm>
          <a:prstGeom prst="roundRect">
            <a:avLst>
              <a:gd name="adj" fmla="val 50000"/>
            </a:avLst>
          </a:prstGeom>
          <a:solidFill>
            <a:srgbClr val="ADE354"/>
          </a:solidFill>
          <a:ln>
            <a:noFill/>
          </a:ln>
          <a:effectLst>
            <a:innerShdw blurRad="1905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6" name="Oval 15">
            <a:extLst>
              <a:ext uri="{FF2B5EF4-FFF2-40B4-BE49-F238E27FC236}">
                <a16:creationId xmlns:a16="http://schemas.microsoft.com/office/drawing/2014/main" id="{00000000-0008-0000-0D00-000010000000}"/>
              </a:ext>
            </a:extLst>
          </xdr:cNvPr>
          <xdr:cNvSpPr/>
        </xdr:nvSpPr>
        <xdr:spPr>
          <a:xfrm>
            <a:off x="4160520" y="4171950"/>
            <a:ext cx="457200" cy="457200"/>
          </a:xfrm>
          <a:prstGeom prst="ellipse">
            <a:avLst/>
          </a:prstGeom>
          <a:solidFill>
            <a:srgbClr val="34D399"/>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5</xdr:col>
      <xdr:colOff>0</xdr:colOff>
      <xdr:row>13</xdr:row>
      <xdr:rowOff>22860</xdr:rowOff>
    </xdr:from>
    <xdr:to>
      <xdr:col>6</xdr:col>
      <xdr:colOff>304800</xdr:colOff>
      <xdr:row>15</xdr:row>
      <xdr:rowOff>114300</xdr:rowOff>
    </xdr:to>
    <xdr:grpSp>
      <xdr:nvGrpSpPr>
        <xdr:cNvPr id="17" name="Group 16">
          <a:extLst>
            <a:ext uri="{FF2B5EF4-FFF2-40B4-BE49-F238E27FC236}">
              <a16:creationId xmlns:a16="http://schemas.microsoft.com/office/drawing/2014/main" id="{00000000-0008-0000-0D00-000011000000}"/>
            </a:ext>
          </a:extLst>
        </xdr:cNvPr>
        <xdr:cNvGrpSpPr/>
      </xdr:nvGrpSpPr>
      <xdr:grpSpPr>
        <a:xfrm>
          <a:off x="3048000" y="2499360"/>
          <a:ext cx="914400" cy="472440"/>
          <a:chOff x="3703320" y="4743450"/>
          <a:chExt cx="914400" cy="457200"/>
        </a:xfrm>
      </xdr:grpSpPr>
      <xdr:sp macro="" textlink="">
        <xdr:nvSpPr>
          <xdr:cNvPr id="18" name="Rectangle: Rounded Corners 17">
            <a:extLst>
              <a:ext uri="{FF2B5EF4-FFF2-40B4-BE49-F238E27FC236}">
                <a16:creationId xmlns:a16="http://schemas.microsoft.com/office/drawing/2014/main" id="{00000000-0008-0000-0D00-000012000000}"/>
              </a:ext>
            </a:extLst>
          </xdr:cNvPr>
          <xdr:cNvSpPr/>
        </xdr:nvSpPr>
        <xdr:spPr>
          <a:xfrm>
            <a:off x="3703320" y="4789170"/>
            <a:ext cx="914400" cy="365760"/>
          </a:xfrm>
          <a:prstGeom prst="roundRect">
            <a:avLst>
              <a:gd name="adj" fmla="val 50000"/>
            </a:avLst>
          </a:prstGeom>
          <a:solidFill>
            <a:srgbClr val="023C46"/>
          </a:solidFill>
          <a:ln>
            <a:noFill/>
          </a:ln>
          <a:effectLst>
            <a:innerShdw blurRad="1905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 name="Oval 18">
            <a:extLst>
              <a:ext uri="{FF2B5EF4-FFF2-40B4-BE49-F238E27FC236}">
                <a16:creationId xmlns:a16="http://schemas.microsoft.com/office/drawing/2014/main" id="{00000000-0008-0000-0D00-000013000000}"/>
              </a:ext>
            </a:extLst>
          </xdr:cNvPr>
          <xdr:cNvSpPr/>
        </xdr:nvSpPr>
        <xdr:spPr>
          <a:xfrm>
            <a:off x="3703320" y="4743450"/>
            <a:ext cx="457200" cy="457200"/>
          </a:xfrm>
          <a:prstGeom prst="ellipse">
            <a:avLst/>
          </a:prstGeom>
          <a:solidFill>
            <a:srgbClr val="34D399"/>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5</xdr:col>
      <xdr:colOff>0</xdr:colOff>
      <xdr:row>17</xdr:row>
      <xdr:rowOff>45720</xdr:rowOff>
    </xdr:from>
    <xdr:to>
      <xdr:col>6</xdr:col>
      <xdr:colOff>304800</xdr:colOff>
      <xdr:row>19</xdr:row>
      <xdr:rowOff>137160</xdr:rowOff>
    </xdr:to>
    <xdr:grpSp>
      <xdr:nvGrpSpPr>
        <xdr:cNvPr id="20" name="Group 19">
          <a:extLst>
            <a:ext uri="{FF2B5EF4-FFF2-40B4-BE49-F238E27FC236}">
              <a16:creationId xmlns:a16="http://schemas.microsoft.com/office/drawing/2014/main" id="{00000000-0008-0000-0D00-000014000000}"/>
            </a:ext>
          </a:extLst>
        </xdr:cNvPr>
        <xdr:cNvGrpSpPr/>
      </xdr:nvGrpSpPr>
      <xdr:grpSpPr>
        <a:xfrm>
          <a:off x="3048000" y="3284220"/>
          <a:ext cx="914400" cy="472440"/>
          <a:chOff x="3703320" y="4171950"/>
          <a:chExt cx="914400" cy="457200"/>
        </a:xfrm>
      </xdr:grpSpPr>
      <xdr:sp macro="" textlink="">
        <xdr:nvSpPr>
          <xdr:cNvPr id="21" name="Rectangle: Rounded Corners 20">
            <a:extLst>
              <a:ext uri="{FF2B5EF4-FFF2-40B4-BE49-F238E27FC236}">
                <a16:creationId xmlns:a16="http://schemas.microsoft.com/office/drawing/2014/main" id="{00000000-0008-0000-0D00-000015000000}"/>
              </a:ext>
            </a:extLst>
          </xdr:cNvPr>
          <xdr:cNvSpPr/>
        </xdr:nvSpPr>
        <xdr:spPr>
          <a:xfrm>
            <a:off x="3703320" y="4217670"/>
            <a:ext cx="914400" cy="365760"/>
          </a:xfrm>
          <a:prstGeom prst="roundRect">
            <a:avLst>
              <a:gd name="adj" fmla="val 50000"/>
            </a:avLst>
          </a:prstGeom>
          <a:solidFill>
            <a:srgbClr val="34D399"/>
          </a:solidFill>
          <a:ln>
            <a:noFill/>
          </a:ln>
          <a:effectLst>
            <a:innerShdw blurRad="1905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2" name="Oval 21">
            <a:extLst>
              <a:ext uri="{FF2B5EF4-FFF2-40B4-BE49-F238E27FC236}">
                <a16:creationId xmlns:a16="http://schemas.microsoft.com/office/drawing/2014/main" id="{00000000-0008-0000-0D00-000016000000}"/>
              </a:ext>
            </a:extLst>
          </xdr:cNvPr>
          <xdr:cNvSpPr/>
        </xdr:nvSpPr>
        <xdr:spPr>
          <a:xfrm>
            <a:off x="4160520" y="4171950"/>
            <a:ext cx="457200" cy="457200"/>
          </a:xfrm>
          <a:prstGeom prst="ellipse">
            <a:avLst/>
          </a:prstGeom>
          <a:solidFill>
            <a:srgbClr val="34D399"/>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5</xdr:col>
      <xdr:colOff>0</xdr:colOff>
      <xdr:row>20</xdr:row>
      <xdr:rowOff>68580</xdr:rowOff>
    </xdr:from>
    <xdr:to>
      <xdr:col>6</xdr:col>
      <xdr:colOff>304800</xdr:colOff>
      <xdr:row>22</xdr:row>
      <xdr:rowOff>160020</xdr:rowOff>
    </xdr:to>
    <xdr:grpSp>
      <xdr:nvGrpSpPr>
        <xdr:cNvPr id="23" name="Group 22">
          <a:extLst>
            <a:ext uri="{FF2B5EF4-FFF2-40B4-BE49-F238E27FC236}">
              <a16:creationId xmlns:a16="http://schemas.microsoft.com/office/drawing/2014/main" id="{00000000-0008-0000-0D00-000017000000}"/>
            </a:ext>
          </a:extLst>
        </xdr:cNvPr>
        <xdr:cNvGrpSpPr/>
      </xdr:nvGrpSpPr>
      <xdr:grpSpPr>
        <a:xfrm>
          <a:off x="3048000" y="3878580"/>
          <a:ext cx="914400" cy="472440"/>
          <a:chOff x="3703320" y="4743450"/>
          <a:chExt cx="914400" cy="457200"/>
        </a:xfrm>
      </xdr:grpSpPr>
      <xdr:sp macro="" textlink="">
        <xdr:nvSpPr>
          <xdr:cNvPr id="24" name="Rectangle: Rounded Corners 23">
            <a:extLst>
              <a:ext uri="{FF2B5EF4-FFF2-40B4-BE49-F238E27FC236}">
                <a16:creationId xmlns:a16="http://schemas.microsoft.com/office/drawing/2014/main" id="{00000000-0008-0000-0D00-000018000000}"/>
              </a:ext>
            </a:extLst>
          </xdr:cNvPr>
          <xdr:cNvSpPr/>
        </xdr:nvSpPr>
        <xdr:spPr>
          <a:xfrm>
            <a:off x="3703320" y="4789170"/>
            <a:ext cx="914400" cy="365760"/>
          </a:xfrm>
          <a:prstGeom prst="roundRect">
            <a:avLst>
              <a:gd name="adj" fmla="val 50000"/>
            </a:avLst>
          </a:prstGeom>
          <a:solidFill>
            <a:srgbClr val="023C46"/>
          </a:solidFill>
          <a:ln>
            <a:noFill/>
          </a:ln>
          <a:effectLst>
            <a:innerShdw blurRad="1905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5" name="Oval 24">
            <a:extLst>
              <a:ext uri="{FF2B5EF4-FFF2-40B4-BE49-F238E27FC236}">
                <a16:creationId xmlns:a16="http://schemas.microsoft.com/office/drawing/2014/main" id="{00000000-0008-0000-0D00-000019000000}"/>
              </a:ext>
            </a:extLst>
          </xdr:cNvPr>
          <xdr:cNvSpPr/>
        </xdr:nvSpPr>
        <xdr:spPr>
          <a:xfrm>
            <a:off x="3703320" y="4743450"/>
            <a:ext cx="457200" cy="457200"/>
          </a:xfrm>
          <a:prstGeom prst="ellipse">
            <a:avLst/>
          </a:prstGeom>
          <a:solidFill>
            <a:srgbClr val="34D399"/>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8</xdr:col>
      <xdr:colOff>0</xdr:colOff>
      <xdr:row>28</xdr:row>
      <xdr:rowOff>0</xdr:rowOff>
    </xdr:from>
    <xdr:to>
      <xdr:col>8</xdr:col>
      <xdr:colOff>320040</xdr:colOff>
      <xdr:row>29</xdr:row>
      <xdr:rowOff>137160</xdr:rowOff>
    </xdr:to>
    <xdr:grpSp>
      <xdr:nvGrpSpPr>
        <xdr:cNvPr id="26" name="Group 25">
          <a:extLst>
            <a:ext uri="{FF2B5EF4-FFF2-40B4-BE49-F238E27FC236}">
              <a16:creationId xmlns:a16="http://schemas.microsoft.com/office/drawing/2014/main" id="{00000000-0008-0000-0D00-00001A000000}"/>
            </a:ext>
          </a:extLst>
        </xdr:cNvPr>
        <xdr:cNvGrpSpPr/>
      </xdr:nvGrpSpPr>
      <xdr:grpSpPr>
        <a:xfrm>
          <a:off x="4876800" y="5334000"/>
          <a:ext cx="320040" cy="327660"/>
          <a:chOff x="746760" y="2697480"/>
          <a:chExt cx="320040" cy="320040"/>
        </a:xfrm>
      </xdr:grpSpPr>
      <xdr:sp macro="" textlink="">
        <xdr:nvSpPr>
          <xdr:cNvPr id="27" name="Oval 26">
            <a:extLst>
              <a:ext uri="{FF2B5EF4-FFF2-40B4-BE49-F238E27FC236}">
                <a16:creationId xmlns:a16="http://schemas.microsoft.com/office/drawing/2014/main" id="{00000000-0008-0000-0D00-00001B000000}"/>
              </a:ext>
            </a:extLst>
          </xdr:cNvPr>
          <xdr:cNvSpPr/>
        </xdr:nvSpPr>
        <xdr:spPr>
          <a:xfrm>
            <a:off x="746760" y="2697480"/>
            <a:ext cx="320040" cy="320040"/>
          </a:xfrm>
          <a:prstGeom prst="ellipse">
            <a:avLst/>
          </a:prstGeom>
          <a:solidFill>
            <a:srgbClr val="0658BF">
              <a:alpha val="40000"/>
            </a:srgbClr>
          </a:solidFill>
          <a:ln w="12700">
            <a:solidFill>
              <a:srgbClr val="0658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28" name="Graphic 27" descr="House with solid fill">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5340" y="2766060"/>
            <a:ext cx="182880" cy="182880"/>
          </a:xfrm>
          <a:prstGeom prst="rect">
            <a:avLst/>
          </a:prstGeom>
        </xdr:spPr>
      </xdr:pic>
    </xdr:grpSp>
    <xdr:clientData/>
  </xdr:twoCellAnchor>
  <xdr:twoCellAnchor>
    <xdr:from>
      <xdr:col>8</xdr:col>
      <xdr:colOff>0</xdr:colOff>
      <xdr:row>30</xdr:row>
      <xdr:rowOff>86360</xdr:rowOff>
    </xdr:from>
    <xdr:to>
      <xdr:col>8</xdr:col>
      <xdr:colOff>320040</xdr:colOff>
      <xdr:row>32</xdr:row>
      <xdr:rowOff>40640</xdr:rowOff>
    </xdr:to>
    <xdr:grpSp>
      <xdr:nvGrpSpPr>
        <xdr:cNvPr id="29" name="Group 28">
          <a:extLst>
            <a:ext uri="{FF2B5EF4-FFF2-40B4-BE49-F238E27FC236}">
              <a16:creationId xmlns:a16="http://schemas.microsoft.com/office/drawing/2014/main" id="{00000000-0008-0000-0D00-00001D000000}"/>
            </a:ext>
          </a:extLst>
        </xdr:cNvPr>
        <xdr:cNvGrpSpPr/>
      </xdr:nvGrpSpPr>
      <xdr:grpSpPr>
        <a:xfrm>
          <a:off x="4876800" y="5801360"/>
          <a:ext cx="320040" cy="335280"/>
          <a:chOff x="708660" y="3309620"/>
          <a:chExt cx="320040" cy="320040"/>
        </a:xfrm>
      </xdr:grpSpPr>
      <xdr:sp macro="" textlink="">
        <xdr:nvSpPr>
          <xdr:cNvPr id="30" name="Oval 29">
            <a:extLst>
              <a:ext uri="{FF2B5EF4-FFF2-40B4-BE49-F238E27FC236}">
                <a16:creationId xmlns:a16="http://schemas.microsoft.com/office/drawing/2014/main" id="{00000000-0008-0000-0D00-00001E000000}"/>
              </a:ext>
            </a:extLst>
          </xdr:cNvPr>
          <xdr:cNvSpPr/>
        </xdr:nvSpPr>
        <xdr:spPr>
          <a:xfrm>
            <a:off x="708660" y="3309620"/>
            <a:ext cx="320040" cy="320040"/>
          </a:xfrm>
          <a:prstGeom prst="ellipse">
            <a:avLst/>
          </a:prstGeom>
          <a:solidFill>
            <a:srgbClr val="01B5D1">
              <a:alpha val="40000"/>
            </a:srgbClr>
          </a:solidFill>
          <a:ln w="12700">
            <a:solidFill>
              <a:srgbClr val="01B5D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1" name="Graphic 30" descr="Tropical scene with solid fill">
            <a:extLst>
              <a:ext uri="{FF2B5EF4-FFF2-40B4-BE49-F238E27FC236}">
                <a16:creationId xmlns:a16="http://schemas.microsoft.com/office/drawing/2014/main" id="{00000000-0008-0000-0D00-00001F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3724" y="3373904"/>
            <a:ext cx="182880" cy="184052"/>
          </a:xfrm>
          <a:prstGeom prst="rect">
            <a:avLst/>
          </a:prstGeom>
        </xdr:spPr>
      </xdr:pic>
    </xdr:grpSp>
    <xdr:clientData/>
  </xdr:twoCellAnchor>
  <xdr:twoCellAnchor>
    <xdr:from>
      <xdr:col>8</xdr:col>
      <xdr:colOff>0</xdr:colOff>
      <xdr:row>32</xdr:row>
      <xdr:rowOff>172720</xdr:rowOff>
    </xdr:from>
    <xdr:to>
      <xdr:col>8</xdr:col>
      <xdr:colOff>320040</xdr:colOff>
      <xdr:row>34</xdr:row>
      <xdr:rowOff>127000</xdr:rowOff>
    </xdr:to>
    <xdr:grpSp>
      <xdr:nvGrpSpPr>
        <xdr:cNvPr id="32" name="Group 31">
          <a:extLst>
            <a:ext uri="{FF2B5EF4-FFF2-40B4-BE49-F238E27FC236}">
              <a16:creationId xmlns:a16="http://schemas.microsoft.com/office/drawing/2014/main" id="{00000000-0008-0000-0D00-000020000000}"/>
            </a:ext>
          </a:extLst>
        </xdr:cNvPr>
        <xdr:cNvGrpSpPr/>
      </xdr:nvGrpSpPr>
      <xdr:grpSpPr>
        <a:xfrm>
          <a:off x="4876800" y="6268720"/>
          <a:ext cx="320040" cy="335280"/>
          <a:chOff x="708660" y="3761740"/>
          <a:chExt cx="320040" cy="320040"/>
        </a:xfrm>
      </xdr:grpSpPr>
      <xdr:sp macro="" textlink="">
        <xdr:nvSpPr>
          <xdr:cNvPr id="33" name="Oval 32">
            <a:extLst>
              <a:ext uri="{FF2B5EF4-FFF2-40B4-BE49-F238E27FC236}">
                <a16:creationId xmlns:a16="http://schemas.microsoft.com/office/drawing/2014/main" id="{00000000-0008-0000-0D00-000021000000}"/>
              </a:ext>
            </a:extLst>
          </xdr:cNvPr>
          <xdr:cNvSpPr/>
        </xdr:nvSpPr>
        <xdr:spPr>
          <a:xfrm>
            <a:off x="708660" y="3761740"/>
            <a:ext cx="320040" cy="320040"/>
          </a:xfrm>
          <a:prstGeom prst="ellipse">
            <a:avLst/>
          </a:prstGeom>
          <a:solidFill>
            <a:srgbClr val="FF6600">
              <a:alpha val="40000"/>
            </a:srgbClr>
          </a:solidFill>
          <a:ln w="12700">
            <a:solidFill>
              <a:srgbClr val="FF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4" name="Graphic 33" descr="Convertible with solid fill">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6139" y="3809999"/>
            <a:ext cx="228600" cy="230945"/>
          </a:xfrm>
          <a:prstGeom prst="rect">
            <a:avLst/>
          </a:prstGeom>
        </xdr:spPr>
      </xdr:pic>
    </xdr:grpSp>
    <xdr:clientData/>
  </xdr:twoCellAnchor>
  <xdr:twoCellAnchor>
    <xdr:from>
      <xdr:col>8</xdr:col>
      <xdr:colOff>0</xdr:colOff>
      <xdr:row>35</xdr:row>
      <xdr:rowOff>76200</xdr:rowOff>
    </xdr:from>
    <xdr:to>
      <xdr:col>8</xdr:col>
      <xdr:colOff>320040</xdr:colOff>
      <xdr:row>37</xdr:row>
      <xdr:rowOff>30480</xdr:rowOff>
    </xdr:to>
    <xdr:grpSp>
      <xdr:nvGrpSpPr>
        <xdr:cNvPr id="35" name="Group 34">
          <a:extLst>
            <a:ext uri="{FF2B5EF4-FFF2-40B4-BE49-F238E27FC236}">
              <a16:creationId xmlns:a16="http://schemas.microsoft.com/office/drawing/2014/main" id="{00000000-0008-0000-0D00-000023000000}"/>
            </a:ext>
          </a:extLst>
        </xdr:cNvPr>
        <xdr:cNvGrpSpPr/>
      </xdr:nvGrpSpPr>
      <xdr:grpSpPr>
        <a:xfrm>
          <a:off x="4876800" y="6743700"/>
          <a:ext cx="320040" cy="335280"/>
          <a:chOff x="708660" y="4213860"/>
          <a:chExt cx="320040" cy="320040"/>
        </a:xfrm>
      </xdr:grpSpPr>
      <xdr:sp macro="" textlink="">
        <xdr:nvSpPr>
          <xdr:cNvPr id="36" name="Oval 35">
            <a:extLst>
              <a:ext uri="{FF2B5EF4-FFF2-40B4-BE49-F238E27FC236}">
                <a16:creationId xmlns:a16="http://schemas.microsoft.com/office/drawing/2014/main" id="{00000000-0008-0000-0D00-000024000000}"/>
              </a:ext>
            </a:extLst>
          </xdr:cNvPr>
          <xdr:cNvSpPr/>
        </xdr:nvSpPr>
        <xdr:spPr>
          <a:xfrm>
            <a:off x="708660" y="4213860"/>
            <a:ext cx="320040" cy="320040"/>
          </a:xfrm>
          <a:prstGeom prst="ellipse">
            <a:avLst/>
          </a:prstGeom>
          <a:solidFill>
            <a:srgbClr val="9038E5">
              <a:alpha val="40000"/>
            </a:srgbClr>
          </a:solidFill>
          <a:ln w="12700">
            <a:solidFill>
              <a:srgbClr val="9038E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37" name="Star: 5 Points 36">
            <a:extLst>
              <a:ext uri="{FF2B5EF4-FFF2-40B4-BE49-F238E27FC236}">
                <a16:creationId xmlns:a16="http://schemas.microsoft.com/office/drawing/2014/main" id="{00000000-0008-0000-0D00-000025000000}"/>
              </a:ext>
            </a:extLst>
          </xdr:cNvPr>
          <xdr:cNvSpPr/>
        </xdr:nvSpPr>
        <xdr:spPr>
          <a:xfrm>
            <a:off x="779584" y="4276578"/>
            <a:ext cx="182880" cy="184052"/>
          </a:xfrm>
          <a:prstGeom prst="star5">
            <a:avLst/>
          </a:prstGeom>
          <a:solidFill>
            <a:srgbClr val="D3B1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10</xdr:col>
      <xdr:colOff>0</xdr:colOff>
      <xdr:row>28</xdr:row>
      <xdr:rowOff>0</xdr:rowOff>
    </xdr:from>
    <xdr:to>
      <xdr:col>10</xdr:col>
      <xdr:colOff>219456</xdr:colOff>
      <xdr:row>29</xdr:row>
      <xdr:rowOff>37130</xdr:rowOff>
    </xdr:to>
    <xdr:grpSp>
      <xdr:nvGrpSpPr>
        <xdr:cNvPr id="52" name="Group 51">
          <a:extLst>
            <a:ext uri="{FF2B5EF4-FFF2-40B4-BE49-F238E27FC236}">
              <a16:creationId xmlns:a16="http://schemas.microsoft.com/office/drawing/2014/main" id="{00000000-0008-0000-0D00-000034000000}"/>
            </a:ext>
          </a:extLst>
        </xdr:cNvPr>
        <xdr:cNvGrpSpPr/>
      </xdr:nvGrpSpPr>
      <xdr:grpSpPr>
        <a:xfrm>
          <a:off x="6096000" y="5334000"/>
          <a:ext cx="219456" cy="227630"/>
          <a:chOff x="5082540" y="8149590"/>
          <a:chExt cx="182880" cy="182880"/>
        </a:xfrm>
      </xdr:grpSpPr>
      <xdr:sp macro="" textlink="">
        <xdr:nvSpPr>
          <xdr:cNvPr id="53" name="Rectangle: Rounded Corners 52">
            <a:extLst>
              <a:ext uri="{FF2B5EF4-FFF2-40B4-BE49-F238E27FC236}">
                <a16:creationId xmlns:a16="http://schemas.microsoft.com/office/drawing/2014/main" id="{00000000-0008-0000-0D00-000035000000}"/>
              </a:ext>
            </a:extLst>
          </xdr:cNvPr>
          <xdr:cNvSpPr/>
        </xdr:nvSpPr>
        <xdr:spPr>
          <a:xfrm>
            <a:off x="5082540" y="8149590"/>
            <a:ext cx="182880" cy="182880"/>
          </a:xfrm>
          <a:prstGeom prst="roundRect">
            <a:avLst/>
          </a:prstGeom>
          <a:solidFill>
            <a:srgbClr val="0240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54" name="Graphic 53" descr="Bank outline">
            <a:extLst>
              <a:ext uri="{FF2B5EF4-FFF2-40B4-BE49-F238E27FC236}">
                <a16:creationId xmlns:a16="http://schemas.microsoft.com/office/drawing/2014/main" id="{00000000-0008-0000-0D00-000036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97780" y="8164830"/>
            <a:ext cx="152400" cy="152400"/>
          </a:xfrm>
          <a:prstGeom prst="rect">
            <a:avLst/>
          </a:prstGeom>
        </xdr:spPr>
      </xdr:pic>
    </xdr:grpSp>
    <xdr:clientData/>
  </xdr:twoCellAnchor>
  <xdr:twoCellAnchor>
    <xdr:from>
      <xdr:col>10</xdr:col>
      <xdr:colOff>0</xdr:colOff>
      <xdr:row>30</xdr:row>
      <xdr:rowOff>27696</xdr:rowOff>
    </xdr:from>
    <xdr:to>
      <xdr:col>10</xdr:col>
      <xdr:colOff>219456</xdr:colOff>
      <xdr:row>31</xdr:row>
      <xdr:rowOff>64826</xdr:rowOff>
    </xdr:to>
    <xdr:grpSp>
      <xdr:nvGrpSpPr>
        <xdr:cNvPr id="55" name="Group 54">
          <a:extLst>
            <a:ext uri="{FF2B5EF4-FFF2-40B4-BE49-F238E27FC236}">
              <a16:creationId xmlns:a16="http://schemas.microsoft.com/office/drawing/2014/main" id="{00000000-0008-0000-0D00-000037000000}"/>
            </a:ext>
          </a:extLst>
        </xdr:cNvPr>
        <xdr:cNvGrpSpPr/>
      </xdr:nvGrpSpPr>
      <xdr:grpSpPr>
        <a:xfrm>
          <a:off x="6096000" y="5742696"/>
          <a:ext cx="219456" cy="227630"/>
          <a:chOff x="864497" y="5772100"/>
          <a:chExt cx="219456" cy="219456"/>
        </a:xfrm>
      </xdr:grpSpPr>
      <xdr:sp macro="" textlink="">
        <xdr:nvSpPr>
          <xdr:cNvPr id="56" name="Rectangle: Rounded Corners 55">
            <a:extLst>
              <a:ext uri="{FF2B5EF4-FFF2-40B4-BE49-F238E27FC236}">
                <a16:creationId xmlns:a16="http://schemas.microsoft.com/office/drawing/2014/main" id="{00000000-0008-0000-0D00-000038000000}"/>
              </a:ext>
            </a:extLst>
          </xdr:cNvPr>
          <xdr:cNvSpPr/>
        </xdr:nvSpPr>
        <xdr:spPr>
          <a:xfrm>
            <a:off x="864497" y="5772100"/>
            <a:ext cx="219456" cy="219456"/>
          </a:xfrm>
          <a:prstGeom prst="roundRect">
            <a:avLst/>
          </a:prstGeom>
          <a:solidFill>
            <a:srgbClr val="01375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57" name="Graphic 56" descr="Open hand with plant outline">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82785" y="5790388"/>
            <a:ext cx="182880" cy="182880"/>
          </a:xfrm>
          <a:prstGeom prst="rect">
            <a:avLst/>
          </a:prstGeom>
        </xdr:spPr>
      </xdr:pic>
    </xdr:grpSp>
    <xdr:clientData/>
  </xdr:twoCellAnchor>
  <xdr:twoCellAnchor>
    <xdr:from>
      <xdr:col>10</xdr:col>
      <xdr:colOff>0</xdr:colOff>
      <xdr:row>32</xdr:row>
      <xdr:rowOff>55392</xdr:rowOff>
    </xdr:from>
    <xdr:to>
      <xdr:col>10</xdr:col>
      <xdr:colOff>219456</xdr:colOff>
      <xdr:row>33</xdr:row>
      <xdr:rowOff>93075</xdr:rowOff>
    </xdr:to>
    <xdr:grpSp>
      <xdr:nvGrpSpPr>
        <xdr:cNvPr id="58" name="Group 57">
          <a:extLst>
            <a:ext uri="{FF2B5EF4-FFF2-40B4-BE49-F238E27FC236}">
              <a16:creationId xmlns:a16="http://schemas.microsoft.com/office/drawing/2014/main" id="{00000000-0008-0000-0D00-00003A000000}"/>
            </a:ext>
          </a:extLst>
        </xdr:cNvPr>
        <xdr:cNvGrpSpPr/>
      </xdr:nvGrpSpPr>
      <xdr:grpSpPr>
        <a:xfrm>
          <a:off x="6096000" y="6151392"/>
          <a:ext cx="219456" cy="228183"/>
          <a:chOff x="757136" y="6164449"/>
          <a:chExt cx="219456" cy="219456"/>
        </a:xfrm>
      </xdr:grpSpPr>
      <xdr:sp macro="" textlink="">
        <xdr:nvSpPr>
          <xdr:cNvPr id="59" name="Rectangle: Rounded Corners 58">
            <a:extLst>
              <a:ext uri="{FF2B5EF4-FFF2-40B4-BE49-F238E27FC236}">
                <a16:creationId xmlns:a16="http://schemas.microsoft.com/office/drawing/2014/main" id="{00000000-0008-0000-0D00-00003B000000}"/>
              </a:ext>
            </a:extLst>
          </xdr:cNvPr>
          <xdr:cNvSpPr/>
        </xdr:nvSpPr>
        <xdr:spPr>
          <a:xfrm>
            <a:off x="757136" y="6164449"/>
            <a:ext cx="219456" cy="219456"/>
          </a:xfrm>
          <a:prstGeom prst="roundRect">
            <a:avLst/>
          </a:prstGeom>
          <a:solidFill>
            <a:srgbClr val="402E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60" name="Graphic 59" descr="Credit card with solid fill">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75424" y="6182737"/>
            <a:ext cx="182880" cy="182880"/>
          </a:xfrm>
          <a:prstGeom prst="rect">
            <a:avLst/>
          </a:prstGeom>
        </xdr:spPr>
      </xdr:pic>
    </xdr:grpSp>
    <xdr:clientData/>
  </xdr:twoCellAnchor>
  <xdr:twoCellAnchor>
    <xdr:from>
      <xdr:col>10</xdr:col>
      <xdr:colOff>0</xdr:colOff>
      <xdr:row>34</xdr:row>
      <xdr:rowOff>80400</xdr:rowOff>
    </xdr:from>
    <xdr:to>
      <xdr:col>10</xdr:col>
      <xdr:colOff>219456</xdr:colOff>
      <xdr:row>35</xdr:row>
      <xdr:rowOff>117530</xdr:rowOff>
    </xdr:to>
    <xdr:grpSp>
      <xdr:nvGrpSpPr>
        <xdr:cNvPr id="61" name="Group 60">
          <a:extLst>
            <a:ext uri="{FF2B5EF4-FFF2-40B4-BE49-F238E27FC236}">
              <a16:creationId xmlns:a16="http://schemas.microsoft.com/office/drawing/2014/main" id="{00000000-0008-0000-0D00-00003D000000}"/>
            </a:ext>
          </a:extLst>
        </xdr:cNvPr>
        <xdr:cNvGrpSpPr/>
      </xdr:nvGrpSpPr>
      <xdr:grpSpPr>
        <a:xfrm>
          <a:off x="6096000" y="6557400"/>
          <a:ext cx="219456" cy="227630"/>
          <a:chOff x="757136" y="6573486"/>
          <a:chExt cx="219456" cy="220010"/>
        </a:xfrm>
      </xdr:grpSpPr>
      <xdr:sp macro="" textlink="">
        <xdr:nvSpPr>
          <xdr:cNvPr id="62" name="Rectangle: Rounded Corners 61">
            <a:extLst>
              <a:ext uri="{FF2B5EF4-FFF2-40B4-BE49-F238E27FC236}">
                <a16:creationId xmlns:a16="http://schemas.microsoft.com/office/drawing/2014/main" id="{00000000-0008-0000-0D00-00003E000000}"/>
              </a:ext>
            </a:extLst>
          </xdr:cNvPr>
          <xdr:cNvSpPr/>
        </xdr:nvSpPr>
        <xdr:spPr>
          <a:xfrm>
            <a:off x="757136" y="6573486"/>
            <a:ext cx="219456" cy="220010"/>
          </a:xfrm>
          <a:prstGeom prst="roundRect">
            <a:avLst/>
          </a:prstGeom>
          <a:solidFill>
            <a:srgbClr val="023C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63" name="Group 62">
            <a:extLst>
              <a:ext uri="{FF2B5EF4-FFF2-40B4-BE49-F238E27FC236}">
                <a16:creationId xmlns:a16="http://schemas.microsoft.com/office/drawing/2014/main" id="{00000000-0008-0000-0D00-00003F000000}"/>
              </a:ext>
            </a:extLst>
          </xdr:cNvPr>
          <xdr:cNvGrpSpPr/>
        </xdr:nvGrpSpPr>
        <xdr:grpSpPr>
          <a:xfrm>
            <a:off x="801464" y="6632104"/>
            <a:ext cx="118872" cy="119426"/>
            <a:chOff x="1462944" y="8658225"/>
            <a:chExt cx="546831" cy="552450"/>
          </a:xfrm>
          <a:solidFill>
            <a:srgbClr val="08FFFF"/>
          </a:solidFill>
        </xdr:grpSpPr>
        <xdr:sp macro="" textlink="">
          <xdr:nvSpPr>
            <xdr:cNvPr id="64" name="Rectangle 63">
              <a:extLst>
                <a:ext uri="{FF2B5EF4-FFF2-40B4-BE49-F238E27FC236}">
                  <a16:creationId xmlns:a16="http://schemas.microsoft.com/office/drawing/2014/main" id="{00000000-0008-0000-0D00-000040000000}"/>
                </a:ext>
              </a:extLst>
            </xdr:cNvPr>
            <xdr:cNvSpPr/>
          </xdr:nvSpPr>
          <xdr:spPr>
            <a:xfrm rot="10800000">
              <a:off x="1866900" y="8658225"/>
              <a:ext cx="142875" cy="552450"/>
            </a:xfrm>
            <a:prstGeom prst="rect">
              <a:avLst/>
            </a:prstGeom>
            <a:grpFill/>
            <a:ln w="9525" cap="flat">
              <a:noFill/>
              <a:prstDash val="solid"/>
              <a:miter/>
            </a:ln>
          </xdr:spPr>
        </xdr:sp>
        <xdr:sp macro="" textlink="">
          <xdr:nvSpPr>
            <xdr:cNvPr id="65" name="Rectangle 64">
              <a:extLst>
                <a:ext uri="{FF2B5EF4-FFF2-40B4-BE49-F238E27FC236}">
                  <a16:creationId xmlns:a16="http://schemas.microsoft.com/office/drawing/2014/main" id="{00000000-0008-0000-0D00-000041000000}"/>
                </a:ext>
              </a:extLst>
            </xdr:cNvPr>
            <xdr:cNvSpPr/>
          </xdr:nvSpPr>
          <xdr:spPr>
            <a:xfrm rot="10800000">
              <a:off x="1666875" y="8848725"/>
              <a:ext cx="142875" cy="361950"/>
            </a:xfrm>
            <a:prstGeom prst="rect">
              <a:avLst/>
            </a:prstGeom>
            <a:grpFill/>
            <a:ln w="9525" cap="flat">
              <a:noFill/>
              <a:prstDash val="solid"/>
              <a:miter/>
            </a:ln>
          </xdr:spPr>
        </xdr:sp>
        <xdr:sp macro="" textlink="">
          <xdr:nvSpPr>
            <xdr:cNvPr id="66" name="Rectangle 65">
              <a:extLst>
                <a:ext uri="{FF2B5EF4-FFF2-40B4-BE49-F238E27FC236}">
                  <a16:creationId xmlns:a16="http://schemas.microsoft.com/office/drawing/2014/main" id="{00000000-0008-0000-0D00-000042000000}"/>
                </a:ext>
              </a:extLst>
            </xdr:cNvPr>
            <xdr:cNvSpPr/>
          </xdr:nvSpPr>
          <xdr:spPr>
            <a:xfrm rot="10800000">
              <a:off x="1466850" y="9020175"/>
              <a:ext cx="142875" cy="190500"/>
            </a:xfrm>
            <a:prstGeom prst="rect">
              <a:avLst/>
            </a:prstGeom>
            <a:grpFill/>
            <a:ln w="9525" cap="flat">
              <a:noFill/>
              <a:prstDash val="solid"/>
              <a:miter/>
            </a:ln>
          </xdr:spPr>
        </xdr:sp>
        <xdr:sp macro="" textlink="">
          <xdr:nvSpPr>
            <xdr:cNvPr id="67" name="Freeform: Shape 66">
              <a:extLst>
                <a:ext uri="{FF2B5EF4-FFF2-40B4-BE49-F238E27FC236}">
                  <a16:creationId xmlns:a16="http://schemas.microsoft.com/office/drawing/2014/main" id="{00000000-0008-0000-0D00-000043000000}"/>
                </a:ext>
              </a:extLst>
            </xdr:cNvPr>
            <xdr:cNvSpPr/>
          </xdr:nvSpPr>
          <xdr:spPr>
            <a:xfrm>
              <a:off x="1462944" y="8658225"/>
              <a:ext cx="308705" cy="308705"/>
            </a:xfrm>
            <a:custGeom>
              <a:avLst/>
              <a:gdLst>
                <a:gd name="csX0" fmla="*/ 308705 w 308705"/>
                <a:gd name="csY0" fmla="*/ 130874 h 308705"/>
                <a:gd name="csX1" fmla="*/ 308705 w 308705"/>
                <a:gd name="csY1" fmla="*/ 0 h 308705"/>
                <a:gd name="csX2" fmla="*/ 177832 w 308705"/>
                <a:gd name="csY2" fmla="*/ 0 h 308705"/>
                <a:gd name="csX3" fmla="*/ 229838 w 308705"/>
                <a:gd name="csY3" fmla="*/ 52006 h 308705"/>
                <a:gd name="csX4" fmla="*/ 0 w 308705"/>
                <a:gd name="csY4" fmla="*/ 281845 h 308705"/>
                <a:gd name="csX5" fmla="*/ 26860 w 308705"/>
                <a:gd name="csY5" fmla="*/ 308705 h 308705"/>
                <a:gd name="csX6" fmla="*/ 256699 w 308705"/>
                <a:gd name="csY6" fmla="*/ 78962 h 308705"/>
                <a:gd name="csX7" fmla="*/ 308705 w 308705"/>
                <a:gd name="csY7" fmla="*/ 130874 h 30870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308705" h="308705">
                  <a:moveTo>
                    <a:pt x="308705" y="130874"/>
                  </a:moveTo>
                  <a:lnTo>
                    <a:pt x="308705" y="0"/>
                  </a:lnTo>
                  <a:lnTo>
                    <a:pt x="177832" y="0"/>
                  </a:lnTo>
                  <a:lnTo>
                    <a:pt x="229838" y="52006"/>
                  </a:lnTo>
                  <a:lnTo>
                    <a:pt x="0" y="281845"/>
                  </a:lnTo>
                  <a:lnTo>
                    <a:pt x="26860" y="308705"/>
                  </a:lnTo>
                  <a:lnTo>
                    <a:pt x="256699" y="78962"/>
                  </a:lnTo>
                  <a:lnTo>
                    <a:pt x="308705" y="130874"/>
                  </a:lnTo>
                  <a:close/>
                </a:path>
              </a:pathLst>
            </a:custGeom>
            <a:grpFill/>
            <a:ln w="9525" cap="flat">
              <a:noFill/>
              <a:prstDash val="solid"/>
              <a:miter/>
            </a:ln>
          </xdr:spPr>
        </xdr:sp>
      </xdr:grpSp>
    </xdr:grpSp>
    <xdr:clientData/>
  </xdr:twoCellAnchor>
  <xdr:twoCellAnchor>
    <xdr:from>
      <xdr:col>12</xdr:col>
      <xdr:colOff>0</xdr:colOff>
      <xdr:row>25</xdr:row>
      <xdr:rowOff>0</xdr:rowOff>
    </xdr:from>
    <xdr:to>
      <xdr:col>13</xdr:col>
      <xdr:colOff>304800</xdr:colOff>
      <xdr:row>26</xdr:row>
      <xdr:rowOff>91440</xdr:rowOff>
    </xdr:to>
    <xdr:sp macro="" textlink="Processing!B27">
      <xdr:nvSpPr>
        <xdr:cNvPr id="68" name="Rectangle: Rounded Corners 67">
          <a:extLst>
            <a:ext uri="{FF2B5EF4-FFF2-40B4-BE49-F238E27FC236}">
              <a16:creationId xmlns:a16="http://schemas.microsoft.com/office/drawing/2014/main" id="{00000000-0008-0000-0D00-000044000000}"/>
            </a:ext>
          </a:extLst>
        </xdr:cNvPr>
        <xdr:cNvSpPr/>
      </xdr:nvSpPr>
      <xdr:spPr>
        <a:xfrm>
          <a:off x="7315200" y="4572000"/>
          <a:ext cx="914400" cy="274320"/>
        </a:xfrm>
        <a:prstGeom prst="roundRect">
          <a:avLst/>
        </a:prstGeom>
        <a:solidFill>
          <a:srgbClr val="021C3C"/>
        </a:solidFill>
        <a:ln w="9525">
          <a:solidFill>
            <a:srgbClr val="0436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9D3FA93-2B3F-4193-91E9-9320FBB77A22}" type="TxLink">
            <a:rPr lang="en-US" sz="1100" b="0" i="0" u="none" strike="noStrike">
              <a:solidFill>
                <a:srgbClr val="006085"/>
              </a:solidFill>
              <a:latin typeface="Aptos Narrow"/>
            </a:rPr>
            <a:pPr algn="ctr"/>
            <a:t>Housing</a:t>
          </a:fld>
          <a:endParaRPr lang="ru-RU" sz="1100">
            <a:solidFill>
              <a:srgbClr val="006085"/>
            </a:solidFill>
          </a:endParaRPr>
        </a:p>
      </xdr:txBody>
    </xdr:sp>
    <xdr:clientData/>
  </xdr:twoCellAnchor>
  <xdr:twoCellAnchor>
    <xdr:from>
      <xdr:col>12</xdr:col>
      <xdr:colOff>0</xdr:colOff>
      <xdr:row>26</xdr:row>
      <xdr:rowOff>167640</xdr:rowOff>
    </xdr:from>
    <xdr:to>
      <xdr:col>13</xdr:col>
      <xdr:colOff>304800</xdr:colOff>
      <xdr:row>28</xdr:row>
      <xdr:rowOff>76200</xdr:rowOff>
    </xdr:to>
    <xdr:sp macro="" textlink="Processing!C27">
      <xdr:nvSpPr>
        <xdr:cNvPr id="69" name="Rectangle: Rounded Corners 68">
          <a:extLst>
            <a:ext uri="{FF2B5EF4-FFF2-40B4-BE49-F238E27FC236}">
              <a16:creationId xmlns:a16="http://schemas.microsoft.com/office/drawing/2014/main" id="{00000000-0008-0000-0D00-000045000000}"/>
            </a:ext>
          </a:extLst>
        </xdr:cNvPr>
        <xdr:cNvSpPr/>
      </xdr:nvSpPr>
      <xdr:spPr>
        <a:xfrm>
          <a:off x="7315200" y="4922520"/>
          <a:ext cx="914400" cy="274320"/>
        </a:xfrm>
        <a:prstGeom prst="roundRect">
          <a:avLst/>
        </a:prstGeom>
        <a:solidFill>
          <a:srgbClr val="021C3C"/>
        </a:solidFill>
        <a:ln w="9525">
          <a:solidFill>
            <a:srgbClr val="0436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242D2B-6FAB-49B3-85B3-96CA400D857F}" type="TxLink">
            <a:rPr lang="en-US" sz="1100" b="0" i="0" u="none" strike="noStrike">
              <a:solidFill>
                <a:srgbClr val="006085"/>
              </a:solidFill>
              <a:latin typeface="Aptos Narrow"/>
            </a:rPr>
            <a:pPr algn="ctr"/>
            <a:t>Food</a:t>
          </a:fld>
          <a:endParaRPr lang="ru-RU" sz="1100">
            <a:solidFill>
              <a:srgbClr val="006085"/>
            </a:solidFill>
          </a:endParaRPr>
        </a:p>
      </xdr:txBody>
    </xdr:sp>
    <xdr:clientData/>
  </xdr:twoCellAnchor>
  <xdr:twoCellAnchor>
    <xdr:from>
      <xdr:col>12</xdr:col>
      <xdr:colOff>0</xdr:colOff>
      <xdr:row>28</xdr:row>
      <xdr:rowOff>152400</xdr:rowOff>
    </xdr:from>
    <xdr:to>
      <xdr:col>13</xdr:col>
      <xdr:colOff>304800</xdr:colOff>
      <xdr:row>30</xdr:row>
      <xdr:rowOff>60960</xdr:rowOff>
    </xdr:to>
    <xdr:sp macro="" textlink="Processing!D27">
      <xdr:nvSpPr>
        <xdr:cNvPr id="70" name="Rectangle: Rounded Corners 69">
          <a:extLst>
            <a:ext uri="{FF2B5EF4-FFF2-40B4-BE49-F238E27FC236}">
              <a16:creationId xmlns:a16="http://schemas.microsoft.com/office/drawing/2014/main" id="{00000000-0008-0000-0D00-000046000000}"/>
            </a:ext>
          </a:extLst>
        </xdr:cNvPr>
        <xdr:cNvSpPr/>
      </xdr:nvSpPr>
      <xdr:spPr>
        <a:xfrm>
          <a:off x="7315200" y="5273040"/>
          <a:ext cx="914400" cy="274320"/>
        </a:xfrm>
        <a:prstGeom prst="roundRect">
          <a:avLst/>
        </a:prstGeom>
        <a:solidFill>
          <a:srgbClr val="021C3C"/>
        </a:solidFill>
        <a:ln w="9525">
          <a:solidFill>
            <a:srgbClr val="0436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46053F-3838-460C-9E8F-40FA0F82B6DE}" type="TxLink">
            <a:rPr lang="en-US" sz="1100" b="0" i="0" u="none" strike="noStrike">
              <a:solidFill>
                <a:srgbClr val="006085"/>
              </a:solidFill>
              <a:latin typeface="Aptos Narrow"/>
            </a:rPr>
            <a:pPr algn="ctr"/>
            <a:t>Transport</a:t>
          </a:fld>
          <a:endParaRPr lang="ru-RU" sz="1100">
            <a:solidFill>
              <a:srgbClr val="006085"/>
            </a:solidFill>
          </a:endParaRPr>
        </a:p>
      </xdr:txBody>
    </xdr:sp>
    <xdr:clientData/>
  </xdr:twoCellAnchor>
  <xdr:twoCellAnchor>
    <xdr:from>
      <xdr:col>12</xdr:col>
      <xdr:colOff>0</xdr:colOff>
      <xdr:row>30</xdr:row>
      <xdr:rowOff>137160</xdr:rowOff>
    </xdr:from>
    <xdr:to>
      <xdr:col>13</xdr:col>
      <xdr:colOff>304800</xdr:colOff>
      <xdr:row>32</xdr:row>
      <xdr:rowOff>45720</xdr:rowOff>
    </xdr:to>
    <xdr:sp macro="" textlink="Processing!E27">
      <xdr:nvSpPr>
        <xdr:cNvPr id="71" name="Rectangle: Rounded Corners 70">
          <a:extLst>
            <a:ext uri="{FF2B5EF4-FFF2-40B4-BE49-F238E27FC236}">
              <a16:creationId xmlns:a16="http://schemas.microsoft.com/office/drawing/2014/main" id="{00000000-0008-0000-0D00-000047000000}"/>
            </a:ext>
          </a:extLst>
        </xdr:cNvPr>
        <xdr:cNvSpPr/>
      </xdr:nvSpPr>
      <xdr:spPr>
        <a:xfrm>
          <a:off x="7315200" y="5623560"/>
          <a:ext cx="914400" cy="274320"/>
        </a:xfrm>
        <a:prstGeom prst="roundRect">
          <a:avLst/>
        </a:prstGeom>
        <a:solidFill>
          <a:srgbClr val="021C3C"/>
        </a:solidFill>
        <a:ln w="9525">
          <a:solidFill>
            <a:srgbClr val="0436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A1A5F0A-F5A7-45EA-889E-4CC1992C2B5C}" type="TxLink">
            <a:rPr lang="en-US" sz="1100" b="0" i="0" u="none" strike="noStrike">
              <a:solidFill>
                <a:srgbClr val="006085"/>
              </a:solidFill>
              <a:latin typeface="Aptos Narrow"/>
            </a:rPr>
            <a:pPr algn="ctr"/>
            <a:t>Shopping</a:t>
          </a:fld>
          <a:endParaRPr lang="ru-RU" sz="1100">
            <a:solidFill>
              <a:srgbClr val="006085"/>
            </a:solidFill>
          </a:endParaRPr>
        </a:p>
      </xdr:txBody>
    </xdr:sp>
    <xdr:clientData/>
  </xdr:twoCellAnchor>
  <xdr:twoCellAnchor>
    <xdr:from>
      <xdr:col>12</xdr:col>
      <xdr:colOff>0</xdr:colOff>
      <xdr:row>32</xdr:row>
      <xdr:rowOff>121920</xdr:rowOff>
    </xdr:from>
    <xdr:to>
      <xdr:col>13</xdr:col>
      <xdr:colOff>304800</xdr:colOff>
      <xdr:row>34</xdr:row>
      <xdr:rowOff>30480</xdr:rowOff>
    </xdr:to>
    <xdr:sp macro="" textlink="Processing!F27">
      <xdr:nvSpPr>
        <xdr:cNvPr id="72" name="Rectangle: Rounded Corners 71">
          <a:extLst>
            <a:ext uri="{FF2B5EF4-FFF2-40B4-BE49-F238E27FC236}">
              <a16:creationId xmlns:a16="http://schemas.microsoft.com/office/drawing/2014/main" id="{00000000-0008-0000-0D00-000048000000}"/>
            </a:ext>
          </a:extLst>
        </xdr:cNvPr>
        <xdr:cNvSpPr/>
      </xdr:nvSpPr>
      <xdr:spPr>
        <a:xfrm>
          <a:off x="7315200" y="5974080"/>
          <a:ext cx="914400" cy="274320"/>
        </a:xfrm>
        <a:prstGeom prst="roundRect">
          <a:avLst/>
        </a:prstGeom>
        <a:solidFill>
          <a:srgbClr val="021C3C"/>
        </a:solidFill>
        <a:ln w="9525">
          <a:solidFill>
            <a:srgbClr val="0436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095B8B-2E93-444E-8138-FBA1A3E295F8}" type="TxLink">
            <a:rPr lang="en-US" sz="1100" b="0" i="0" u="none" strike="noStrike">
              <a:solidFill>
                <a:srgbClr val="006085"/>
              </a:solidFill>
              <a:latin typeface="Aptos Narrow"/>
            </a:rPr>
            <a:pPr algn="ctr"/>
            <a:t>Gym</a:t>
          </a:fld>
          <a:endParaRPr lang="ru-RU" sz="1100">
            <a:solidFill>
              <a:srgbClr val="006085"/>
            </a:solidFill>
          </a:endParaRPr>
        </a:p>
      </xdr:txBody>
    </xdr:sp>
    <xdr:clientData/>
  </xdr:twoCellAnchor>
  <xdr:twoCellAnchor>
    <xdr:from>
      <xdr:col>12</xdr:col>
      <xdr:colOff>0</xdr:colOff>
      <xdr:row>34</xdr:row>
      <xdr:rowOff>106680</xdr:rowOff>
    </xdr:from>
    <xdr:to>
      <xdr:col>13</xdr:col>
      <xdr:colOff>304800</xdr:colOff>
      <xdr:row>36</xdr:row>
      <xdr:rowOff>15240</xdr:rowOff>
    </xdr:to>
    <xdr:sp macro="" textlink="Processing!G27">
      <xdr:nvSpPr>
        <xdr:cNvPr id="73" name="Rectangle: Rounded Corners 72">
          <a:extLst>
            <a:ext uri="{FF2B5EF4-FFF2-40B4-BE49-F238E27FC236}">
              <a16:creationId xmlns:a16="http://schemas.microsoft.com/office/drawing/2014/main" id="{00000000-0008-0000-0D00-000049000000}"/>
            </a:ext>
          </a:extLst>
        </xdr:cNvPr>
        <xdr:cNvSpPr/>
      </xdr:nvSpPr>
      <xdr:spPr>
        <a:xfrm>
          <a:off x="7315200" y="6324600"/>
          <a:ext cx="914400" cy="274320"/>
        </a:xfrm>
        <a:prstGeom prst="roundRect">
          <a:avLst/>
        </a:prstGeom>
        <a:solidFill>
          <a:srgbClr val="021C3C"/>
        </a:solidFill>
        <a:ln w="9525">
          <a:solidFill>
            <a:srgbClr val="0436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540169C-386D-4C34-81CC-268CE52FFD52}" type="TxLink">
            <a:rPr lang="en-US" sz="1100" b="0" i="0" u="none" strike="noStrike">
              <a:solidFill>
                <a:srgbClr val="006085"/>
              </a:solidFill>
              <a:latin typeface="Aptos Narrow"/>
            </a:rPr>
            <a:pPr algn="ctr"/>
            <a:t>Other</a:t>
          </a:fld>
          <a:endParaRPr lang="ru-RU" sz="1100">
            <a:solidFill>
              <a:srgbClr val="006085"/>
            </a:solidFill>
          </a:endParaRPr>
        </a:p>
      </xdr:txBody>
    </xdr:sp>
    <xdr:clientData/>
  </xdr:twoCellAnchor>
  <xdr:twoCellAnchor>
    <xdr:from>
      <xdr:col>14</xdr:col>
      <xdr:colOff>0</xdr:colOff>
      <xdr:row>25</xdr:row>
      <xdr:rowOff>0</xdr:rowOff>
    </xdr:from>
    <xdr:to>
      <xdr:col>15</xdr:col>
      <xdr:colOff>304800</xdr:colOff>
      <xdr:row>26</xdr:row>
      <xdr:rowOff>91440</xdr:rowOff>
    </xdr:to>
    <xdr:sp macro="" textlink="Processing!K27">
      <xdr:nvSpPr>
        <xdr:cNvPr id="74" name="Rectangle: Rounded Corners 73">
          <a:extLst>
            <a:ext uri="{FF2B5EF4-FFF2-40B4-BE49-F238E27FC236}">
              <a16:creationId xmlns:a16="http://schemas.microsoft.com/office/drawing/2014/main" id="{00000000-0008-0000-0D00-00004A000000}"/>
            </a:ext>
          </a:extLst>
        </xdr:cNvPr>
        <xdr:cNvSpPr/>
      </xdr:nvSpPr>
      <xdr:spPr>
        <a:xfrm>
          <a:off x="8534400" y="4572000"/>
          <a:ext cx="914400" cy="274320"/>
        </a:xfrm>
        <a:prstGeom prst="roundRect">
          <a:avLst/>
        </a:prstGeom>
        <a:solidFill>
          <a:srgbClr val="021C3C"/>
        </a:solidFill>
        <a:ln w="9525">
          <a:solidFill>
            <a:srgbClr val="0436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B1B75B0-0E98-4C45-9084-25E50CC46038}" type="TxLink">
            <a:rPr lang="en-US" sz="1100" b="0" i="0" u="none" strike="noStrike">
              <a:solidFill>
                <a:srgbClr val="006085"/>
              </a:solidFill>
              <a:latin typeface="Aptos Narrow"/>
              <a:ea typeface="+mn-ea"/>
              <a:cs typeface="+mn-cs"/>
            </a:rPr>
            <a:pPr marL="0" indent="0" algn="ctr"/>
            <a:t>Checking</a:t>
          </a:fld>
          <a:endParaRPr lang="ru-RU" sz="1100" b="0" i="0" u="none" strike="noStrike">
            <a:solidFill>
              <a:srgbClr val="006085"/>
            </a:solidFill>
            <a:latin typeface="Aptos Narrow"/>
            <a:ea typeface="+mn-ea"/>
            <a:cs typeface="+mn-cs"/>
          </a:endParaRPr>
        </a:p>
      </xdr:txBody>
    </xdr:sp>
    <xdr:clientData/>
  </xdr:twoCellAnchor>
  <xdr:twoCellAnchor>
    <xdr:from>
      <xdr:col>14</xdr:col>
      <xdr:colOff>0</xdr:colOff>
      <xdr:row>26</xdr:row>
      <xdr:rowOff>167640</xdr:rowOff>
    </xdr:from>
    <xdr:to>
      <xdr:col>15</xdr:col>
      <xdr:colOff>304800</xdr:colOff>
      <xdr:row>28</xdr:row>
      <xdr:rowOff>76200</xdr:rowOff>
    </xdr:to>
    <xdr:sp macro="" textlink="Processing!L27">
      <xdr:nvSpPr>
        <xdr:cNvPr id="75" name="Rectangle: Rounded Corners 74">
          <a:extLst>
            <a:ext uri="{FF2B5EF4-FFF2-40B4-BE49-F238E27FC236}">
              <a16:creationId xmlns:a16="http://schemas.microsoft.com/office/drawing/2014/main" id="{00000000-0008-0000-0D00-00004B000000}"/>
            </a:ext>
          </a:extLst>
        </xdr:cNvPr>
        <xdr:cNvSpPr/>
      </xdr:nvSpPr>
      <xdr:spPr>
        <a:xfrm>
          <a:off x="8534400" y="4922520"/>
          <a:ext cx="914400" cy="274320"/>
        </a:xfrm>
        <a:prstGeom prst="roundRect">
          <a:avLst/>
        </a:prstGeom>
        <a:solidFill>
          <a:srgbClr val="021C3C"/>
        </a:solidFill>
        <a:ln w="9525">
          <a:solidFill>
            <a:srgbClr val="0436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05604D5-8E94-4830-8DAF-9551F6A5C25F}" type="TxLink">
            <a:rPr lang="en-US" sz="1100" b="0" i="0" u="none" strike="noStrike">
              <a:solidFill>
                <a:srgbClr val="006085"/>
              </a:solidFill>
              <a:latin typeface="Aptos Narrow"/>
              <a:ea typeface="+mn-ea"/>
              <a:cs typeface="+mn-cs"/>
            </a:rPr>
            <a:pPr marL="0" indent="0" algn="ctr"/>
            <a:t>Saving</a:t>
          </a:fld>
          <a:endParaRPr lang="ru-RU" sz="1100" b="0" i="0" u="none" strike="noStrike">
            <a:solidFill>
              <a:srgbClr val="006085"/>
            </a:solidFill>
            <a:latin typeface="Aptos Narrow"/>
            <a:ea typeface="+mn-ea"/>
            <a:cs typeface="+mn-cs"/>
          </a:endParaRPr>
        </a:p>
      </xdr:txBody>
    </xdr:sp>
    <xdr:clientData/>
  </xdr:twoCellAnchor>
  <xdr:twoCellAnchor>
    <xdr:from>
      <xdr:col>14</xdr:col>
      <xdr:colOff>0</xdr:colOff>
      <xdr:row>28</xdr:row>
      <xdr:rowOff>152400</xdr:rowOff>
    </xdr:from>
    <xdr:to>
      <xdr:col>15</xdr:col>
      <xdr:colOff>304800</xdr:colOff>
      <xdr:row>30</xdr:row>
      <xdr:rowOff>60960</xdr:rowOff>
    </xdr:to>
    <xdr:sp macro="" textlink="Processing!M27">
      <xdr:nvSpPr>
        <xdr:cNvPr id="76" name="Rectangle: Rounded Corners 75">
          <a:extLst>
            <a:ext uri="{FF2B5EF4-FFF2-40B4-BE49-F238E27FC236}">
              <a16:creationId xmlns:a16="http://schemas.microsoft.com/office/drawing/2014/main" id="{00000000-0008-0000-0D00-00004C000000}"/>
            </a:ext>
          </a:extLst>
        </xdr:cNvPr>
        <xdr:cNvSpPr/>
      </xdr:nvSpPr>
      <xdr:spPr>
        <a:xfrm>
          <a:off x="8534400" y="5273040"/>
          <a:ext cx="914400" cy="274320"/>
        </a:xfrm>
        <a:prstGeom prst="roundRect">
          <a:avLst/>
        </a:prstGeom>
        <a:solidFill>
          <a:srgbClr val="021C3C"/>
        </a:solidFill>
        <a:ln w="9525">
          <a:solidFill>
            <a:srgbClr val="0436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3A06267-A432-46C9-BE20-67F569431408}" type="TxLink">
            <a:rPr lang="en-US" sz="1100" b="0" i="0" u="none" strike="noStrike">
              <a:solidFill>
                <a:srgbClr val="006085"/>
              </a:solidFill>
              <a:latin typeface="Aptos Narrow"/>
              <a:ea typeface="+mn-ea"/>
              <a:cs typeface="+mn-cs"/>
            </a:rPr>
            <a:pPr marL="0" indent="0" algn="ctr"/>
            <a:t>Investments</a:t>
          </a:fld>
          <a:endParaRPr lang="ru-RU" sz="1100" b="0" i="0" u="none" strike="noStrike">
            <a:solidFill>
              <a:srgbClr val="006085"/>
            </a:solidFill>
            <a:latin typeface="Aptos Narrow"/>
            <a:ea typeface="+mn-ea"/>
            <a:cs typeface="+mn-cs"/>
          </a:endParaRPr>
        </a:p>
      </xdr:txBody>
    </xdr:sp>
    <xdr:clientData/>
  </xdr:twoCellAnchor>
  <xdr:twoCellAnchor>
    <xdr:from>
      <xdr:col>14</xdr:col>
      <xdr:colOff>0</xdr:colOff>
      <xdr:row>30</xdr:row>
      <xdr:rowOff>137160</xdr:rowOff>
    </xdr:from>
    <xdr:to>
      <xdr:col>15</xdr:col>
      <xdr:colOff>304800</xdr:colOff>
      <xdr:row>32</xdr:row>
      <xdr:rowOff>45720</xdr:rowOff>
    </xdr:to>
    <xdr:sp macro="" textlink="Processing!N27">
      <xdr:nvSpPr>
        <xdr:cNvPr id="77" name="Rectangle: Rounded Corners 76">
          <a:extLst>
            <a:ext uri="{FF2B5EF4-FFF2-40B4-BE49-F238E27FC236}">
              <a16:creationId xmlns:a16="http://schemas.microsoft.com/office/drawing/2014/main" id="{00000000-0008-0000-0D00-00004D000000}"/>
            </a:ext>
          </a:extLst>
        </xdr:cNvPr>
        <xdr:cNvSpPr/>
      </xdr:nvSpPr>
      <xdr:spPr>
        <a:xfrm>
          <a:off x="8534400" y="5623560"/>
          <a:ext cx="914400" cy="274320"/>
        </a:xfrm>
        <a:prstGeom prst="roundRect">
          <a:avLst/>
        </a:prstGeom>
        <a:solidFill>
          <a:srgbClr val="021C3C"/>
        </a:solidFill>
        <a:ln w="9525">
          <a:solidFill>
            <a:srgbClr val="0436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B72A280-B5A2-4CAA-8023-7F4A3DD044F7}" type="TxLink">
            <a:rPr lang="en-US" sz="1100" b="0" i="0" u="none" strike="noStrike">
              <a:solidFill>
                <a:srgbClr val="006085"/>
              </a:solidFill>
              <a:latin typeface="Aptos Narrow"/>
              <a:ea typeface="+mn-ea"/>
              <a:cs typeface="+mn-cs"/>
            </a:rPr>
            <a:pPr marL="0" indent="0" algn="ctr"/>
            <a:t>Digital Craft</a:t>
          </a:fld>
          <a:endParaRPr lang="ru-RU" sz="1100" b="0" i="0" u="none" strike="noStrike">
            <a:solidFill>
              <a:srgbClr val="006085"/>
            </a:solidFill>
            <a:latin typeface="Aptos Narrow"/>
            <a:ea typeface="+mn-ea"/>
            <a:cs typeface="+mn-cs"/>
          </a:endParaRPr>
        </a:p>
      </xdr:txBody>
    </xdr:sp>
    <xdr:clientData/>
  </xdr:twoCellAnchor>
  <xdr:twoCellAnchor>
    <xdr:from>
      <xdr:col>14</xdr:col>
      <xdr:colOff>0</xdr:colOff>
      <xdr:row>32</xdr:row>
      <xdr:rowOff>121920</xdr:rowOff>
    </xdr:from>
    <xdr:to>
      <xdr:col>15</xdr:col>
      <xdr:colOff>304800</xdr:colOff>
      <xdr:row>34</xdr:row>
      <xdr:rowOff>30480</xdr:rowOff>
    </xdr:to>
    <xdr:sp macro="" textlink="Processing!O27">
      <xdr:nvSpPr>
        <xdr:cNvPr id="78" name="Rectangle: Rounded Corners 77">
          <a:extLst>
            <a:ext uri="{FF2B5EF4-FFF2-40B4-BE49-F238E27FC236}">
              <a16:creationId xmlns:a16="http://schemas.microsoft.com/office/drawing/2014/main" id="{00000000-0008-0000-0D00-00004E000000}"/>
            </a:ext>
          </a:extLst>
        </xdr:cNvPr>
        <xdr:cNvSpPr/>
      </xdr:nvSpPr>
      <xdr:spPr>
        <a:xfrm>
          <a:off x="8534400" y="5974080"/>
          <a:ext cx="914400" cy="274320"/>
        </a:xfrm>
        <a:prstGeom prst="roundRect">
          <a:avLst/>
        </a:prstGeom>
        <a:solidFill>
          <a:srgbClr val="021C3C"/>
        </a:solidFill>
        <a:ln w="9525">
          <a:solidFill>
            <a:srgbClr val="0436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27EAD2-7E37-4348-B180-77291D9392E1}" type="TxLink">
            <a:rPr lang="en-US" sz="1100" b="0" i="0" u="none" strike="noStrike">
              <a:solidFill>
                <a:srgbClr val="006085"/>
              </a:solidFill>
              <a:latin typeface="Aptos Narrow"/>
              <a:ea typeface="+mn-ea"/>
              <a:cs typeface="+mn-cs"/>
            </a:rPr>
            <a:pPr marL="0" indent="0" algn="ctr"/>
            <a:t>Rewards</a:t>
          </a:fld>
          <a:endParaRPr lang="ru-RU" sz="1100" b="0" i="0" u="none" strike="noStrike">
            <a:solidFill>
              <a:srgbClr val="006085"/>
            </a:solidFill>
            <a:latin typeface="Aptos Narrow"/>
            <a:ea typeface="+mn-ea"/>
            <a:cs typeface="+mn-cs"/>
          </a:endParaRPr>
        </a:p>
      </xdr:txBody>
    </xdr:sp>
    <xdr:clientData/>
  </xdr:twoCellAnchor>
  <xdr:twoCellAnchor>
    <xdr:from>
      <xdr:col>6</xdr:col>
      <xdr:colOff>388620</xdr:colOff>
      <xdr:row>28</xdr:row>
      <xdr:rowOff>0</xdr:rowOff>
    </xdr:from>
    <xdr:to>
      <xdr:col>7</xdr:col>
      <xdr:colOff>99060</xdr:colOff>
      <xdr:row>29</xdr:row>
      <xdr:rowOff>137160</xdr:rowOff>
    </xdr:to>
    <xdr:grpSp>
      <xdr:nvGrpSpPr>
        <xdr:cNvPr id="79" name="Group 78">
          <a:extLst>
            <a:ext uri="{FF2B5EF4-FFF2-40B4-BE49-F238E27FC236}">
              <a16:creationId xmlns:a16="http://schemas.microsoft.com/office/drawing/2014/main" id="{00000000-0008-0000-0D00-00004F000000}"/>
            </a:ext>
          </a:extLst>
        </xdr:cNvPr>
        <xdr:cNvGrpSpPr/>
      </xdr:nvGrpSpPr>
      <xdr:grpSpPr>
        <a:xfrm>
          <a:off x="4046220" y="5334000"/>
          <a:ext cx="320040" cy="327660"/>
          <a:chOff x="746760" y="2697480"/>
          <a:chExt cx="320040" cy="320040"/>
        </a:xfrm>
      </xdr:grpSpPr>
      <xdr:sp macro="" textlink="">
        <xdr:nvSpPr>
          <xdr:cNvPr id="80" name="Oval 79">
            <a:extLst>
              <a:ext uri="{FF2B5EF4-FFF2-40B4-BE49-F238E27FC236}">
                <a16:creationId xmlns:a16="http://schemas.microsoft.com/office/drawing/2014/main" id="{00000000-0008-0000-0D00-000050000000}"/>
              </a:ext>
            </a:extLst>
          </xdr:cNvPr>
          <xdr:cNvSpPr/>
        </xdr:nvSpPr>
        <xdr:spPr>
          <a:xfrm>
            <a:off x="746760" y="2697480"/>
            <a:ext cx="320040" cy="320040"/>
          </a:xfrm>
          <a:prstGeom prst="ellipse">
            <a:avLst/>
          </a:prstGeom>
          <a:solidFill>
            <a:srgbClr val="0658BF">
              <a:alpha val="40000"/>
            </a:srgbClr>
          </a:solidFill>
          <a:ln w="12700">
            <a:solidFill>
              <a:srgbClr val="0658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81" name="Graphic 80" descr="House with solid fill">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15340" y="2766060"/>
            <a:ext cx="182880" cy="182880"/>
          </a:xfrm>
          <a:prstGeom prst="rect">
            <a:avLst/>
          </a:prstGeom>
        </xdr:spPr>
      </xdr:pic>
    </xdr:grpSp>
    <xdr:clientData/>
  </xdr:twoCellAnchor>
  <xdr:twoCellAnchor>
    <xdr:from>
      <xdr:col>6</xdr:col>
      <xdr:colOff>388620</xdr:colOff>
      <xdr:row>30</xdr:row>
      <xdr:rowOff>86360</xdr:rowOff>
    </xdr:from>
    <xdr:to>
      <xdr:col>7</xdr:col>
      <xdr:colOff>99060</xdr:colOff>
      <xdr:row>32</xdr:row>
      <xdr:rowOff>40640</xdr:rowOff>
    </xdr:to>
    <xdr:grpSp>
      <xdr:nvGrpSpPr>
        <xdr:cNvPr id="82" name="Group 81">
          <a:extLst>
            <a:ext uri="{FF2B5EF4-FFF2-40B4-BE49-F238E27FC236}">
              <a16:creationId xmlns:a16="http://schemas.microsoft.com/office/drawing/2014/main" id="{00000000-0008-0000-0D00-000052000000}"/>
            </a:ext>
          </a:extLst>
        </xdr:cNvPr>
        <xdr:cNvGrpSpPr/>
      </xdr:nvGrpSpPr>
      <xdr:grpSpPr>
        <a:xfrm>
          <a:off x="4046220" y="5801360"/>
          <a:ext cx="320040" cy="335280"/>
          <a:chOff x="708660" y="3309620"/>
          <a:chExt cx="320040" cy="320040"/>
        </a:xfrm>
      </xdr:grpSpPr>
      <xdr:sp macro="" textlink="">
        <xdr:nvSpPr>
          <xdr:cNvPr id="83" name="Oval 82">
            <a:extLst>
              <a:ext uri="{FF2B5EF4-FFF2-40B4-BE49-F238E27FC236}">
                <a16:creationId xmlns:a16="http://schemas.microsoft.com/office/drawing/2014/main" id="{00000000-0008-0000-0D00-000053000000}"/>
              </a:ext>
            </a:extLst>
          </xdr:cNvPr>
          <xdr:cNvSpPr/>
        </xdr:nvSpPr>
        <xdr:spPr>
          <a:xfrm>
            <a:off x="708660" y="3309620"/>
            <a:ext cx="320040" cy="320040"/>
          </a:xfrm>
          <a:prstGeom prst="ellipse">
            <a:avLst/>
          </a:prstGeom>
          <a:solidFill>
            <a:srgbClr val="01B5D1">
              <a:alpha val="40000"/>
            </a:srgbClr>
          </a:solidFill>
          <a:ln w="12700">
            <a:solidFill>
              <a:srgbClr val="01B5D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84" name="Graphic 83" descr="Tropical scene with solid fill">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73724" y="3373904"/>
            <a:ext cx="182880" cy="184052"/>
          </a:xfrm>
          <a:prstGeom prst="rect">
            <a:avLst/>
          </a:prstGeom>
        </xdr:spPr>
      </xdr:pic>
    </xdr:grpSp>
    <xdr:clientData/>
  </xdr:twoCellAnchor>
  <xdr:twoCellAnchor>
    <xdr:from>
      <xdr:col>6</xdr:col>
      <xdr:colOff>388620</xdr:colOff>
      <xdr:row>32</xdr:row>
      <xdr:rowOff>172720</xdr:rowOff>
    </xdr:from>
    <xdr:to>
      <xdr:col>7</xdr:col>
      <xdr:colOff>99060</xdr:colOff>
      <xdr:row>34</xdr:row>
      <xdr:rowOff>127000</xdr:rowOff>
    </xdr:to>
    <xdr:grpSp>
      <xdr:nvGrpSpPr>
        <xdr:cNvPr id="85" name="Group 84">
          <a:extLst>
            <a:ext uri="{FF2B5EF4-FFF2-40B4-BE49-F238E27FC236}">
              <a16:creationId xmlns:a16="http://schemas.microsoft.com/office/drawing/2014/main" id="{00000000-0008-0000-0D00-000055000000}"/>
            </a:ext>
          </a:extLst>
        </xdr:cNvPr>
        <xdr:cNvGrpSpPr/>
      </xdr:nvGrpSpPr>
      <xdr:grpSpPr>
        <a:xfrm>
          <a:off x="4046220" y="6268720"/>
          <a:ext cx="320040" cy="335280"/>
          <a:chOff x="708660" y="3761740"/>
          <a:chExt cx="320040" cy="320040"/>
        </a:xfrm>
      </xdr:grpSpPr>
      <xdr:sp macro="" textlink="">
        <xdr:nvSpPr>
          <xdr:cNvPr id="86" name="Oval 85">
            <a:extLst>
              <a:ext uri="{FF2B5EF4-FFF2-40B4-BE49-F238E27FC236}">
                <a16:creationId xmlns:a16="http://schemas.microsoft.com/office/drawing/2014/main" id="{00000000-0008-0000-0D00-000056000000}"/>
              </a:ext>
            </a:extLst>
          </xdr:cNvPr>
          <xdr:cNvSpPr/>
        </xdr:nvSpPr>
        <xdr:spPr>
          <a:xfrm>
            <a:off x="708660" y="3761740"/>
            <a:ext cx="320040" cy="320040"/>
          </a:xfrm>
          <a:prstGeom prst="ellipse">
            <a:avLst/>
          </a:prstGeom>
          <a:solidFill>
            <a:srgbClr val="FF6600">
              <a:alpha val="40000"/>
            </a:srgbClr>
          </a:solidFill>
          <a:ln w="12700">
            <a:solidFill>
              <a:srgbClr val="FF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87" name="Graphic 86" descr="Convertible with solid fill">
            <a:extLst>
              <a:ext uri="{FF2B5EF4-FFF2-40B4-BE49-F238E27FC236}">
                <a16:creationId xmlns:a16="http://schemas.microsoft.com/office/drawing/2014/main" id="{00000000-0008-0000-0D00-000057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56139" y="3809999"/>
            <a:ext cx="228600" cy="230945"/>
          </a:xfrm>
          <a:prstGeom prst="rect">
            <a:avLst/>
          </a:prstGeom>
        </xdr:spPr>
      </xdr:pic>
    </xdr:grpSp>
    <xdr:clientData/>
  </xdr:twoCellAnchor>
  <xdr:twoCellAnchor>
    <xdr:from>
      <xdr:col>6</xdr:col>
      <xdr:colOff>388620</xdr:colOff>
      <xdr:row>35</xdr:row>
      <xdr:rowOff>76200</xdr:rowOff>
    </xdr:from>
    <xdr:to>
      <xdr:col>7</xdr:col>
      <xdr:colOff>99060</xdr:colOff>
      <xdr:row>37</xdr:row>
      <xdr:rowOff>30480</xdr:rowOff>
    </xdr:to>
    <xdr:grpSp>
      <xdr:nvGrpSpPr>
        <xdr:cNvPr id="88" name="Group 87">
          <a:extLst>
            <a:ext uri="{FF2B5EF4-FFF2-40B4-BE49-F238E27FC236}">
              <a16:creationId xmlns:a16="http://schemas.microsoft.com/office/drawing/2014/main" id="{00000000-0008-0000-0D00-000058000000}"/>
            </a:ext>
          </a:extLst>
        </xdr:cNvPr>
        <xdr:cNvGrpSpPr/>
      </xdr:nvGrpSpPr>
      <xdr:grpSpPr>
        <a:xfrm>
          <a:off x="4046220" y="6743700"/>
          <a:ext cx="320040" cy="335280"/>
          <a:chOff x="708660" y="4213860"/>
          <a:chExt cx="320040" cy="320040"/>
        </a:xfrm>
      </xdr:grpSpPr>
      <xdr:sp macro="" textlink="">
        <xdr:nvSpPr>
          <xdr:cNvPr id="89" name="Oval 88">
            <a:extLst>
              <a:ext uri="{FF2B5EF4-FFF2-40B4-BE49-F238E27FC236}">
                <a16:creationId xmlns:a16="http://schemas.microsoft.com/office/drawing/2014/main" id="{00000000-0008-0000-0D00-000059000000}"/>
              </a:ext>
            </a:extLst>
          </xdr:cNvPr>
          <xdr:cNvSpPr/>
        </xdr:nvSpPr>
        <xdr:spPr>
          <a:xfrm>
            <a:off x="708660" y="4213860"/>
            <a:ext cx="320040" cy="320040"/>
          </a:xfrm>
          <a:prstGeom prst="ellipse">
            <a:avLst/>
          </a:prstGeom>
          <a:solidFill>
            <a:srgbClr val="9038E5">
              <a:alpha val="40000"/>
            </a:srgbClr>
          </a:solidFill>
          <a:ln w="12700">
            <a:solidFill>
              <a:srgbClr val="9038E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90" name="Star: 5 Points 89">
            <a:extLst>
              <a:ext uri="{FF2B5EF4-FFF2-40B4-BE49-F238E27FC236}">
                <a16:creationId xmlns:a16="http://schemas.microsoft.com/office/drawing/2014/main" id="{00000000-0008-0000-0D00-00005A000000}"/>
              </a:ext>
            </a:extLst>
          </xdr:cNvPr>
          <xdr:cNvSpPr/>
        </xdr:nvSpPr>
        <xdr:spPr>
          <a:xfrm>
            <a:off x="779584" y="4276578"/>
            <a:ext cx="182880" cy="184052"/>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7</xdr:col>
      <xdr:colOff>0</xdr:colOff>
      <xdr:row>14</xdr:row>
      <xdr:rowOff>76200</xdr:rowOff>
    </xdr:from>
    <xdr:to>
      <xdr:col>8</xdr:col>
      <xdr:colOff>137160</xdr:colOff>
      <xdr:row>15</xdr:row>
      <xdr:rowOff>76200</xdr:rowOff>
    </xdr:to>
    <xdr:grpSp>
      <xdr:nvGrpSpPr>
        <xdr:cNvPr id="91" name="Group 90">
          <a:extLst>
            <a:ext uri="{FF2B5EF4-FFF2-40B4-BE49-F238E27FC236}">
              <a16:creationId xmlns:a16="http://schemas.microsoft.com/office/drawing/2014/main" id="{00000000-0008-0000-0D00-00005B000000}"/>
            </a:ext>
          </a:extLst>
        </xdr:cNvPr>
        <xdr:cNvGrpSpPr/>
      </xdr:nvGrpSpPr>
      <xdr:grpSpPr>
        <a:xfrm>
          <a:off x="4267200" y="2743200"/>
          <a:ext cx="746760" cy="190500"/>
          <a:chOff x="9616440" y="1741170"/>
          <a:chExt cx="746760" cy="182880"/>
        </a:xfrm>
      </xdr:grpSpPr>
      <xdr:sp macro="" textlink="">
        <xdr:nvSpPr>
          <xdr:cNvPr id="92" name="Rectangle 91">
            <a:extLst>
              <a:ext uri="{FF2B5EF4-FFF2-40B4-BE49-F238E27FC236}">
                <a16:creationId xmlns:a16="http://schemas.microsoft.com/office/drawing/2014/main" id="{00000000-0008-0000-0D00-00005C000000}"/>
              </a:ext>
            </a:extLst>
          </xdr:cNvPr>
          <xdr:cNvSpPr/>
        </xdr:nvSpPr>
        <xdr:spPr>
          <a:xfrm>
            <a:off x="9616440" y="1741170"/>
            <a:ext cx="746760" cy="1828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3" name="Rectangle 92">
            <a:extLst>
              <a:ext uri="{FF2B5EF4-FFF2-40B4-BE49-F238E27FC236}">
                <a16:creationId xmlns:a16="http://schemas.microsoft.com/office/drawing/2014/main" id="{00000000-0008-0000-0D00-00005D000000}"/>
              </a:ext>
            </a:extLst>
          </xdr:cNvPr>
          <xdr:cNvSpPr/>
        </xdr:nvSpPr>
        <xdr:spPr>
          <a:xfrm>
            <a:off x="9616440" y="1786890"/>
            <a:ext cx="746760" cy="91440"/>
          </a:xfrm>
          <a:prstGeom prst="rect">
            <a:avLst/>
          </a:prstGeom>
          <a:solidFill>
            <a:srgbClr val="CFDE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10</xdr:col>
      <xdr:colOff>487680</xdr:colOff>
      <xdr:row>28</xdr:row>
      <xdr:rowOff>0</xdr:rowOff>
    </xdr:from>
    <xdr:to>
      <xdr:col>11</xdr:col>
      <xdr:colOff>97536</xdr:colOff>
      <xdr:row>29</xdr:row>
      <xdr:rowOff>37130</xdr:rowOff>
    </xdr:to>
    <xdr:grpSp>
      <xdr:nvGrpSpPr>
        <xdr:cNvPr id="94" name="Group 93">
          <a:extLst>
            <a:ext uri="{FF2B5EF4-FFF2-40B4-BE49-F238E27FC236}">
              <a16:creationId xmlns:a16="http://schemas.microsoft.com/office/drawing/2014/main" id="{00000000-0008-0000-0D00-00005E000000}"/>
            </a:ext>
          </a:extLst>
        </xdr:cNvPr>
        <xdr:cNvGrpSpPr/>
      </xdr:nvGrpSpPr>
      <xdr:grpSpPr>
        <a:xfrm>
          <a:off x="6583680" y="5334000"/>
          <a:ext cx="219456" cy="227630"/>
          <a:chOff x="5082540" y="8149590"/>
          <a:chExt cx="182880" cy="182880"/>
        </a:xfrm>
      </xdr:grpSpPr>
      <xdr:sp macro="" textlink="">
        <xdr:nvSpPr>
          <xdr:cNvPr id="95" name="Rectangle: Rounded Corners 94">
            <a:extLst>
              <a:ext uri="{FF2B5EF4-FFF2-40B4-BE49-F238E27FC236}">
                <a16:creationId xmlns:a16="http://schemas.microsoft.com/office/drawing/2014/main" id="{00000000-0008-0000-0D00-00005F000000}"/>
              </a:ext>
            </a:extLst>
          </xdr:cNvPr>
          <xdr:cNvSpPr/>
        </xdr:nvSpPr>
        <xdr:spPr>
          <a:xfrm>
            <a:off x="5082540" y="8149590"/>
            <a:ext cx="182880" cy="182880"/>
          </a:xfrm>
          <a:prstGeom prst="roundRect">
            <a:avLst/>
          </a:prstGeom>
          <a:solidFill>
            <a:srgbClr val="009E9E">
              <a:alpha val="10000"/>
            </a:srgbClr>
          </a:solidFill>
          <a:ln w="9525">
            <a:solidFill>
              <a:srgbClr val="009E9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96" name="Graphic 95" descr="Bank outline">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5097780" y="8164830"/>
            <a:ext cx="152400" cy="152400"/>
          </a:xfrm>
          <a:prstGeom prst="rect">
            <a:avLst/>
          </a:prstGeom>
        </xdr:spPr>
      </xdr:pic>
    </xdr:grpSp>
    <xdr:clientData/>
  </xdr:twoCellAnchor>
  <xdr:twoCellAnchor>
    <xdr:from>
      <xdr:col>10</xdr:col>
      <xdr:colOff>487680</xdr:colOff>
      <xdr:row>30</xdr:row>
      <xdr:rowOff>27696</xdr:rowOff>
    </xdr:from>
    <xdr:to>
      <xdr:col>11</xdr:col>
      <xdr:colOff>97536</xdr:colOff>
      <xdr:row>31</xdr:row>
      <xdr:rowOff>64826</xdr:rowOff>
    </xdr:to>
    <xdr:grpSp>
      <xdr:nvGrpSpPr>
        <xdr:cNvPr id="97" name="Group 96">
          <a:extLst>
            <a:ext uri="{FF2B5EF4-FFF2-40B4-BE49-F238E27FC236}">
              <a16:creationId xmlns:a16="http://schemas.microsoft.com/office/drawing/2014/main" id="{00000000-0008-0000-0D00-000061000000}"/>
            </a:ext>
          </a:extLst>
        </xdr:cNvPr>
        <xdr:cNvGrpSpPr/>
      </xdr:nvGrpSpPr>
      <xdr:grpSpPr>
        <a:xfrm>
          <a:off x="6583680" y="5742696"/>
          <a:ext cx="219456" cy="227630"/>
          <a:chOff x="864497" y="5772100"/>
          <a:chExt cx="219456" cy="219456"/>
        </a:xfrm>
      </xdr:grpSpPr>
      <xdr:sp macro="" textlink="">
        <xdr:nvSpPr>
          <xdr:cNvPr id="98" name="Rectangle: Rounded Corners 97">
            <a:extLst>
              <a:ext uri="{FF2B5EF4-FFF2-40B4-BE49-F238E27FC236}">
                <a16:creationId xmlns:a16="http://schemas.microsoft.com/office/drawing/2014/main" id="{00000000-0008-0000-0D00-000062000000}"/>
              </a:ext>
            </a:extLst>
          </xdr:cNvPr>
          <xdr:cNvSpPr/>
        </xdr:nvSpPr>
        <xdr:spPr>
          <a:xfrm>
            <a:off x="864497" y="5772100"/>
            <a:ext cx="219456" cy="219456"/>
          </a:xfrm>
          <a:prstGeom prst="roundRect">
            <a:avLst/>
          </a:prstGeom>
          <a:solidFill>
            <a:srgbClr val="04A4B0">
              <a:alpha val="10000"/>
            </a:srgbClr>
          </a:solidFill>
          <a:ln w="9525">
            <a:solidFill>
              <a:srgbClr val="04A4B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99" name="Graphic 98" descr="Open hand with plant outline">
            <a:extLst>
              <a:ext uri="{FF2B5EF4-FFF2-40B4-BE49-F238E27FC236}">
                <a16:creationId xmlns:a16="http://schemas.microsoft.com/office/drawing/2014/main" id="{00000000-0008-0000-0D00-00006300000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882785" y="5790388"/>
            <a:ext cx="182880" cy="182880"/>
          </a:xfrm>
          <a:prstGeom prst="rect">
            <a:avLst/>
          </a:prstGeom>
        </xdr:spPr>
      </xdr:pic>
    </xdr:grpSp>
    <xdr:clientData/>
  </xdr:twoCellAnchor>
  <xdr:twoCellAnchor>
    <xdr:from>
      <xdr:col>10</xdr:col>
      <xdr:colOff>487680</xdr:colOff>
      <xdr:row>32</xdr:row>
      <xdr:rowOff>55392</xdr:rowOff>
    </xdr:from>
    <xdr:to>
      <xdr:col>11</xdr:col>
      <xdr:colOff>97536</xdr:colOff>
      <xdr:row>33</xdr:row>
      <xdr:rowOff>93075</xdr:rowOff>
    </xdr:to>
    <xdr:grpSp>
      <xdr:nvGrpSpPr>
        <xdr:cNvPr id="100" name="Group 99">
          <a:extLst>
            <a:ext uri="{FF2B5EF4-FFF2-40B4-BE49-F238E27FC236}">
              <a16:creationId xmlns:a16="http://schemas.microsoft.com/office/drawing/2014/main" id="{00000000-0008-0000-0D00-000064000000}"/>
            </a:ext>
          </a:extLst>
        </xdr:cNvPr>
        <xdr:cNvGrpSpPr/>
      </xdr:nvGrpSpPr>
      <xdr:grpSpPr>
        <a:xfrm>
          <a:off x="6583680" y="6151392"/>
          <a:ext cx="219456" cy="228183"/>
          <a:chOff x="757136" y="6164449"/>
          <a:chExt cx="219456" cy="219456"/>
        </a:xfrm>
      </xdr:grpSpPr>
      <xdr:sp macro="" textlink="">
        <xdr:nvSpPr>
          <xdr:cNvPr id="101" name="Rectangle: Rounded Corners 100">
            <a:extLst>
              <a:ext uri="{FF2B5EF4-FFF2-40B4-BE49-F238E27FC236}">
                <a16:creationId xmlns:a16="http://schemas.microsoft.com/office/drawing/2014/main" id="{00000000-0008-0000-0D00-000065000000}"/>
              </a:ext>
            </a:extLst>
          </xdr:cNvPr>
          <xdr:cNvSpPr/>
        </xdr:nvSpPr>
        <xdr:spPr>
          <a:xfrm>
            <a:off x="757136" y="6164449"/>
            <a:ext cx="219456" cy="219456"/>
          </a:xfrm>
          <a:prstGeom prst="roundRect">
            <a:avLst/>
          </a:prstGeom>
          <a:solidFill>
            <a:srgbClr val="EBB241">
              <a:alpha val="10000"/>
            </a:srgbClr>
          </a:solidFill>
          <a:ln w="9525">
            <a:solidFill>
              <a:srgbClr val="EBB24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102" name="Graphic 101" descr="Credit card with solid fill">
            <a:extLst>
              <a:ext uri="{FF2B5EF4-FFF2-40B4-BE49-F238E27FC236}">
                <a16:creationId xmlns:a16="http://schemas.microsoft.com/office/drawing/2014/main" id="{00000000-0008-0000-0D00-0000660000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775424" y="6182737"/>
            <a:ext cx="182880" cy="182880"/>
          </a:xfrm>
          <a:prstGeom prst="rect">
            <a:avLst/>
          </a:prstGeom>
        </xdr:spPr>
      </xdr:pic>
    </xdr:grpSp>
    <xdr:clientData/>
  </xdr:twoCellAnchor>
  <xdr:twoCellAnchor>
    <xdr:from>
      <xdr:col>10</xdr:col>
      <xdr:colOff>487680</xdr:colOff>
      <xdr:row>34</xdr:row>
      <xdr:rowOff>80400</xdr:rowOff>
    </xdr:from>
    <xdr:to>
      <xdr:col>11</xdr:col>
      <xdr:colOff>97536</xdr:colOff>
      <xdr:row>35</xdr:row>
      <xdr:rowOff>117530</xdr:rowOff>
    </xdr:to>
    <xdr:grpSp>
      <xdr:nvGrpSpPr>
        <xdr:cNvPr id="103" name="Group 102">
          <a:extLst>
            <a:ext uri="{FF2B5EF4-FFF2-40B4-BE49-F238E27FC236}">
              <a16:creationId xmlns:a16="http://schemas.microsoft.com/office/drawing/2014/main" id="{00000000-0008-0000-0D00-000067000000}"/>
            </a:ext>
          </a:extLst>
        </xdr:cNvPr>
        <xdr:cNvGrpSpPr/>
      </xdr:nvGrpSpPr>
      <xdr:grpSpPr>
        <a:xfrm>
          <a:off x="6583680" y="6557400"/>
          <a:ext cx="219456" cy="227630"/>
          <a:chOff x="757136" y="6573486"/>
          <a:chExt cx="219456" cy="220010"/>
        </a:xfrm>
      </xdr:grpSpPr>
      <xdr:sp macro="" textlink="">
        <xdr:nvSpPr>
          <xdr:cNvPr id="104" name="Rectangle: Rounded Corners 103">
            <a:extLst>
              <a:ext uri="{FF2B5EF4-FFF2-40B4-BE49-F238E27FC236}">
                <a16:creationId xmlns:a16="http://schemas.microsoft.com/office/drawing/2014/main" id="{00000000-0008-0000-0D00-000068000000}"/>
              </a:ext>
            </a:extLst>
          </xdr:cNvPr>
          <xdr:cNvSpPr/>
        </xdr:nvSpPr>
        <xdr:spPr>
          <a:xfrm>
            <a:off x="757136" y="6573486"/>
            <a:ext cx="219456" cy="220010"/>
          </a:xfrm>
          <a:prstGeom prst="roundRect">
            <a:avLst/>
          </a:prstGeom>
          <a:solidFill>
            <a:srgbClr val="00B7FF">
              <a:alpha val="10000"/>
            </a:srgbClr>
          </a:solidFill>
          <a:ln w="9525">
            <a:solidFill>
              <a:srgbClr val="00B7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105" name="Group 104">
            <a:extLst>
              <a:ext uri="{FF2B5EF4-FFF2-40B4-BE49-F238E27FC236}">
                <a16:creationId xmlns:a16="http://schemas.microsoft.com/office/drawing/2014/main" id="{00000000-0008-0000-0D00-000069000000}"/>
              </a:ext>
            </a:extLst>
          </xdr:cNvPr>
          <xdr:cNvGrpSpPr/>
        </xdr:nvGrpSpPr>
        <xdr:grpSpPr>
          <a:xfrm>
            <a:off x="801464" y="6632104"/>
            <a:ext cx="118872" cy="119426"/>
            <a:chOff x="1462944" y="8658225"/>
            <a:chExt cx="546831" cy="552450"/>
          </a:xfrm>
          <a:solidFill>
            <a:srgbClr val="08FFFF"/>
          </a:solidFill>
        </xdr:grpSpPr>
        <xdr:sp macro="" textlink="">
          <xdr:nvSpPr>
            <xdr:cNvPr id="106" name="Rectangle 105">
              <a:extLst>
                <a:ext uri="{FF2B5EF4-FFF2-40B4-BE49-F238E27FC236}">
                  <a16:creationId xmlns:a16="http://schemas.microsoft.com/office/drawing/2014/main" id="{00000000-0008-0000-0D00-00006A000000}"/>
                </a:ext>
              </a:extLst>
            </xdr:cNvPr>
            <xdr:cNvSpPr/>
          </xdr:nvSpPr>
          <xdr:spPr>
            <a:xfrm rot="10800000">
              <a:off x="1866900" y="8658225"/>
              <a:ext cx="142875" cy="552450"/>
            </a:xfrm>
            <a:prstGeom prst="rect">
              <a:avLst/>
            </a:prstGeom>
            <a:solidFill>
              <a:srgbClr val="00B7FF"/>
            </a:solidFill>
            <a:ln w="9525" cap="flat">
              <a:noFill/>
              <a:prstDash val="solid"/>
              <a:miter/>
            </a:ln>
          </xdr:spPr>
        </xdr:sp>
        <xdr:sp macro="" textlink="">
          <xdr:nvSpPr>
            <xdr:cNvPr id="107" name="Rectangle 106">
              <a:extLst>
                <a:ext uri="{FF2B5EF4-FFF2-40B4-BE49-F238E27FC236}">
                  <a16:creationId xmlns:a16="http://schemas.microsoft.com/office/drawing/2014/main" id="{00000000-0008-0000-0D00-00006B000000}"/>
                </a:ext>
              </a:extLst>
            </xdr:cNvPr>
            <xdr:cNvSpPr/>
          </xdr:nvSpPr>
          <xdr:spPr>
            <a:xfrm rot="10800000">
              <a:off x="1666875" y="8848725"/>
              <a:ext cx="142875" cy="361950"/>
            </a:xfrm>
            <a:prstGeom prst="rect">
              <a:avLst/>
            </a:prstGeom>
            <a:solidFill>
              <a:srgbClr val="00B7FF"/>
            </a:solidFill>
            <a:ln w="9525" cap="flat">
              <a:noFill/>
              <a:prstDash val="solid"/>
              <a:miter/>
            </a:ln>
          </xdr:spPr>
        </xdr:sp>
        <xdr:sp macro="" textlink="">
          <xdr:nvSpPr>
            <xdr:cNvPr id="108" name="Rectangle 107">
              <a:extLst>
                <a:ext uri="{FF2B5EF4-FFF2-40B4-BE49-F238E27FC236}">
                  <a16:creationId xmlns:a16="http://schemas.microsoft.com/office/drawing/2014/main" id="{00000000-0008-0000-0D00-00006C000000}"/>
                </a:ext>
              </a:extLst>
            </xdr:cNvPr>
            <xdr:cNvSpPr/>
          </xdr:nvSpPr>
          <xdr:spPr>
            <a:xfrm rot="10800000">
              <a:off x="1466850" y="9020175"/>
              <a:ext cx="142875" cy="190500"/>
            </a:xfrm>
            <a:prstGeom prst="rect">
              <a:avLst/>
            </a:prstGeom>
            <a:solidFill>
              <a:srgbClr val="00B7FF"/>
            </a:solidFill>
            <a:ln w="9525" cap="flat">
              <a:noFill/>
              <a:prstDash val="solid"/>
              <a:miter/>
            </a:ln>
          </xdr:spPr>
        </xdr:sp>
        <xdr:sp macro="" textlink="">
          <xdr:nvSpPr>
            <xdr:cNvPr id="109" name="Freeform: Shape 108">
              <a:extLst>
                <a:ext uri="{FF2B5EF4-FFF2-40B4-BE49-F238E27FC236}">
                  <a16:creationId xmlns:a16="http://schemas.microsoft.com/office/drawing/2014/main" id="{00000000-0008-0000-0D00-00006D000000}"/>
                </a:ext>
              </a:extLst>
            </xdr:cNvPr>
            <xdr:cNvSpPr/>
          </xdr:nvSpPr>
          <xdr:spPr>
            <a:xfrm>
              <a:off x="1462944" y="8658225"/>
              <a:ext cx="308705" cy="308705"/>
            </a:xfrm>
            <a:custGeom>
              <a:avLst/>
              <a:gdLst>
                <a:gd name="csX0" fmla="*/ 308705 w 308705"/>
                <a:gd name="csY0" fmla="*/ 130874 h 308705"/>
                <a:gd name="csX1" fmla="*/ 308705 w 308705"/>
                <a:gd name="csY1" fmla="*/ 0 h 308705"/>
                <a:gd name="csX2" fmla="*/ 177832 w 308705"/>
                <a:gd name="csY2" fmla="*/ 0 h 308705"/>
                <a:gd name="csX3" fmla="*/ 229838 w 308705"/>
                <a:gd name="csY3" fmla="*/ 52006 h 308705"/>
                <a:gd name="csX4" fmla="*/ 0 w 308705"/>
                <a:gd name="csY4" fmla="*/ 281845 h 308705"/>
                <a:gd name="csX5" fmla="*/ 26860 w 308705"/>
                <a:gd name="csY5" fmla="*/ 308705 h 308705"/>
                <a:gd name="csX6" fmla="*/ 256699 w 308705"/>
                <a:gd name="csY6" fmla="*/ 78962 h 308705"/>
                <a:gd name="csX7" fmla="*/ 308705 w 308705"/>
                <a:gd name="csY7" fmla="*/ 130874 h 30870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308705" h="308705">
                  <a:moveTo>
                    <a:pt x="308705" y="130874"/>
                  </a:moveTo>
                  <a:lnTo>
                    <a:pt x="308705" y="0"/>
                  </a:lnTo>
                  <a:lnTo>
                    <a:pt x="177832" y="0"/>
                  </a:lnTo>
                  <a:lnTo>
                    <a:pt x="229838" y="52006"/>
                  </a:lnTo>
                  <a:lnTo>
                    <a:pt x="0" y="281845"/>
                  </a:lnTo>
                  <a:lnTo>
                    <a:pt x="26860" y="308705"/>
                  </a:lnTo>
                  <a:lnTo>
                    <a:pt x="256699" y="78962"/>
                  </a:lnTo>
                  <a:lnTo>
                    <a:pt x="308705" y="130874"/>
                  </a:lnTo>
                  <a:close/>
                </a:path>
              </a:pathLst>
            </a:custGeom>
            <a:solidFill>
              <a:srgbClr val="00B7FF"/>
            </a:solidFill>
            <a:ln w="9525" cap="flat">
              <a:noFill/>
              <a:prstDash val="solid"/>
              <a:miter/>
            </a:ln>
          </xdr:spPr>
        </xdr:sp>
      </xdr:grpSp>
    </xdr:grpSp>
    <xdr:clientData/>
  </xdr:twoCellAnchor>
  <xdr:twoCellAnchor>
    <xdr:from>
      <xdr:col>2</xdr:col>
      <xdr:colOff>571500</xdr:colOff>
      <xdr:row>10</xdr:row>
      <xdr:rowOff>0</xdr:rowOff>
    </xdr:from>
    <xdr:to>
      <xdr:col>4</xdr:col>
      <xdr:colOff>266700</xdr:colOff>
      <xdr:row>12</xdr:row>
      <xdr:rowOff>91440</xdr:rowOff>
    </xdr:to>
    <xdr:grpSp>
      <xdr:nvGrpSpPr>
        <xdr:cNvPr id="110" name="Group 109">
          <a:extLst>
            <a:ext uri="{FF2B5EF4-FFF2-40B4-BE49-F238E27FC236}">
              <a16:creationId xmlns:a16="http://schemas.microsoft.com/office/drawing/2014/main" id="{00000000-0008-0000-0D00-00006E000000}"/>
            </a:ext>
          </a:extLst>
        </xdr:cNvPr>
        <xdr:cNvGrpSpPr/>
      </xdr:nvGrpSpPr>
      <xdr:grpSpPr>
        <a:xfrm>
          <a:off x="1790700" y="1905000"/>
          <a:ext cx="914400" cy="472440"/>
          <a:chOff x="3703320" y="4171950"/>
          <a:chExt cx="914400" cy="457200"/>
        </a:xfrm>
      </xdr:grpSpPr>
      <xdr:sp macro="" textlink="">
        <xdr:nvSpPr>
          <xdr:cNvPr id="111" name="Rectangle: Rounded Corners 110">
            <a:extLst>
              <a:ext uri="{FF2B5EF4-FFF2-40B4-BE49-F238E27FC236}">
                <a16:creationId xmlns:a16="http://schemas.microsoft.com/office/drawing/2014/main" id="{00000000-0008-0000-0D00-00006F000000}"/>
              </a:ext>
            </a:extLst>
          </xdr:cNvPr>
          <xdr:cNvSpPr/>
        </xdr:nvSpPr>
        <xdr:spPr>
          <a:xfrm>
            <a:off x="3703320" y="4217670"/>
            <a:ext cx="914400" cy="365760"/>
          </a:xfrm>
          <a:prstGeom prst="roundRect">
            <a:avLst>
              <a:gd name="adj" fmla="val 50000"/>
            </a:avLst>
          </a:prstGeom>
          <a:solidFill>
            <a:srgbClr val="33CCCC"/>
          </a:solidFill>
          <a:ln>
            <a:noFill/>
          </a:ln>
          <a:effectLst>
            <a:innerShdw blurRad="190500">
              <a:prstClr val="black">
                <a:alpha val="7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2" name="Oval 111">
            <a:extLst>
              <a:ext uri="{FF2B5EF4-FFF2-40B4-BE49-F238E27FC236}">
                <a16:creationId xmlns:a16="http://schemas.microsoft.com/office/drawing/2014/main" id="{00000000-0008-0000-0D00-000070000000}"/>
              </a:ext>
            </a:extLst>
          </xdr:cNvPr>
          <xdr:cNvSpPr/>
        </xdr:nvSpPr>
        <xdr:spPr>
          <a:xfrm>
            <a:off x="4160520" y="4171950"/>
            <a:ext cx="457200" cy="457200"/>
          </a:xfrm>
          <a:prstGeom prst="ellipse">
            <a:avLst/>
          </a:prstGeom>
          <a:solidFill>
            <a:srgbClr val="34D399"/>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xdr:col>
      <xdr:colOff>594360</xdr:colOff>
      <xdr:row>13</xdr:row>
      <xdr:rowOff>22860</xdr:rowOff>
    </xdr:from>
    <xdr:to>
      <xdr:col>4</xdr:col>
      <xdr:colOff>289560</xdr:colOff>
      <xdr:row>15</xdr:row>
      <xdr:rowOff>114300</xdr:rowOff>
    </xdr:to>
    <xdr:grpSp>
      <xdr:nvGrpSpPr>
        <xdr:cNvPr id="113" name="Group 112">
          <a:extLst>
            <a:ext uri="{FF2B5EF4-FFF2-40B4-BE49-F238E27FC236}">
              <a16:creationId xmlns:a16="http://schemas.microsoft.com/office/drawing/2014/main" id="{00000000-0008-0000-0D00-000071000000}"/>
            </a:ext>
          </a:extLst>
        </xdr:cNvPr>
        <xdr:cNvGrpSpPr/>
      </xdr:nvGrpSpPr>
      <xdr:grpSpPr>
        <a:xfrm>
          <a:off x="1813560" y="2499360"/>
          <a:ext cx="914400" cy="472440"/>
          <a:chOff x="3703320" y="4743450"/>
          <a:chExt cx="914400" cy="457200"/>
        </a:xfrm>
      </xdr:grpSpPr>
      <xdr:sp macro="" textlink="">
        <xdr:nvSpPr>
          <xdr:cNvPr id="114" name="Rectangle: Rounded Corners 113">
            <a:extLst>
              <a:ext uri="{FF2B5EF4-FFF2-40B4-BE49-F238E27FC236}">
                <a16:creationId xmlns:a16="http://schemas.microsoft.com/office/drawing/2014/main" id="{00000000-0008-0000-0D00-000072000000}"/>
              </a:ext>
            </a:extLst>
          </xdr:cNvPr>
          <xdr:cNvSpPr/>
        </xdr:nvSpPr>
        <xdr:spPr>
          <a:xfrm>
            <a:off x="3703320" y="4789170"/>
            <a:ext cx="914400" cy="365760"/>
          </a:xfrm>
          <a:prstGeom prst="roundRect">
            <a:avLst>
              <a:gd name="adj" fmla="val 50000"/>
            </a:avLst>
          </a:prstGeom>
          <a:solidFill>
            <a:srgbClr val="C3D5E7"/>
          </a:solidFill>
          <a:ln>
            <a:noFill/>
          </a:ln>
          <a:effectLst>
            <a:innerShdw blurRad="190500">
              <a:prstClr val="black">
                <a:alpha val="7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5" name="Oval 114">
            <a:extLst>
              <a:ext uri="{FF2B5EF4-FFF2-40B4-BE49-F238E27FC236}">
                <a16:creationId xmlns:a16="http://schemas.microsoft.com/office/drawing/2014/main" id="{00000000-0008-0000-0D00-000073000000}"/>
              </a:ext>
            </a:extLst>
          </xdr:cNvPr>
          <xdr:cNvSpPr/>
        </xdr:nvSpPr>
        <xdr:spPr>
          <a:xfrm>
            <a:off x="3703320" y="4743450"/>
            <a:ext cx="457200" cy="457200"/>
          </a:xfrm>
          <a:prstGeom prst="ellipse">
            <a:avLst/>
          </a:prstGeom>
          <a:solidFill>
            <a:srgbClr val="34D399"/>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xdr:col>
      <xdr:colOff>571500</xdr:colOff>
      <xdr:row>17</xdr:row>
      <xdr:rowOff>45720</xdr:rowOff>
    </xdr:from>
    <xdr:to>
      <xdr:col>4</xdr:col>
      <xdr:colOff>266700</xdr:colOff>
      <xdr:row>19</xdr:row>
      <xdr:rowOff>137160</xdr:rowOff>
    </xdr:to>
    <xdr:grpSp>
      <xdr:nvGrpSpPr>
        <xdr:cNvPr id="116" name="Group 115">
          <a:extLst>
            <a:ext uri="{FF2B5EF4-FFF2-40B4-BE49-F238E27FC236}">
              <a16:creationId xmlns:a16="http://schemas.microsoft.com/office/drawing/2014/main" id="{00000000-0008-0000-0D00-000074000000}"/>
            </a:ext>
          </a:extLst>
        </xdr:cNvPr>
        <xdr:cNvGrpSpPr/>
      </xdr:nvGrpSpPr>
      <xdr:grpSpPr>
        <a:xfrm>
          <a:off x="1790700" y="3284220"/>
          <a:ext cx="914400" cy="472440"/>
          <a:chOff x="3703320" y="4171950"/>
          <a:chExt cx="914400" cy="457200"/>
        </a:xfrm>
      </xdr:grpSpPr>
      <xdr:sp macro="" textlink="">
        <xdr:nvSpPr>
          <xdr:cNvPr id="117" name="Rectangle: Rounded Corners 116">
            <a:extLst>
              <a:ext uri="{FF2B5EF4-FFF2-40B4-BE49-F238E27FC236}">
                <a16:creationId xmlns:a16="http://schemas.microsoft.com/office/drawing/2014/main" id="{00000000-0008-0000-0D00-000075000000}"/>
              </a:ext>
            </a:extLst>
          </xdr:cNvPr>
          <xdr:cNvSpPr/>
        </xdr:nvSpPr>
        <xdr:spPr>
          <a:xfrm>
            <a:off x="3703320" y="4217670"/>
            <a:ext cx="914400" cy="365760"/>
          </a:xfrm>
          <a:prstGeom prst="roundRect">
            <a:avLst>
              <a:gd name="adj" fmla="val 50000"/>
            </a:avLst>
          </a:prstGeom>
          <a:solidFill>
            <a:srgbClr val="5AA6FD"/>
          </a:solidFill>
          <a:ln>
            <a:noFill/>
          </a:ln>
          <a:effectLst>
            <a:innerShdw blurRad="190500">
              <a:prstClr val="black">
                <a:alpha val="7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8" name="Oval 117">
            <a:extLst>
              <a:ext uri="{FF2B5EF4-FFF2-40B4-BE49-F238E27FC236}">
                <a16:creationId xmlns:a16="http://schemas.microsoft.com/office/drawing/2014/main" id="{00000000-0008-0000-0D00-000076000000}"/>
              </a:ext>
            </a:extLst>
          </xdr:cNvPr>
          <xdr:cNvSpPr/>
        </xdr:nvSpPr>
        <xdr:spPr>
          <a:xfrm>
            <a:off x="4160520" y="4171950"/>
            <a:ext cx="457200" cy="457200"/>
          </a:xfrm>
          <a:prstGeom prst="ellipse">
            <a:avLst/>
          </a:prstGeom>
          <a:solidFill>
            <a:srgbClr val="34D399"/>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5.51664976852" createdVersion="8" refreshedVersion="8" minRefreshableVersion="3" recordCount="36" xr:uid="{8F5BF67C-6041-4A65-9835-F613EFB13806}">
  <cacheSource type="worksheet">
    <worksheetSource name="mydata"/>
  </cacheSource>
  <cacheFields count="28">
    <cacheField name="Year" numFmtId="0">
      <sharedItems containsSemiMixedTypes="0" containsString="0" containsNumber="1" containsInteger="1" minValue="2028" maxValue="2030" count="3">
        <n v="2028"/>
        <n v="2029"/>
        <n v="2030"/>
      </sharedItems>
    </cacheField>
    <cacheField name="Month" numFmtId="0">
      <sharedItems count="12">
        <s v="JAN"/>
        <s v="FEB"/>
        <s v="MAR"/>
        <s v="APR"/>
        <s v="MAY"/>
        <s v="JUN"/>
        <s v="JUL"/>
        <s v="AUG"/>
        <s v="SEP"/>
        <s v="OCT"/>
        <s v="NOV"/>
        <s v="DEC"/>
      </sharedItems>
    </cacheField>
    <cacheField name="Num Month" numFmtId="0">
      <sharedItems containsSemiMixedTypes="0" containsString="0" containsNumber="1" containsInteger="1" minValue="1" maxValue="12"/>
    </cacheField>
    <cacheField name="Income" numFmtId="0">
      <sharedItems containsSemiMixedTypes="0" containsString="0" containsNumber="1" containsInteger="1" minValue="1400" maxValue="4388"/>
    </cacheField>
    <cacheField name="Checking" numFmtId="0">
      <sharedItems containsSemiMixedTypes="0" containsString="0" containsNumber="1" containsInteger="1" minValue="212" maxValue="1028"/>
    </cacheField>
    <cacheField name="Saving" numFmtId="0">
      <sharedItems containsSemiMixedTypes="0" containsString="0" containsNumber="1" containsInteger="1" minValue="197" maxValue="873"/>
    </cacheField>
    <cacheField name="Investments" numFmtId="0">
      <sharedItems containsSemiMixedTypes="0" containsString="0" containsNumber="1" containsInteger="1" minValue="216" maxValue="1360"/>
    </cacheField>
    <cacheField name="Digital Craft" numFmtId="0">
      <sharedItems containsSemiMixedTypes="0" containsString="0" containsNumber="1" containsInteger="1" minValue="309" maxValue="1063"/>
    </cacheField>
    <cacheField name="Rewards" numFmtId="0">
      <sharedItems containsSemiMixedTypes="0" containsString="0" containsNumber="1" containsInteger="1" minValue="280" maxValue="878"/>
    </cacheField>
    <cacheField name="Expenses" numFmtId="0">
      <sharedItems containsSemiMixedTypes="0" containsString="0" containsNumber="1" containsInteger="1" minValue="1400" maxValue="4000"/>
    </cacheField>
    <cacheField name="Housing" numFmtId="0">
      <sharedItems containsSemiMixedTypes="0" containsString="0" containsNumber="1" containsInteger="1" minValue="367" maxValue="1191"/>
    </cacheField>
    <cacheField name="Food" numFmtId="0">
      <sharedItems containsSemiMixedTypes="0" containsString="0" containsNumber="1" containsInteger="1" minValue="127" maxValue="745"/>
    </cacheField>
    <cacheField name="Transport" numFmtId="0">
      <sharedItems containsSemiMixedTypes="0" containsString="0" containsNumber="1" containsInteger="1" minValue="126" maxValue="699"/>
    </cacheField>
    <cacheField name="Shopping" numFmtId="0">
      <sharedItems containsSemiMixedTypes="0" containsString="0" containsNumber="1" containsInteger="1" minValue="138" maxValue="666"/>
    </cacheField>
    <cacheField name="Gym" numFmtId="0">
      <sharedItems containsSemiMixedTypes="0" containsString="0" containsNumber="1" containsInteger="1" minValue="215" maxValue="788"/>
    </cacheField>
    <cacheField name="Other" numFmtId="0">
      <sharedItems containsSemiMixedTypes="0" containsString="0" containsNumber="1" containsInteger="1" minValue="67" maxValue="289"/>
    </cacheField>
    <cacheField name="Goals Accumulation" numFmtId="0">
      <sharedItems containsSemiMixedTypes="0" containsString="0" containsNumber="1" containsInteger="1" minValue="20" maxValue="4377"/>
    </cacheField>
    <cacheField name="Home" numFmtId="0">
      <sharedItems containsSemiMixedTypes="0" containsString="0" containsNumber="1" containsInteger="1" minValue="5" maxValue="1255"/>
    </cacheField>
    <cacheField name="Travel" numFmtId="0">
      <sharedItems containsSemiMixedTypes="0" containsString="0" containsNumber="1" containsInteger="1" minValue="7" maxValue="1497"/>
    </cacheField>
    <cacheField name="Drive" numFmtId="0">
      <sharedItems containsSemiMixedTypes="0" containsString="0" containsNumber="1" containsInteger="1" minValue="4" maxValue="1268"/>
    </cacheField>
    <cacheField name="Hobby" numFmtId="0">
      <sharedItems containsSemiMixedTypes="0" containsString="0" containsNumber="1" containsInteger="1" minValue="4" maxValue="876"/>
    </cacheField>
    <cacheField name="Total Goals Plan" numFmtId="0">
      <sharedItems containsSemiMixedTypes="0" containsString="0" containsNumber="1" containsInteger="1" minValue="1775" maxValue="4250"/>
    </cacheField>
    <cacheField name="Home Plan" numFmtId="0">
      <sharedItems containsSemiMixedTypes="0" containsString="0" containsNumber="1" containsInteger="1" minValue="300" maxValue="1000"/>
    </cacheField>
    <cacheField name="Travel Plan" numFmtId="0">
      <sharedItems containsSemiMixedTypes="0" containsString="0" containsNumber="1" containsInteger="1" minValue="600" maxValue="1500"/>
    </cacheField>
    <cacheField name="Drive Plan" numFmtId="0">
      <sharedItems containsSemiMixedTypes="0" containsString="0" containsNumber="1" containsInteger="1" minValue="500" maxValue="1000"/>
    </cacheField>
    <cacheField name="Hobby Plan" numFmtId="0">
      <sharedItems containsSemiMixedTypes="0" containsString="0" containsNumber="1" containsInteger="1" minValue="375" maxValue="750"/>
    </cacheField>
    <cacheField name="Previous Expenses" numFmtId="0">
      <sharedItems containsSemiMixedTypes="0" containsString="0" containsNumber="1" containsInteger="1" minValue="890" maxValue="4000"/>
    </cacheField>
    <cacheField name="Previous Income" numFmtId="0">
      <sharedItems containsSemiMixedTypes="0" containsString="0" containsNumber="1" containsInteger="1" minValue="1400" maxValue="4388"/>
    </cacheField>
  </cacheFields>
  <extLst>
    <ext xmlns:x14="http://schemas.microsoft.com/office/spreadsheetml/2009/9/main" uri="{725AE2AE-9491-48be-B2B4-4EB974FC3084}">
      <x14:pivotCacheDefinition pivotCacheId="187265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5.516651388891" createdVersion="8" refreshedVersion="8" minRefreshableVersion="3" recordCount="3" xr:uid="{7D4349B4-64D2-4BBF-9608-C0D141EE46B1}">
  <cacheSource type="worksheet">
    <worksheetSource ref="H1:I4" sheet="Processing"/>
  </cacheSource>
  <cacheFields count="2">
    <cacheField name="Indicator" numFmtId="0">
      <sharedItems count="3">
        <s v="Expenses"/>
        <s v="Goals"/>
        <s v="Income"/>
      </sharedItems>
    </cacheField>
    <cacheField name="Num"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6022870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1"/>
    <n v="2000"/>
    <n v="368"/>
    <n v="584"/>
    <n v="270"/>
    <n v="378"/>
    <n v="400"/>
    <n v="2300"/>
    <n v="744"/>
    <n v="339"/>
    <n v="231"/>
    <n v="300"/>
    <n v="501"/>
    <n v="185"/>
    <n v="675"/>
    <n v="167"/>
    <n v="263"/>
    <n v="110"/>
    <n v="135"/>
    <n v="1775"/>
    <n v="300"/>
    <n v="600"/>
    <n v="500"/>
    <n v="375"/>
    <n v="890"/>
    <n v="1523"/>
  </r>
  <r>
    <x v="0"/>
    <x v="1"/>
    <n v="2"/>
    <n v="1600"/>
    <n v="212"/>
    <n v="197"/>
    <n v="364"/>
    <n v="507"/>
    <n v="320"/>
    <n v="2700"/>
    <n v="670"/>
    <n v="506"/>
    <n v="513"/>
    <n v="367"/>
    <n v="551"/>
    <n v="94"/>
    <n v="400"/>
    <n v="114"/>
    <n v="80"/>
    <n v="126"/>
    <n v="80"/>
    <n v="1775"/>
    <n v="300"/>
    <n v="600"/>
    <n v="500"/>
    <n v="375"/>
    <n v="2300"/>
    <n v="2000"/>
  </r>
  <r>
    <x v="0"/>
    <x v="2"/>
    <n v="3"/>
    <n v="1400"/>
    <n v="289"/>
    <n v="273"/>
    <n v="216"/>
    <n v="342"/>
    <n v="280"/>
    <n v="2620"/>
    <n v="795"/>
    <n v="278"/>
    <n v="299"/>
    <n v="509"/>
    <n v="570"/>
    <n v="170"/>
    <n v="95"/>
    <n v="32"/>
    <n v="22"/>
    <n v="22"/>
    <n v="19"/>
    <n v="1775"/>
    <n v="300"/>
    <n v="600"/>
    <n v="500"/>
    <n v="375"/>
    <n v="2700"/>
    <n v="1600"/>
  </r>
  <r>
    <x v="0"/>
    <x v="3"/>
    <n v="4"/>
    <n v="1800"/>
    <n v="374"/>
    <n v="447"/>
    <n v="309"/>
    <n v="309"/>
    <n v="361"/>
    <n v="2100"/>
    <n v="595"/>
    <n v="385"/>
    <n v="368"/>
    <n v="379"/>
    <n v="286"/>
    <n v="88"/>
    <n v="20"/>
    <n v="5"/>
    <n v="7"/>
    <n v="4"/>
    <n v="4"/>
    <n v="1775"/>
    <n v="300"/>
    <n v="600"/>
    <n v="500"/>
    <n v="375"/>
    <n v="2620"/>
    <n v="1400"/>
  </r>
  <r>
    <x v="0"/>
    <x v="4"/>
    <n v="5"/>
    <n v="2800"/>
    <n v="448"/>
    <n v="872"/>
    <n v="354"/>
    <n v="566"/>
    <n v="560"/>
    <n v="1660"/>
    <n v="576"/>
    <n v="305"/>
    <n v="126"/>
    <n v="227"/>
    <n v="354"/>
    <n v="73"/>
    <n v="305"/>
    <n v="89"/>
    <n v="82"/>
    <n v="73"/>
    <n v="61"/>
    <n v="1775"/>
    <n v="300"/>
    <n v="600"/>
    <n v="500"/>
    <n v="375"/>
    <n v="2100"/>
    <n v="1800"/>
  </r>
  <r>
    <x v="0"/>
    <x v="5"/>
    <n v="6"/>
    <n v="3240"/>
    <n v="573"/>
    <n v="764"/>
    <n v="914"/>
    <n v="341"/>
    <n v="648"/>
    <n v="1700"/>
    <n v="541"/>
    <n v="359"/>
    <n v="162"/>
    <n v="283"/>
    <n v="249"/>
    <n v="107"/>
    <n v="690"/>
    <n v="276"/>
    <n v="161"/>
    <n v="116"/>
    <n v="138"/>
    <n v="1775"/>
    <n v="300"/>
    <n v="600"/>
    <n v="500"/>
    <n v="375"/>
    <n v="1660"/>
    <n v="2800"/>
  </r>
  <r>
    <x v="0"/>
    <x v="6"/>
    <n v="7"/>
    <n v="3200"/>
    <n v="375"/>
    <n v="808"/>
    <n v="842"/>
    <n v="535"/>
    <n v="640"/>
    <n v="2300"/>
    <n v="562"/>
    <n v="417"/>
    <n v="291"/>
    <n v="341"/>
    <n v="531"/>
    <n v="158"/>
    <n v="915"/>
    <n v="146"/>
    <n v="323"/>
    <n v="264"/>
    <n v="183"/>
    <n v="1775"/>
    <n v="300"/>
    <n v="600"/>
    <n v="500"/>
    <n v="375"/>
    <n v="1700"/>
    <n v="3240"/>
  </r>
  <r>
    <x v="0"/>
    <x v="7"/>
    <n v="8"/>
    <n v="3000"/>
    <n v="593"/>
    <n v="539"/>
    <n v="836"/>
    <n v="431"/>
    <n v="601"/>
    <n v="3020"/>
    <n v="837"/>
    <n v="558"/>
    <n v="295"/>
    <n v="358"/>
    <n v="717"/>
    <n v="255"/>
    <n v="910"/>
    <n v="412"/>
    <n v="141"/>
    <n v="175"/>
    <n v="182"/>
    <n v="1775"/>
    <n v="300"/>
    <n v="600"/>
    <n v="500"/>
    <n v="375"/>
    <n v="2300"/>
    <n v="3200"/>
  </r>
  <r>
    <x v="0"/>
    <x v="8"/>
    <n v="9"/>
    <n v="3200"/>
    <n v="810"/>
    <n v="502"/>
    <n v="579"/>
    <n v="669"/>
    <n v="640"/>
    <n v="3180"/>
    <n v="895"/>
    <n v="440"/>
    <n v="637"/>
    <n v="318"/>
    <n v="684"/>
    <n v="206"/>
    <n v="915"/>
    <n v="265"/>
    <n v="294"/>
    <n v="173"/>
    <n v="183"/>
    <n v="1775"/>
    <n v="300"/>
    <n v="600"/>
    <n v="500"/>
    <n v="375"/>
    <n v="3020"/>
    <n v="3000"/>
  </r>
  <r>
    <x v="0"/>
    <x v="9"/>
    <n v="10"/>
    <n v="4000"/>
    <n v="1028"/>
    <n v="565"/>
    <n v="898"/>
    <n v="710"/>
    <n v="799"/>
    <n v="2700"/>
    <n v="883"/>
    <n v="357"/>
    <n v="316"/>
    <n v="471"/>
    <n v="508"/>
    <n v="165"/>
    <n v="1240"/>
    <n v="490"/>
    <n v="307"/>
    <n v="196"/>
    <n v="248"/>
    <n v="1775"/>
    <n v="300"/>
    <n v="600"/>
    <n v="500"/>
    <n v="375"/>
    <n v="3180"/>
    <n v="3200"/>
  </r>
  <r>
    <x v="0"/>
    <x v="10"/>
    <n v="11"/>
    <n v="3920"/>
    <n v="489"/>
    <n v="779"/>
    <n v="1360"/>
    <n v="508"/>
    <n v="784"/>
    <n v="2500"/>
    <n v="717"/>
    <n v="490"/>
    <n v="214"/>
    <n v="413"/>
    <n v="559"/>
    <n v="107"/>
    <n v="1595"/>
    <n v="450"/>
    <n v="405"/>
    <n v="420"/>
    <n v="319"/>
    <n v="1775"/>
    <n v="300"/>
    <n v="600"/>
    <n v="500"/>
    <n v="375"/>
    <n v="2700"/>
    <n v="4000"/>
  </r>
  <r>
    <x v="0"/>
    <x v="11"/>
    <n v="12"/>
    <n v="3200"/>
    <n v="727"/>
    <n v="538"/>
    <n v="625"/>
    <n v="669"/>
    <n v="641"/>
    <n v="2700"/>
    <n v="908"/>
    <n v="295"/>
    <n v="325"/>
    <n v="340"/>
    <n v="639"/>
    <n v="193"/>
    <n v="1720"/>
    <n v="280"/>
    <n v="559"/>
    <n v="537"/>
    <n v="344"/>
    <n v="1775"/>
    <n v="300"/>
    <n v="600"/>
    <n v="500"/>
    <n v="375"/>
    <n v="2500"/>
    <n v="3920"/>
  </r>
  <r>
    <x v="1"/>
    <x v="0"/>
    <n v="1"/>
    <n v="3200"/>
    <n v="827"/>
    <n v="548"/>
    <n v="548"/>
    <n v="637"/>
    <n v="640"/>
    <n v="2000"/>
    <n v="637"/>
    <n v="352"/>
    <n v="250"/>
    <n v="188"/>
    <n v="422"/>
    <n v="152"/>
    <n v="2020"/>
    <n v="245"/>
    <n v="705"/>
    <n v="666"/>
    <n v="404"/>
    <n v="3125"/>
    <n v="875"/>
    <n v="1000"/>
    <n v="750"/>
    <n v="500"/>
    <n v="2700"/>
    <n v="3200"/>
  </r>
  <r>
    <x v="1"/>
    <x v="1"/>
    <n v="2"/>
    <n v="2552"/>
    <n v="464"/>
    <n v="423"/>
    <n v="660"/>
    <n v="495"/>
    <n v="510"/>
    <n v="1600"/>
    <n v="459"/>
    <n v="294"/>
    <n v="183"/>
    <n v="221"/>
    <n v="301"/>
    <n v="143"/>
    <n v="2258"/>
    <n v="402"/>
    <n v="758"/>
    <n v="647"/>
    <n v="452"/>
    <n v="3125"/>
    <n v="875"/>
    <n v="1000"/>
    <n v="750"/>
    <n v="500"/>
    <n v="2000"/>
    <n v="3200"/>
  </r>
  <r>
    <x v="1"/>
    <x v="2"/>
    <n v="3"/>
    <n v="2108"/>
    <n v="405"/>
    <n v="331"/>
    <n v="529"/>
    <n v="422"/>
    <n v="421"/>
    <n v="1400"/>
    <n v="444"/>
    <n v="281"/>
    <n v="134"/>
    <n v="138"/>
    <n v="269"/>
    <n v="135"/>
    <n v="2435"/>
    <n v="601"/>
    <n v="601"/>
    <n v="746"/>
    <n v="487"/>
    <n v="3125"/>
    <n v="875"/>
    <n v="1000"/>
    <n v="750"/>
    <n v="500"/>
    <n v="1600"/>
    <n v="2552"/>
  </r>
  <r>
    <x v="1"/>
    <x v="3"/>
    <n v="4"/>
    <n v="2012"/>
    <n v="300"/>
    <n v="285"/>
    <n v="549"/>
    <n v="476"/>
    <n v="402"/>
    <n v="1800"/>
    <n v="636"/>
    <n v="388"/>
    <n v="274"/>
    <n v="186"/>
    <n v="226"/>
    <n v="91"/>
    <n v="2488"/>
    <n v="694"/>
    <n v="373"/>
    <n v="925"/>
    <n v="498"/>
    <n v="3125"/>
    <n v="875"/>
    <n v="1000"/>
    <n v="750"/>
    <n v="500"/>
    <n v="1400"/>
    <n v="2108"/>
  </r>
  <r>
    <x v="1"/>
    <x v="4"/>
    <n v="5"/>
    <n v="2292"/>
    <n v="595"/>
    <n v="304"/>
    <n v="352"/>
    <n v="583"/>
    <n v="458"/>
    <n v="2800"/>
    <n v="853"/>
    <n v="331"/>
    <n v="485"/>
    <n v="525"/>
    <n v="445"/>
    <n v="162"/>
    <n v="2361"/>
    <n v="523"/>
    <n v="919"/>
    <n v="447"/>
    <n v="472"/>
    <n v="3125"/>
    <n v="875"/>
    <n v="1000"/>
    <n v="750"/>
    <n v="500"/>
    <n v="1800"/>
    <n v="2012"/>
  </r>
  <r>
    <x v="1"/>
    <x v="5"/>
    <n v="6"/>
    <n v="2860"/>
    <n v="730"/>
    <n v="305"/>
    <n v="763"/>
    <n v="490"/>
    <n v="572"/>
    <n v="3240"/>
    <n v="1014"/>
    <n v="390"/>
    <n v="390"/>
    <n v="523"/>
    <n v="719"/>
    <n v="204"/>
    <n v="2266"/>
    <n v="531"/>
    <n v="531"/>
    <n v="750"/>
    <n v="454"/>
    <n v="3125"/>
    <n v="875"/>
    <n v="1000"/>
    <n v="750"/>
    <n v="500"/>
    <n v="2800"/>
    <n v="2292"/>
  </r>
  <r>
    <x v="1"/>
    <x v="6"/>
    <n v="7"/>
    <n v="3540"/>
    <n v="805"/>
    <n v="364"/>
    <n v="766"/>
    <n v="896"/>
    <n v="709"/>
    <n v="3200"/>
    <n v="935"/>
    <n v="605"/>
    <n v="478"/>
    <n v="424"/>
    <n v="560"/>
    <n v="199"/>
    <n v="2351"/>
    <n v="916"/>
    <n v="318"/>
    <n v="647"/>
    <n v="470"/>
    <n v="3125"/>
    <n v="875"/>
    <n v="1000"/>
    <n v="750"/>
    <n v="500"/>
    <n v="3240"/>
    <n v="2860"/>
  </r>
  <r>
    <x v="1"/>
    <x v="7"/>
    <n v="8"/>
    <n v="4108"/>
    <n v="829"/>
    <n v="437"/>
    <n v="1070"/>
    <n v="950"/>
    <n v="822"/>
    <n v="3000"/>
    <n v="780"/>
    <n v="481"/>
    <n v="352"/>
    <n v="513"/>
    <n v="638"/>
    <n v="237"/>
    <n v="2628"/>
    <n v="936"/>
    <n v="372"/>
    <n v="795"/>
    <n v="526"/>
    <n v="3125"/>
    <n v="875"/>
    <n v="1000"/>
    <n v="750"/>
    <n v="500"/>
    <n v="3200"/>
    <n v="3540"/>
  </r>
  <r>
    <x v="1"/>
    <x v="8"/>
    <n v="9"/>
    <n v="4388"/>
    <n v="557"/>
    <n v="873"/>
    <n v="1300"/>
    <n v="780"/>
    <n v="878"/>
    <n v="3200"/>
    <n v="1015"/>
    <n v="467"/>
    <n v="584"/>
    <n v="225"/>
    <n v="759"/>
    <n v="150"/>
    <n v="2925"/>
    <n v="876"/>
    <n v="976"/>
    <n v="488"/>
    <n v="585"/>
    <n v="3125"/>
    <n v="875"/>
    <n v="1000"/>
    <n v="750"/>
    <n v="500"/>
    <n v="3000"/>
    <n v="4108"/>
  </r>
  <r>
    <x v="1"/>
    <x v="9"/>
    <n v="10"/>
    <n v="4292"/>
    <n v="586"/>
    <n v="687"/>
    <n v="1171"/>
    <n v="990"/>
    <n v="858"/>
    <n v="4000"/>
    <n v="1188"/>
    <n v="745"/>
    <n v="477"/>
    <n v="666"/>
    <n v="706"/>
    <n v="219"/>
    <n v="2998"/>
    <n v="990"/>
    <n v="855"/>
    <n v="554"/>
    <n v="600"/>
    <n v="3125"/>
    <n v="875"/>
    <n v="1000"/>
    <n v="750"/>
    <n v="500"/>
    <n v="3200"/>
    <n v="4388"/>
  </r>
  <r>
    <x v="1"/>
    <x v="10"/>
    <n v="11"/>
    <n v="3848"/>
    <n v="1000"/>
    <n v="453"/>
    <n v="563"/>
    <n v="1063"/>
    <n v="769"/>
    <n v="3920"/>
    <n v="1191"/>
    <n v="577"/>
    <n v="699"/>
    <n v="377"/>
    <n v="788"/>
    <n v="289"/>
    <n v="2980"/>
    <n v="448"/>
    <n v="983"/>
    <n v="954"/>
    <n v="596"/>
    <n v="3125"/>
    <n v="875"/>
    <n v="1000"/>
    <n v="750"/>
    <n v="500"/>
    <n v="4000"/>
    <n v="4292"/>
  </r>
  <r>
    <x v="1"/>
    <x v="11"/>
    <n v="12"/>
    <n v="3200"/>
    <n v="606"/>
    <n v="438"/>
    <n v="488"/>
    <n v="1027"/>
    <n v="641"/>
    <n v="3200"/>
    <n v="709"/>
    <n v="640"/>
    <n v="407"/>
    <n v="640"/>
    <n v="670"/>
    <n v="134"/>
    <n v="2980"/>
    <n v="881"/>
    <n v="1054"/>
    <n v="449"/>
    <n v="596"/>
    <n v="3125"/>
    <n v="875"/>
    <n v="1000"/>
    <n v="750"/>
    <n v="500"/>
    <n v="3920"/>
    <n v="3848"/>
  </r>
  <r>
    <x v="2"/>
    <x v="0"/>
    <n v="1"/>
    <n v="2282"/>
    <n v="402"/>
    <n v="376"/>
    <n v="489"/>
    <n v="559"/>
    <n v="456"/>
    <n v="1779"/>
    <n v="601"/>
    <n v="323"/>
    <n v="205"/>
    <n v="156"/>
    <n v="379"/>
    <n v="115"/>
    <n v="3106"/>
    <n v="687"/>
    <n v="806"/>
    <n v="991"/>
    <n v="621"/>
    <n v="4250"/>
    <n v="1000"/>
    <n v="1500"/>
    <n v="1000"/>
    <n v="750"/>
    <n v="3200"/>
    <n v="3200"/>
  </r>
  <r>
    <x v="2"/>
    <x v="1"/>
    <n v="2"/>
    <n v="2198"/>
    <n v="333"/>
    <n v="510"/>
    <n v="406"/>
    <n v="510"/>
    <n v="439"/>
    <n v="1655"/>
    <n v="496"/>
    <n v="127"/>
    <n v="255"/>
    <n v="226"/>
    <n v="409"/>
    <n v="142"/>
    <n v="3242"/>
    <n v="850"/>
    <n v="894"/>
    <n v="850"/>
    <n v="648"/>
    <n v="4250"/>
    <n v="1000"/>
    <n v="1500"/>
    <n v="1000"/>
    <n v="750"/>
    <n v="1779"/>
    <n v="2282"/>
  </r>
  <r>
    <x v="2"/>
    <x v="2"/>
    <n v="3"/>
    <n v="2015"/>
    <n v="358"/>
    <n v="480"/>
    <n v="371"/>
    <n v="403"/>
    <n v="403"/>
    <n v="1569"/>
    <n v="388"/>
    <n v="320"/>
    <n v="169"/>
    <n v="213"/>
    <n v="326"/>
    <n v="153"/>
    <n v="3353"/>
    <n v="818"/>
    <n v="792"/>
    <n v="1073"/>
    <n v="671"/>
    <n v="4250"/>
    <n v="1000"/>
    <n v="1500"/>
    <n v="1000"/>
    <n v="750"/>
    <n v="1655"/>
    <n v="2198"/>
  </r>
  <r>
    <x v="2"/>
    <x v="3"/>
    <n v="4"/>
    <n v="1866"/>
    <n v="376"/>
    <n v="435"/>
    <n v="347"/>
    <n v="335"/>
    <n v="373"/>
    <n v="1574"/>
    <n v="444"/>
    <n v="291"/>
    <n v="307"/>
    <n v="228"/>
    <n v="215"/>
    <n v="90"/>
    <n v="3426"/>
    <n v="780"/>
    <n v="1040"/>
    <n v="922"/>
    <n v="685"/>
    <n v="4250"/>
    <n v="1000"/>
    <n v="1500"/>
    <n v="1000"/>
    <n v="750"/>
    <n v="1569"/>
    <n v="2015"/>
  </r>
  <r>
    <x v="2"/>
    <x v="4"/>
    <n v="5"/>
    <n v="1882"/>
    <n v="353"/>
    <n v="365"/>
    <n v="397"/>
    <n v="391"/>
    <n v="376"/>
    <n v="1704"/>
    <n v="506"/>
    <n v="145"/>
    <n v="212"/>
    <n v="258"/>
    <n v="436"/>
    <n v="147"/>
    <n v="3471"/>
    <n v="954"/>
    <n v="562"/>
    <n v="1261"/>
    <n v="694"/>
    <n v="4250"/>
    <n v="1000"/>
    <n v="1500"/>
    <n v="1000"/>
    <n v="750"/>
    <n v="1574"/>
    <n v="1866"/>
  </r>
  <r>
    <x v="2"/>
    <x v="5"/>
    <n v="6"/>
    <n v="2024"/>
    <n v="257"/>
    <n v="438"/>
    <n v="410"/>
    <n v="514"/>
    <n v="405"/>
    <n v="1724"/>
    <n v="504"/>
    <n v="284"/>
    <n v="204"/>
    <n v="296"/>
    <n v="348"/>
    <n v="88"/>
    <n v="3546"/>
    <n v="1111"/>
    <n v="1064"/>
    <n v="662"/>
    <n v="709"/>
    <n v="4250"/>
    <n v="1000"/>
    <n v="1500"/>
    <n v="1000"/>
    <n v="750"/>
    <n v="1704"/>
    <n v="1882"/>
  </r>
  <r>
    <x v="2"/>
    <x v="6"/>
    <n v="7"/>
    <n v="2162"/>
    <n v="488"/>
    <n v="368"/>
    <n v="536"/>
    <n v="336"/>
    <n v="434"/>
    <n v="1639"/>
    <n v="488"/>
    <n v="156"/>
    <n v="295"/>
    <n v="219"/>
    <n v="384"/>
    <n v="97"/>
    <n v="3676"/>
    <n v="1010"/>
    <n v="1099"/>
    <n v="833"/>
    <n v="735"/>
    <n v="4250"/>
    <n v="1000"/>
    <n v="1500"/>
    <n v="1000"/>
    <n v="750"/>
    <n v="1724"/>
    <n v="2024"/>
  </r>
  <r>
    <x v="2"/>
    <x v="7"/>
    <n v="8"/>
    <n v="2131"/>
    <n v="624"/>
    <n v="373"/>
    <n v="317"/>
    <n v="391"/>
    <n v="426"/>
    <n v="1547"/>
    <n v="423"/>
    <n v="326"/>
    <n v="252"/>
    <n v="151"/>
    <n v="329"/>
    <n v="67"/>
    <n v="3822"/>
    <n v="1169"/>
    <n v="622"/>
    <n v="1268"/>
    <n v="765"/>
    <n v="4250"/>
    <n v="1000"/>
    <n v="1500"/>
    <n v="1000"/>
    <n v="750"/>
    <n v="1639"/>
    <n v="2162"/>
  </r>
  <r>
    <x v="2"/>
    <x v="8"/>
    <n v="9"/>
    <n v="1926"/>
    <n v="299"/>
    <n v="391"/>
    <n v="521"/>
    <n v="330"/>
    <n v="385"/>
    <n v="1533"/>
    <n v="367"/>
    <n v="170"/>
    <n v="274"/>
    <n v="309"/>
    <n v="263"/>
    <n v="150"/>
    <n v="3921"/>
    <n v="1255"/>
    <n v="644"/>
    <n v="1238"/>
    <n v="784"/>
    <n v="4250"/>
    <n v="1000"/>
    <n v="1500"/>
    <n v="1000"/>
    <n v="750"/>
    <n v="1547"/>
    <n v="2131"/>
  </r>
  <r>
    <x v="2"/>
    <x v="9"/>
    <n v="10"/>
    <n v="1929"/>
    <n v="462"/>
    <n v="290"/>
    <n v="317"/>
    <n v="475"/>
    <n v="385"/>
    <n v="1609"/>
    <n v="415"/>
    <n v="264"/>
    <n v="128"/>
    <n v="288"/>
    <n v="399"/>
    <n v="116"/>
    <n v="4001"/>
    <n v="1187"/>
    <n v="749"/>
    <n v="1265"/>
    <n v="800"/>
    <n v="4250"/>
    <n v="1000"/>
    <n v="1500"/>
    <n v="1000"/>
    <n v="750"/>
    <n v="1533"/>
    <n v="1926"/>
  </r>
  <r>
    <x v="2"/>
    <x v="10"/>
    <n v="11"/>
    <n v="2099"/>
    <n v="529"/>
    <n v="257"/>
    <n v="381"/>
    <n v="513"/>
    <n v="419"/>
    <n v="1701"/>
    <n v="494"/>
    <n v="235"/>
    <n v="268"/>
    <n v="293"/>
    <n v="315"/>
    <n v="97"/>
    <n v="4100"/>
    <n v="912"/>
    <n v="1456"/>
    <n v="912"/>
    <n v="820"/>
    <n v="4250"/>
    <n v="1000"/>
    <n v="1500"/>
    <n v="1000"/>
    <n v="750"/>
    <n v="1609"/>
    <n v="1929"/>
  </r>
  <r>
    <x v="2"/>
    <x v="11"/>
    <n v="12"/>
    <n v="2340"/>
    <n v="672"/>
    <n v="529"/>
    <n v="275"/>
    <n v="396"/>
    <n v="468"/>
    <n v="1752"/>
    <n v="589"/>
    <n v="370"/>
    <n v="264"/>
    <n v="196"/>
    <n v="249"/>
    <n v="85"/>
    <n v="4377"/>
    <n v="1158"/>
    <n v="1497"/>
    <n v="847"/>
    <n v="876"/>
    <n v="4250"/>
    <n v="1000"/>
    <n v="1500"/>
    <n v="1000"/>
    <n v="750"/>
    <n v="1701"/>
    <n v="20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
  </r>
  <r>
    <x v="1"/>
    <n v="2"/>
  </r>
  <r>
    <x v="2"/>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593ACE-F32B-4282-B6CD-AA19C64D1738}" name="PivotTable4"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Z9" firstHeaderRow="0" firstDataRow="1" firstDataCol="1"/>
  <pivotFields count="28">
    <pivotField showAll="0">
      <items count="4">
        <item x="0"/>
        <item h="1" x="1"/>
        <item h="1" x="2"/>
        <item t="default"/>
      </items>
    </pivotField>
    <pivotField axis="axisRow" showAll="0">
      <items count="13">
        <item h="1" x="0"/>
        <item h="1" x="1"/>
        <item h="1" x="2"/>
        <item h="1" x="3"/>
        <item h="1" x="4"/>
        <item h="1" x="5"/>
        <item x="6"/>
        <item x="7"/>
        <item x="8"/>
        <item x="9"/>
        <item x="10"/>
        <item h="1" x="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s>
  <rowFields count="1">
    <field x="1"/>
  </rowFields>
  <rowItems count="6">
    <i>
      <x v="6"/>
    </i>
    <i>
      <x v="7"/>
    </i>
    <i>
      <x v="8"/>
    </i>
    <i>
      <x v="9"/>
    </i>
    <i>
      <x v="10"/>
    </i>
    <i t="grand">
      <x/>
    </i>
  </rowItems>
  <colFields count="1">
    <field x="-2"/>
  </colFields>
  <colItems count="25">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colItems>
  <dataFields count="25">
    <dataField name="Max of Num Month" fld="2" subtotal="max" baseField="1" baseItem="0"/>
    <dataField name="Sum of Income" fld="3" baseField="0" baseItem="0"/>
    <dataField name="Sum of Checking" fld="4" baseField="0" baseItem="0"/>
    <dataField name="Sum of Saving" fld="5" baseField="0" baseItem="0"/>
    <dataField name="Sum of Investments" fld="6" baseField="0" baseItem="0"/>
    <dataField name="Sum of Digital Craft" fld="7" baseField="0" baseItem="0"/>
    <dataField name="Sum of Rewards" fld="8" baseField="0" baseItem="0"/>
    <dataField name="Sum of Expenses" fld="9" baseField="0" baseItem="0"/>
    <dataField name="Sum of Housing" fld="10" baseField="0" baseItem="0"/>
    <dataField name="Sum of Food" fld="11" baseField="0" baseItem="0"/>
    <dataField name="Sum of Transport" fld="12" baseField="0" baseItem="0"/>
    <dataField name="Sum of Shopping" fld="13" baseField="0" baseItem="0"/>
    <dataField name="Sum of Gym" fld="14" baseField="0" baseItem="0"/>
    <dataField name="Sum of Other" fld="15" baseField="0" baseItem="0"/>
    <dataField name="Sum of Goals Accumulation" fld="16" baseField="0" baseItem="0"/>
    <dataField name="Sum of Home" fld="17" baseField="0" baseItem="0"/>
    <dataField name="Sum of Travel" fld="18" baseField="0" baseItem="0"/>
    <dataField name="Sum of Drive" fld="19" baseField="0" baseItem="0"/>
    <dataField name="Sum of Hobby" fld="20" baseField="0" baseItem="0"/>
    <dataField name="Sum of Home Plan" fld="22" baseField="0" baseItem="0"/>
    <dataField name="Sum of Travel Plan" fld="23" baseField="0" baseItem="0"/>
    <dataField name="Sum of Drive Plan" fld="24" baseField="0" baseItem="0"/>
    <dataField name="Sum of Hobby Plan" fld="25" baseField="0" baseItem="0"/>
    <dataField name="Sum of Previous Expenses" fld="26" baseField="0" baseItem="0"/>
    <dataField name="Sum of Previous Income"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75D48E-0E7D-4054-88A1-9F8F465F3F7A}" name="PivotTable3"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37" firstHeaderRow="1" firstDataRow="1" firstDataCol="1"/>
  <pivotFields count="2">
    <pivotField axis="axisRow" showAll="0">
      <items count="4">
        <item h="1" x="0"/>
        <item h="1" x="1"/>
        <item x="2"/>
        <item t="default"/>
      </items>
    </pivotField>
    <pivotField dataField="1" showAll="0"/>
  </pivotFields>
  <rowFields count="1">
    <field x="0"/>
  </rowFields>
  <rowItems count="2">
    <i>
      <x v="2"/>
    </i>
    <i t="grand">
      <x/>
    </i>
  </rowItems>
  <colItems count="1">
    <i/>
  </colItems>
  <dataFields count="1">
    <dataField name="Max of Num" fld="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522ED3-CFDB-4588-AB75-64593A269B65}" name="PivotTable5"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O33" firstHeaderRow="0" firstDataRow="1" firstDataCol="1"/>
  <pivotFields count="28">
    <pivotField showAll="0">
      <items count="4">
        <item x="0"/>
        <item h="1" x="1"/>
        <item h="1" x="2"/>
        <item t="default"/>
      </items>
    </pivotField>
    <pivotField axis="axisRow" showAll="0">
      <items count="13">
        <item x="0"/>
        <item x="1"/>
        <item x="2"/>
        <item x="3"/>
        <item x="4"/>
        <item x="5"/>
        <item x="6"/>
        <item x="7"/>
        <item x="8"/>
        <item x="9"/>
        <item x="10"/>
        <item x="11"/>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14">
    <i>
      <x/>
    </i>
    <i i="1">
      <x v="1"/>
    </i>
    <i i="2">
      <x v="2"/>
    </i>
    <i i="3">
      <x v="3"/>
    </i>
    <i i="4">
      <x v="4"/>
    </i>
    <i i="5">
      <x v="5"/>
    </i>
    <i i="6">
      <x v="6"/>
    </i>
    <i i="7">
      <x v="7"/>
    </i>
    <i i="8">
      <x v="8"/>
    </i>
    <i i="9">
      <x v="9"/>
    </i>
    <i i="10">
      <x v="10"/>
    </i>
    <i i="11">
      <x v="11"/>
    </i>
    <i i="12">
      <x v="12"/>
    </i>
    <i i="13">
      <x v="13"/>
    </i>
  </colItems>
  <dataFields count="14">
    <dataField name="Sum of Income" fld="3" baseField="0" baseItem="0"/>
    <dataField name="Sum of Expenses" fld="9" baseField="0" baseItem="0"/>
    <dataField name="Sum of Goals Accumulation" fld="16" baseField="0" baseItem="0"/>
    <dataField name="Sum of Checking" fld="4" baseField="0" baseItem="0"/>
    <dataField name="Sum of Saving" fld="5" baseField="0" baseItem="0"/>
    <dataField name="Sum of Investments" fld="6" baseField="0" baseItem="0"/>
    <dataField name="Sum of Digital Craft" fld="7" baseField="0" baseItem="0"/>
    <dataField name="Sum of Rewards" fld="8" baseField="0" baseItem="0"/>
    <dataField name="Sum of Housing" fld="10" baseField="0" baseItem="0"/>
    <dataField name="Sum of Food" fld="11" baseField="0" baseItem="0"/>
    <dataField name="Sum of Transport" fld="12" baseField="0" baseItem="0"/>
    <dataField name="Sum of Shopping" fld="13" baseField="0" baseItem="0"/>
    <dataField name="Sum of Gym" fld="14" baseField="0" baseItem="0"/>
    <dataField name="Sum of Other"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icator" xr10:uid="{7EEB44D1-B841-4BAF-820E-F93E2145C078}" sourceName="Indicator">
  <pivotTables>
    <pivotTable tabId="3" name="PivotTable3"/>
  </pivotTables>
  <data>
    <tabular pivotCacheId="602287046">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99C8E2F-6226-44C1-B603-116C74B3B55E}" sourceName="Year">
  <pivotTables>
    <pivotTable tabId="3" name="PivotTable4"/>
    <pivotTable tabId="3" name="PivotTable5"/>
  </pivotTables>
  <data>
    <tabular pivotCacheId="18726541">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DC34052-12A4-4CDB-926A-B86206023A9E}" sourceName="Month">
  <pivotTables>
    <pivotTable tabId="3" name="PivotTable4"/>
  </pivotTables>
  <data>
    <tabular pivotCacheId="18726541">
      <items count="12">
        <i x="0"/>
        <i x="1"/>
        <i x="2"/>
        <i x="3"/>
        <i x="4"/>
        <i x="5"/>
        <i x="6" s="1"/>
        <i x="7" s="1"/>
        <i x="8" s="1"/>
        <i x="9" s="1"/>
        <i x="10" s="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xr10:uid="{178EC699-2C5B-4821-96D5-54AD4C980B8C}" cache="Slicer_Indicator" caption="Indicator" columnCount="3" showCaption="0" style="SlicerStyleLight1 3 2" rowHeight="228600"/>
  <slicer name="Year" xr10:uid="{5D1D5575-4EE7-412C-9149-8BB0E4771F35}" cache="Slicer_Year" caption="Year" columnCount="3" showCaption="0" style="SlicerStyleLight1 3 2" rowHeight="247650"/>
  <slicer name="Month" xr10:uid="{4A58B2E5-060A-4563-B492-25EA5F8E2B4B}" cache="Slicer_Month" caption="Month" columnCount="12" showCaption="0" style="SlicerStyleLight1 3 2 2" rowHeight="210312"/>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5" xr10:uid="{D99E1225-C1E6-47D2-89CD-27E40A949794}" cache="Slicer_Indicator" caption="Indicator" columnCount="3" showCaption="0" style="SlicerStyleLight1 3 2 3" rowHeight="228600"/>
  <slicer name="Year 5" xr10:uid="{6C30F245-2B08-475E-B4F7-53B4BEC1DF59}" cache="Slicer_Year" caption="Year" columnCount="3" showCaption="0" style="SlicerStyleLight1 3 2 3" rowHeight="247650"/>
  <slicer name="Month 6" xr10:uid="{A4F01C4E-0DFB-427E-B2D1-AEA59FFA8F59}" cache="Slicer_Month" caption="Month" columnCount="12" showCaption="0" style="SlicerStyleLight1 3 2 2 3" rowHeight="20116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6" xr10:uid="{AEF701BE-F26E-4185-9306-6F816989EF6A}" cache="Slicer_Indicator" caption="Indicator" columnCount="3" showCaption="0" style="SlicerStyleLight1 3 2 3" rowHeight="228600"/>
  <slicer name="Year 6" xr10:uid="{A1EC2710-8A1F-46CD-88FC-160B1A90F41D}" cache="Slicer_Year" caption="Year" columnCount="3" showCaption="0" style="SlicerStyleLight1 3 2 3" rowHeight="247650"/>
  <slicer name="Month 7" xr10:uid="{82A8FE39-8497-49BF-AFE7-98ADA666897C}" cache="Slicer_Month" caption="Month" columnCount="12" showCaption="0" style="SlicerStyleLight1 3 2 3 2" rowHeight="201168"/>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7" xr10:uid="{128B934C-36CE-419F-A9AA-138505A2D437}" cache="Slicer_Indicator" caption="Indicator" columnCount="3" showCaption="0" style="SlicerStyleLight1 3 2 3" rowHeight="228600"/>
  <slicer name="Year 7" xr10:uid="{302D6500-2804-4490-A6E8-321809C2572F}" cache="Slicer_Year" caption="Year" columnCount="3" showCaption="0" style="SlicerStyleLight1 3 2 3" rowHeight="247650"/>
  <slicer name="Month 8" xr10:uid="{23566ADD-7B24-4B63-BE85-55CB8564ACAD}" cache="Slicer_Month" caption="Month" columnCount="12" showCaption="0" style="SlicerStyleLight1 3 2 3 2" rowHeight="201168"/>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8" xr10:uid="{7795C4F0-6B48-4D04-9E73-035E1509268E}" cache="Slicer_Indicator" caption="Indicator" columnCount="3" showCaption="0" style="SlicerStyleLight1 3 2 3" rowHeight="228600"/>
  <slicer name="Year 8" xr10:uid="{061B9638-618E-491E-AD46-0B906FD549C6}" cache="Slicer_Year" caption="Year" columnCount="3" showCaption="0" style="SlicerStyleLight1 3 2 3" rowHeight="247650"/>
  <slicer name="Month 9" xr10:uid="{68B69918-9E5E-4F02-B9BB-489D1F342557}" cache="Slicer_Month" caption="Month" columnCount="12" showCaption="0" style="SlicerStyleLight1 3 2 2 3" rowHeight="201168"/>
  <slicer name="Month 10" xr10:uid="{BC22EF02-4A89-42A1-8A06-309038AAAC87}" cache="Slicer_Month" caption="Month" columnCount="12" showCaption="0" style="SlicerStyleLight1 3 2 3 2" rowHeight="210312"/>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9" xr10:uid="{9DE257FD-AEF9-4B69-8786-67E53017D85C}" cache="Slicer_Indicator" caption="Indicator" columnCount="3" showCaption="0" style="SlicerStyleLight1 3 2 3" rowHeight="228600"/>
  <slicer name="Year 9" xr10:uid="{53A121BA-CD86-48E1-BC98-0372EF5B31A9}" cache="Slicer_Year" caption="Year" columnCount="3" showCaption="0" style="SlicerStyleLight1 3 2 3" rowHeight="247650"/>
  <slicer name="Month 11" xr10:uid="{FFBB9ED8-AB2B-4EF6-919A-46B253A58FC6}" cache="Slicer_Month" caption="Month" columnCount="12" showCaption="0" style="SlicerStyleLight1 3 2 3 2" rowHeight="201168"/>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1" xr10:uid="{D3E4FFF7-3539-4FBE-8730-1D6AB54BFAF3}" cache="Slicer_Indicator" caption="Indicator" columnCount="3" showCaption="0" style="SlicerStyleLight1 3 2" rowHeight="228600"/>
  <slicer name="Year 1" xr10:uid="{FCEFDB20-8356-4D83-B1F6-66A54F1306B2}" cache="Slicer_Year" caption="Year" columnCount="3" showCaption="0" style="SlicerStyleLight1 3 2" rowHeight="247650"/>
  <slicer name="Month 1" xr10:uid="{6EEBDB17-07DE-4F69-ABE7-5251C402B34F}" cache="Slicer_Month" caption="Month" columnCount="12" showCaption="0" style="SlicerStyleLight1 3 2 2 2" rowHeight="210312"/>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2" xr10:uid="{6B974306-A894-4AAC-8970-C57C247E0385}" cache="Slicer_Indicator" caption="Indicator" columnCount="3" showCaption="0" style="SlicerStyleLight1 3 2" rowHeight="228600"/>
  <slicer name="Year 2" xr10:uid="{42DD2AD0-54FF-4B94-8C72-551457F09C49}" cache="Slicer_Year" caption="Year" columnCount="3" showCaption="0" style="SlicerStyleLight1 3 2" rowHeight="247650"/>
  <slicer name="Month 2" xr10:uid="{A5785E1D-880C-4786-A6F4-785A4E402F33}" cache="Slicer_Month" caption="Month" columnCount="12" showCaption="0" style="SlicerStyleLight1 3 2 2 2" rowHeight="210312"/>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3" xr10:uid="{85D7A2AE-9F6E-4A48-B214-861AE80B4F42}" cache="Slicer_Indicator" caption="Indicator" columnCount="3" showCaption="0" style="SlicerStyleLight1 3 2" rowHeight="228600"/>
  <slicer name="Year 3" xr10:uid="{DACD8146-5A6D-4A11-B8A5-753534DFD5EA}" cache="Slicer_Year" caption="Year" columnCount="3" showCaption="0" style="SlicerStyleLight1 3 2" rowHeight="247650"/>
  <slicer name="Month 3" xr10:uid="{A0124335-3C01-466E-B026-BF5803DBC920}" cache="Slicer_Month" caption="Month" columnCount="12" showCaption="0" style="SlicerStyleLight1 3 2 2" rowHeight="210312"/>
  <slicer name="Month 4" xr10:uid="{35EF9CE8-0B8B-4893-874A-0237A13DFF21}" cache="Slicer_Month" caption="Month" columnCount="12" showCaption="0" style="SlicerStyleLight1 3 2 2 2" rowHeight="210312"/>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4" xr10:uid="{0244A8F2-CB60-4116-8F9B-C224694F3EF1}" cache="Slicer_Indicator" caption="Indicator" columnCount="3" showCaption="0" style="SlicerStyleLight1 3 2" rowHeight="228600"/>
  <slicer name="Year 4" xr10:uid="{4DC08CB7-8754-471B-8DA3-E207E306C2AA}" cache="Slicer_Year" caption="Year" columnCount="3" showCaption="0" style="SlicerStyleLight1 3 2" rowHeight="247650"/>
  <slicer name="Month 5" xr10:uid="{ECF33CBA-5682-4E01-8C3B-062458A3FBED}" cache="Slicer_Month" caption="Month" columnCount="12" showCaption="0" style="SlicerStyleLight1 3 2 2 2" rowHeight="210312"/>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4957EE-AA5A-4CEE-A833-AFF2F1755E53}" name="mydata" displayName="mydata" ref="A1:AB37" totalsRowShown="0" headerRowDxfId="32" dataDxfId="30" headerRowBorderDxfId="31" tableBorderDxfId="29" totalsRowBorderDxfId="28">
  <autoFilter ref="A1:AB37" xr:uid="{324957EE-AA5A-4CEE-A833-AFF2F1755E53}"/>
  <tableColumns count="28">
    <tableColumn id="1" xr3:uid="{337A65AE-FD36-4DC9-9FCC-86AA8A30CD6A}" name="Year" dataDxfId="27"/>
    <tableColumn id="2" xr3:uid="{DC62F09B-F784-4B7A-922B-F31BC45F8445}" name="Month" dataDxfId="26"/>
    <tableColumn id="3" xr3:uid="{A124B6DD-6D64-446C-9E6D-C92481C2D855}" name="Num Month" dataDxfId="25"/>
    <tableColumn id="4" xr3:uid="{147F1F37-C5BB-4DA1-89EE-180EC5838B8D}" name="Income" dataDxfId="24"/>
    <tableColumn id="5" xr3:uid="{5288B380-AA67-4A35-AE8B-6D294668DBF2}" name="Checking" dataDxfId="23"/>
    <tableColumn id="6" xr3:uid="{DC6DBD17-33EC-4175-A665-B490DA8AC0D8}" name="Saving" dataDxfId="22"/>
    <tableColumn id="7" xr3:uid="{A57D6A40-B663-4851-84B0-B9827C8C802E}" name="Investments" dataDxfId="21"/>
    <tableColumn id="8" xr3:uid="{B0769B01-27A7-41BD-895F-38386A84AC95}" name="Digital Craft" dataDxfId="20"/>
    <tableColumn id="9" xr3:uid="{33AC65E0-B508-43E4-AB41-CF922597CF25}" name="Rewards" dataDxfId="19"/>
    <tableColumn id="10" xr3:uid="{7CDCDFA6-A0BD-47BE-8DD2-D3631BAA1F0F}" name="Expenses" dataDxfId="18"/>
    <tableColumn id="11" xr3:uid="{038FC598-0322-4A2E-ACA5-4DC1110E16B4}" name="Housing" dataDxfId="17"/>
    <tableColumn id="12" xr3:uid="{D39241D5-E09A-4768-A67B-1259CDFE946C}" name="Food" dataDxfId="16"/>
    <tableColumn id="13" xr3:uid="{3A46E096-B0EF-4E19-B321-4BF1E97530D6}" name="Transport" dataDxfId="15"/>
    <tableColumn id="14" xr3:uid="{15D683B9-544B-4100-9472-F2C041C5BE3D}" name="Shopping" dataDxfId="14"/>
    <tableColumn id="15" xr3:uid="{BE9CE56F-8131-464B-A709-B367DBA366BE}" name="Gym" dataDxfId="13"/>
    <tableColumn id="16" xr3:uid="{9A8E434D-4B2F-475B-BA41-88B85309DA80}" name="Other" dataDxfId="12"/>
    <tableColumn id="17" xr3:uid="{B798F7F9-AF40-449E-B349-82A32AE24F3D}" name="Goals Accumulation" dataDxfId="11"/>
    <tableColumn id="18" xr3:uid="{A6802A8D-27E0-4D42-9663-EF616F1B1FA3}" name="Home" dataDxfId="10"/>
    <tableColumn id="19" xr3:uid="{32582E2F-ACDC-42A8-B4BD-D0A3F6A911DA}" name="Travel" dataDxfId="9"/>
    <tableColumn id="20" xr3:uid="{BD74122A-3720-4849-B8CA-DDCD3D411155}" name="Drive" dataDxfId="8"/>
    <tableColumn id="21" xr3:uid="{83FC8996-AC42-41F7-874F-41D6FD46C010}" name="Hobby" dataDxfId="7"/>
    <tableColumn id="22" xr3:uid="{D189EBCA-A4A0-40BA-A182-E1D7EDEE8185}" name="Total Goals Plan" dataDxfId="6"/>
    <tableColumn id="23" xr3:uid="{52A00642-FF70-493C-BEFC-D31CF38E8F14}" name="Home Plan" dataDxfId="5"/>
    <tableColumn id="24" xr3:uid="{C9F8D1C3-A631-43FB-8B35-16C6FF9120D8}" name="Travel Plan" dataDxfId="4"/>
    <tableColumn id="25" xr3:uid="{705792F9-20B8-4099-BEDD-31C1EE8125BE}" name="Drive Plan" dataDxfId="3"/>
    <tableColumn id="26" xr3:uid="{3661992D-2458-4623-B2B5-050D0CB614B1}" name="Hobby Plan" dataDxfId="2"/>
    <tableColumn id="27" xr3:uid="{A1EC63EF-2917-4DCC-8055-19BE46D676EF}" name="Previous Expenses" dataDxfId="1"/>
    <tableColumn id="28" xr3:uid="{99200925-10B5-41F4-8265-95FB27FD5725}" name="Previous Inco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18" Type="http://schemas.microsoft.com/office/2007/relationships/slicer" Target="../slicers/slicer1.xml"/><Relationship Id="rId3" Type="http://schemas.openxmlformats.org/officeDocument/2006/relationships/ctrlProp" Target="../ctrlProps/ctrlProp1.x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trlProp" Target="../ctrlProps/ctrlProp15.xml"/><Relationship Id="rId2" Type="http://schemas.openxmlformats.org/officeDocument/2006/relationships/vmlDrawing" Target="../drawings/vmlDrawing1.vml"/><Relationship Id="rId16" Type="http://schemas.openxmlformats.org/officeDocument/2006/relationships/ctrlProp" Target="../ctrlProps/ctrlProp14.x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5" Type="http://schemas.openxmlformats.org/officeDocument/2006/relationships/ctrlProp" Target="../ctrlProps/ctrlProp1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1.xml"/><Relationship Id="rId13" Type="http://schemas.openxmlformats.org/officeDocument/2006/relationships/ctrlProp" Target="../ctrlProps/ctrlProp26.xml"/><Relationship Id="rId18" Type="http://schemas.microsoft.com/office/2007/relationships/slicer" Target="../slicers/slicer2.xml"/><Relationship Id="rId3" Type="http://schemas.openxmlformats.org/officeDocument/2006/relationships/ctrlProp" Target="../ctrlProps/ctrlProp16.xml"/><Relationship Id="rId7" Type="http://schemas.openxmlformats.org/officeDocument/2006/relationships/ctrlProp" Target="../ctrlProps/ctrlProp20.xml"/><Relationship Id="rId12" Type="http://schemas.openxmlformats.org/officeDocument/2006/relationships/ctrlProp" Target="../ctrlProps/ctrlProp25.xml"/><Relationship Id="rId17" Type="http://schemas.openxmlformats.org/officeDocument/2006/relationships/ctrlProp" Target="../ctrlProps/ctrlProp30.xml"/><Relationship Id="rId2" Type="http://schemas.openxmlformats.org/officeDocument/2006/relationships/vmlDrawing" Target="../drawings/vmlDrawing2.vml"/><Relationship Id="rId16" Type="http://schemas.openxmlformats.org/officeDocument/2006/relationships/ctrlProp" Target="../ctrlProps/ctrlProp29.xml"/><Relationship Id="rId1" Type="http://schemas.openxmlformats.org/officeDocument/2006/relationships/drawing" Target="../drawings/drawing2.xml"/><Relationship Id="rId6" Type="http://schemas.openxmlformats.org/officeDocument/2006/relationships/ctrlProp" Target="../ctrlProps/ctrlProp19.xml"/><Relationship Id="rId11" Type="http://schemas.openxmlformats.org/officeDocument/2006/relationships/ctrlProp" Target="../ctrlProps/ctrlProp24.xml"/><Relationship Id="rId5" Type="http://schemas.openxmlformats.org/officeDocument/2006/relationships/ctrlProp" Target="../ctrlProps/ctrlProp18.xml"/><Relationship Id="rId15" Type="http://schemas.openxmlformats.org/officeDocument/2006/relationships/ctrlProp" Target="../ctrlProps/ctrlProp28.xml"/><Relationship Id="rId10" Type="http://schemas.openxmlformats.org/officeDocument/2006/relationships/ctrlProp" Target="../ctrlProps/ctrlProp23.xml"/><Relationship Id="rId4" Type="http://schemas.openxmlformats.org/officeDocument/2006/relationships/ctrlProp" Target="../ctrlProps/ctrlProp17.xml"/><Relationship Id="rId9" Type="http://schemas.openxmlformats.org/officeDocument/2006/relationships/ctrlProp" Target="../ctrlProps/ctrlProp22.xml"/><Relationship Id="rId14"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36.xml"/><Relationship Id="rId13" Type="http://schemas.openxmlformats.org/officeDocument/2006/relationships/ctrlProp" Target="../ctrlProps/ctrlProp41.xml"/><Relationship Id="rId3" Type="http://schemas.openxmlformats.org/officeDocument/2006/relationships/ctrlProp" Target="../ctrlProps/ctrlProp31.xml"/><Relationship Id="rId7" Type="http://schemas.openxmlformats.org/officeDocument/2006/relationships/ctrlProp" Target="../ctrlProps/ctrlProp35.xml"/><Relationship Id="rId12" Type="http://schemas.openxmlformats.org/officeDocument/2006/relationships/ctrlProp" Target="../ctrlProps/ctrlProp40.xml"/><Relationship Id="rId17" Type="http://schemas.microsoft.com/office/2007/relationships/slicer" Target="../slicers/slicer3.xml"/><Relationship Id="rId2" Type="http://schemas.openxmlformats.org/officeDocument/2006/relationships/vmlDrawing" Target="../drawings/vmlDrawing3.vml"/><Relationship Id="rId16" Type="http://schemas.openxmlformats.org/officeDocument/2006/relationships/ctrlProp" Target="../ctrlProps/ctrlProp44.xml"/><Relationship Id="rId1" Type="http://schemas.openxmlformats.org/officeDocument/2006/relationships/drawing" Target="../drawings/drawing3.xml"/><Relationship Id="rId6" Type="http://schemas.openxmlformats.org/officeDocument/2006/relationships/ctrlProp" Target="../ctrlProps/ctrlProp34.xml"/><Relationship Id="rId11" Type="http://schemas.openxmlformats.org/officeDocument/2006/relationships/ctrlProp" Target="../ctrlProps/ctrlProp39.xml"/><Relationship Id="rId5" Type="http://schemas.openxmlformats.org/officeDocument/2006/relationships/ctrlProp" Target="../ctrlProps/ctrlProp33.xml"/><Relationship Id="rId15" Type="http://schemas.openxmlformats.org/officeDocument/2006/relationships/ctrlProp" Target="../ctrlProps/ctrlProp43.xml"/><Relationship Id="rId10" Type="http://schemas.openxmlformats.org/officeDocument/2006/relationships/ctrlProp" Target="../ctrlProps/ctrlProp38.xml"/><Relationship Id="rId4" Type="http://schemas.openxmlformats.org/officeDocument/2006/relationships/ctrlProp" Target="../ctrlProps/ctrlProp32.xml"/><Relationship Id="rId9" Type="http://schemas.openxmlformats.org/officeDocument/2006/relationships/ctrlProp" Target="../ctrlProps/ctrlProp37.xml"/><Relationship Id="rId14" Type="http://schemas.openxmlformats.org/officeDocument/2006/relationships/ctrlProp" Target="../ctrlProps/ctrlProp42.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0.xml"/><Relationship Id="rId13" Type="http://schemas.openxmlformats.org/officeDocument/2006/relationships/ctrlProp" Target="../ctrlProps/ctrlProp55.xml"/><Relationship Id="rId3" Type="http://schemas.openxmlformats.org/officeDocument/2006/relationships/ctrlProp" Target="../ctrlProps/ctrlProp45.xml"/><Relationship Id="rId7" Type="http://schemas.openxmlformats.org/officeDocument/2006/relationships/ctrlProp" Target="../ctrlProps/ctrlProp49.xml"/><Relationship Id="rId12" Type="http://schemas.openxmlformats.org/officeDocument/2006/relationships/ctrlProp" Target="../ctrlProps/ctrlProp54.xml"/><Relationship Id="rId17" Type="http://schemas.microsoft.com/office/2007/relationships/slicer" Target="../slicers/slicer4.xml"/><Relationship Id="rId2" Type="http://schemas.openxmlformats.org/officeDocument/2006/relationships/vmlDrawing" Target="../drawings/vmlDrawing4.vml"/><Relationship Id="rId16" Type="http://schemas.openxmlformats.org/officeDocument/2006/relationships/ctrlProp" Target="../ctrlProps/ctrlProp58.xml"/><Relationship Id="rId1" Type="http://schemas.openxmlformats.org/officeDocument/2006/relationships/drawing" Target="../drawings/drawing4.xml"/><Relationship Id="rId6" Type="http://schemas.openxmlformats.org/officeDocument/2006/relationships/ctrlProp" Target="../ctrlProps/ctrlProp48.xml"/><Relationship Id="rId11" Type="http://schemas.openxmlformats.org/officeDocument/2006/relationships/ctrlProp" Target="../ctrlProps/ctrlProp53.xml"/><Relationship Id="rId5" Type="http://schemas.openxmlformats.org/officeDocument/2006/relationships/ctrlProp" Target="../ctrlProps/ctrlProp47.xml"/><Relationship Id="rId15" Type="http://schemas.openxmlformats.org/officeDocument/2006/relationships/ctrlProp" Target="../ctrlProps/ctrlProp57.xml"/><Relationship Id="rId10" Type="http://schemas.openxmlformats.org/officeDocument/2006/relationships/ctrlProp" Target="../ctrlProps/ctrlProp52.xml"/><Relationship Id="rId4" Type="http://schemas.openxmlformats.org/officeDocument/2006/relationships/ctrlProp" Target="../ctrlProps/ctrlProp46.xml"/><Relationship Id="rId9" Type="http://schemas.openxmlformats.org/officeDocument/2006/relationships/ctrlProp" Target="../ctrlProps/ctrlProp51.xml"/><Relationship Id="rId14" Type="http://schemas.openxmlformats.org/officeDocument/2006/relationships/ctrlProp" Target="../ctrlProps/ctrlProp56.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64.xml"/><Relationship Id="rId13" Type="http://schemas.openxmlformats.org/officeDocument/2006/relationships/ctrlProp" Target="../ctrlProps/ctrlProp69.xml"/><Relationship Id="rId18" Type="http://schemas.microsoft.com/office/2007/relationships/slicer" Target="../slicers/slicer5.xml"/><Relationship Id="rId3" Type="http://schemas.openxmlformats.org/officeDocument/2006/relationships/ctrlProp" Target="../ctrlProps/ctrlProp59.xml"/><Relationship Id="rId7" Type="http://schemas.openxmlformats.org/officeDocument/2006/relationships/ctrlProp" Target="../ctrlProps/ctrlProp63.xml"/><Relationship Id="rId12" Type="http://schemas.openxmlformats.org/officeDocument/2006/relationships/ctrlProp" Target="../ctrlProps/ctrlProp68.xml"/><Relationship Id="rId17" Type="http://schemas.openxmlformats.org/officeDocument/2006/relationships/ctrlProp" Target="../ctrlProps/ctrlProp73.xml"/><Relationship Id="rId2" Type="http://schemas.openxmlformats.org/officeDocument/2006/relationships/vmlDrawing" Target="../drawings/vmlDrawing5.vml"/><Relationship Id="rId16" Type="http://schemas.openxmlformats.org/officeDocument/2006/relationships/ctrlProp" Target="../ctrlProps/ctrlProp72.xml"/><Relationship Id="rId1" Type="http://schemas.openxmlformats.org/officeDocument/2006/relationships/drawing" Target="../drawings/drawing5.xml"/><Relationship Id="rId6" Type="http://schemas.openxmlformats.org/officeDocument/2006/relationships/ctrlProp" Target="../ctrlProps/ctrlProp62.xml"/><Relationship Id="rId11" Type="http://schemas.openxmlformats.org/officeDocument/2006/relationships/ctrlProp" Target="../ctrlProps/ctrlProp67.xml"/><Relationship Id="rId5" Type="http://schemas.openxmlformats.org/officeDocument/2006/relationships/ctrlProp" Target="../ctrlProps/ctrlProp61.xml"/><Relationship Id="rId15" Type="http://schemas.openxmlformats.org/officeDocument/2006/relationships/ctrlProp" Target="../ctrlProps/ctrlProp71.xml"/><Relationship Id="rId10" Type="http://schemas.openxmlformats.org/officeDocument/2006/relationships/ctrlProp" Target="../ctrlProps/ctrlProp66.xml"/><Relationship Id="rId4" Type="http://schemas.openxmlformats.org/officeDocument/2006/relationships/ctrlProp" Target="../ctrlProps/ctrlProp60.xml"/><Relationship Id="rId9" Type="http://schemas.openxmlformats.org/officeDocument/2006/relationships/ctrlProp" Target="../ctrlProps/ctrlProp65.xml"/><Relationship Id="rId14" Type="http://schemas.openxmlformats.org/officeDocument/2006/relationships/ctrlProp" Target="../ctrlProps/ctrlProp70.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79.xml"/><Relationship Id="rId13" Type="http://schemas.openxmlformats.org/officeDocument/2006/relationships/ctrlProp" Target="../ctrlProps/ctrlProp84.xml"/><Relationship Id="rId3" Type="http://schemas.openxmlformats.org/officeDocument/2006/relationships/ctrlProp" Target="../ctrlProps/ctrlProp74.xml"/><Relationship Id="rId7" Type="http://schemas.openxmlformats.org/officeDocument/2006/relationships/ctrlProp" Target="../ctrlProps/ctrlProp78.xml"/><Relationship Id="rId12" Type="http://schemas.openxmlformats.org/officeDocument/2006/relationships/ctrlProp" Target="../ctrlProps/ctrlProp83.xml"/><Relationship Id="rId17" Type="http://schemas.microsoft.com/office/2007/relationships/slicer" Target="../slicers/slicer6.xml"/><Relationship Id="rId2" Type="http://schemas.openxmlformats.org/officeDocument/2006/relationships/vmlDrawing" Target="../drawings/vmlDrawing6.vml"/><Relationship Id="rId16" Type="http://schemas.openxmlformats.org/officeDocument/2006/relationships/ctrlProp" Target="../ctrlProps/ctrlProp87.xml"/><Relationship Id="rId1" Type="http://schemas.openxmlformats.org/officeDocument/2006/relationships/drawing" Target="../drawings/drawing6.xml"/><Relationship Id="rId6" Type="http://schemas.openxmlformats.org/officeDocument/2006/relationships/ctrlProp" Target="../ctrlProps/ctrlProp77.xml"/><Relationship Id="rId11" Type="http://schemas.openxmlformats.org/officeDocument/2006/relationships/ctrlProp" Target="../ctrlProps/ctrlProp82.xml"/><Relationship Id="rId5" Type="http://schemas.openxmlformats.org/officeDocument/2006/relationships/ctrlProp" Target="../ctrlProps/ctrlProp76.xml"/><Relationship Id="rId15" Type="http://schemas.openxmlformats.org/officeDocument/2006/relationships/ctrlProp" Target="../ctrlProps/ctrlProp86.xml"/><Relationship Id="rId10" Type="http://schemas.openxmlformats.org/officeDocument/2006/relationships/ctrlProp" Target="../ctrlProps/ctrlProp81.xml"/><Relationship Id="rId4" Type="http://schemas.openxmlformats.org/officeDocument/2006/relationships/ctrlProp" Target="../ctrlProps/ctrlProp75.xml"/><Relationship Id="rId9" Type="http://schemas.openxmlformats.org/officeDocument/2006/relationships/ctrlProp" Target="../ctrlProps/ctrlProp80.xml"/><Relationship Id="rId14" Type="http://schemas.openxmlformats.org/officeDocument/2006/relationships/ctrlProp" Target="../ctrlProps/ctrlProp85.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93.xml"/><Relationship Id="rId13" Type="http://schemas.openxmlformats.org/officeDocument/2006/relationships/ctrlProp" Target="../ctrlProps/ctrlProp98.xml"/><Relationship Id="rId3" Type="http://schemas.openxmlformats.org/officeDocument/2006/relationships/ctrlProp" Target="../ctrlProps/ctrlProp88.xml"/><Relationship Id="rId7" Type="http://schemas.openxmlformats.org/officeDocument/2006/relationships/ctrlProp" Target="../ctrlProps/ctrlProp92.xml"/><Relationship Id="rId12" Type="http://schemas.openxmlformats.org/officeDocument/2006/relationships/ctrlProp" Target="../ctrlProps/ctrlProp97.xml"/><Relationship Id="rId17" Type="http://schemas.microsoft.com/office/2007/relationships/slicer" Target="../slicers/slicer7.xml"/><Relationship Id="rId2" Type="http://schemas.openxmlformats.org/officeDocument/2006/relationships/vmlDrawing" Target="../drawings/vmlDrawing7.vml"/><Relationship Id="rId16" Type="http://schemas.openxmlformats.org/officeDocument/2006/relationships/ctrlProp" Target="../ctrlProps/ctrlProp101.xml"/><Relationship Id="rId1" Type="http://schemas.openxmlformats.org/officeDocument/2006/relationships/drawing" Target="../drawings/drawing7.xml"/><Relationship Id="rId6" Type="http://schemas.openxmlformats.org/officeDocument/2006/relationships/ctrlProp" Target="../ctrlProps/ctrlProp91.xml"/><Relationship Id="rId11" Type="http://schemas.openxmlformats.org/officeDocument/2006/relationships/ctrlProp" Target="../ctrlProps/ctrlProp96.xml"/><Relationship Id="rId5" Type="http://schemas.openxmlformats.org/officeDocument/2006/relationships/ctrlProp" Target="../ctrlProps/ctrlProp90.xml"/><Relationship Id="rId15" Type="http://schemas.openxmlformats.org/officeDocument/2006/relationships/ctrlProp" Target="../ctrlProps/ctrlProp100.xml"/><Relationship Id="rId10" Type="http://schemas.openxmlformats.org/officeDocument/2006/relationships/ctrlProp" Target="../ctrlProps/ctrlProp95.xml"/><Relationship Id="rId4" Type="http://schemas.openxmlformats.org/officeDocument/2006/relationships/ctrlProp" Target="../ctrlProps/ctrlProp89.xml"/><Relationship Id="rId9" Type="http://schemas.openxmlformats.org/officeDocument/2006/relationships/ctrlProp" Target="../ctrlProps/ctrlProp94.xml"/><Relationship Id="rId14" Type="http://schemas.openxmlformats.org/officeDocument/2006/relationships/ctrlProp" Target="../ctrlProps/ctrlProp99.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107.xml"/><Relationship Id="rId13" Type="http://schemas.openxmlformats.org/officeDocument/2006/relationships/ctrlProp" Target="../ctrlProps/ctrlProp112.xml"/><Relationship Id="rId3" Type="http://schemas.openxmlformats.org/officeDocument/2006/relationships/ctrlProp" Target="../ctrlProps/ctrlProp102.xml"/><Relationship Id="rId7" Type="http://schemas.openxmlformats.org/officeDocument/2006/relationships/ctrlProp" Target="../ctrlProps/ctrlProp106.xml"/><Relationship Id="rId12" Type="http://schemas.openxmlformats.org/officeDocument/2006/relationships/ctrlProp" Target="../ctrlProps/ctrlProp111.xml"/><Relationship Id="rId17" Type="http://schemas.microsoft.com/office/2007/relationships/slicer" Target="../slicers/slicer8.xml"/><Relationship Id="rId2" Type="http://schemas.openxmlformats.org/officeDocument/2006/relationships/vmlDrawing" Target="../drawings/vmlDrawing8.vml"/><Relationship Id="rId16" Type="http://schemas.openxmlformats.org/officeDocument/2006/relationships/ctrlProp" Target="../ctrlProps/ctrlProp115.xml"/><Relationship Id="rId1" Type="http://schemas.openxmlformats.org/officeDocument/2006/relationships/drawing" Target="../drawings/drawing8.xml"/><Relationship Id="rId6" Type="http://schemas.openxmlformats.org/officeDocument/2006/relationships/ctrlProp" Target="../ctrlProps/ctrlProp105.xml"/><Relationship Id="rId11" Type="http://schemas.openxmlformats.org/officeDocument/2006/relationships/ctrlProp" Target="../ctrlProps/ctrlProp110.xml"/><Relationship Id="rId5" Type="http://schemas.openxmlformats.org/officeDocument/2006/relationships/ctrlProp" Target="../ctrlProps/ctrlProp104.xml"/><Relationship Id="rId15" Type="http://schemas.openxmlformats.org/officeDocument/2006/relationships/ctrlProp" Target="../ctrlProps/ctrlProp114.xml"/><Relationship Id="rId10" Type="http://schemas.openxmlformats.org/officeDocument/2006/relationships/ctrlProp" Target="../ctrlProps/ctrlProp109.xml"/><Relationship Id="rId4" Type="http://schemas.openxmlformats.org/officeDocument/2006/relationships/ctrlProp" Target="../ctrlProps/ctrlProp103.xml"/><Relationship Id="rId9" Type="http://schemas.openxmlformats.org/officeDocument/2006/relationships/ctrlProp" Target="../ctrlProps/ctrlProp108.xml"/><Relationship Id="rId14" Type="http://schemas.openxmlformats.org/officeDocument/2006/relationships/ctrlProp" Target="../ctrlProps/ctrlProp113.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21.xml"/><Relationship Id="rId13" Type="http://schemas.openxmlformats.org/officeDocument/2006/relationships/ctrlProp" Target="../ctrlProps/ctrlProp126.xml"/><Relationship Id="rId18" Type="http://schemas.microsoft.com/office/2007/relationships/slicer" Target="../slicers/slicer9.xml"/><Relationship Id="rId3" Type="http://schemas.openxmlformats.org/officeDocument/2006/relationships/ctrlProp" Target="../ctrlProps/ctrlProp116.xml"/><Relationship Id="rId7" Type="http://schemas.openxmlformats.org/officeDocument/2006/relationships/ctrlProp" Target="../ctrlProps/ctrlProp120.xml"/><Relationship Id="rId12" Type="http://schemas.openxmlformats.org/officeDocument/2006/relationships/ctrlProp" Target="../ctrlProps/ctrlProp125.xml"/><Relationship Id="rId17" Type="http://schemas.openxmlformats.org/officeDocument/2006/relationships/ctrlProp" Target="../ctrlProps/ctrlProp130.xml"/><Relationship Id="rId2" Type="http://schemas.openxmlformats.org/officeDocument/2006/relationships/vmlDrawing" Target="../drawings/vmlDrawing9.vml"/><Relationship Id="rId16" Type="http://schemas.openxmlformats.org/officeDocument/2006/relationships/ctrlProp" Target="../ctrlProps/ctrlProp129.xml"/><Relationship Id="rId1" Type="http://schemas.openxmlformats.org/officeDocument/2006/relationships/drawing" Target="../drawings/drawing9.xml"/><Relationship Id="rId6" Type="http://schemas.openxmlformats.org/officeDocument/2006/relationships/ctrlProp" Target="../ctrlProps/ctrlProp119.xml"/><Relationship Id="rId11" Type="http://schemas.openxmlformats.org/officeDocument/2006/relationships/ctrlProp" Target="../ctrlProps/ctrlProp124.xml"/><Relationship Id="rId5" Type="http://schemas.openxmlformats.org/officeDocument/2006/relationships/ctrlProp" Target="../ctrlProps/ctrlProp118.xml"/><Relationship Id="rId15" Type="http://schemas.openxmlformats.org/officeDocument/2006/relationships/ctrlProp" Target="../ctrlProps/ctrlProp128.xml"/><Relationship Id="rId10" Type="http://schemas.openxmlformats.org/officeDocument/2006/relationships/ctrlProp" Target="../ctrlProps/ctrlProp123.xml"/><Relationship Id="rId4" Type="http://schemas.openxmlformats.org/officeDocument/2006/relationships/ctrlProp" Target="../ctrlProps/ctrlProp117.xml"/><Relationship Id="rId9" Type="http://schemas.openxmlformats.org/officeDocument/2006/relationships/ctrlProp" Target="../ctrlProps/ctrlProp122.xml"/><Relationship Id="rId14" Type="http://schemas.openxmlformats.org/officeDocument/2006/relationships/ctrlProp" Target="../ctrlProps/ctrlProp127.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36.xml"/><Relationship Id="rId13" Type="http://schemas.openxmlformats.org/officeDocument/2006/relationships/ctrlProp" Target="../ctrlProps/ctrlProp141.xml"/><Relationship Id="rId3" Type="http://schemas.openxmlformats.org/officeDocument/2006/relationships/ctrlProp" Target="../ctrlProps/ctrlProp131.xml"/><Relationship Id="rId7" Type="http://schemas.openxmlformats.org/officeDocument/2006/relationships/ctrlProp" Target="../ctrlProps/ctrlProp135.xml"/><Relationship Id="rId12" Type="http://schemas.openxmlformats.org/officeDocument/2006/relationships/ctrlProp" Target="../ctrlProps/ctrlProp140.xml"/><Relationship Id="rId17" Type="http://schemas.microsoft.com/office/2007/relationships/slicer" Target="../slicers/slicer10.xml"/><Relationship Id="rId2" Type="http://schemas.openxmlformats.org/officeDocument/2006/relationships/vmlDrawing" Target="../drawings/vmlDrawing10.vml"/><Relationship Id="rId16" Type="http://schemas.openxmlformats.org/officeDocument/2006/relationships/ctrlProp" Target="../ctrlProps/ctrlProp144.xml"/><Relationship Id="rId1" Type="http://schemas.openxmlformats.org/officeDocument/2006/relationships/drawing" Target="../drawings/drawing10.xml"/><Relationship Id="rId6" Type="http://schemas.openxmlformats.org/officeDocument/2006/relationships/ctrlProp" Target="../ctrlProps/ctrlProp134.xml"/><Relationship Id="rId11" Type="http://schemas.openxmlformats.org/officeDocument/2006/relationships/ctrlProp" Target="../ctrlProps/ctrlProp139.xml"/><Relationship Id="rId5" Type="http://schemas.openxmlformats.org/officeDocument/2006/relationships/ctrlProp" Target="../ctrlProps/ctrlProp133.xml"/><Relationship Id="rId15" Type="http://schemas.openxmlformats.org/officeDocument/2006/relationships/ctrlProp" Target="../ctrlProps/ctrlProp143.xml"/><Relationship Id="rId10" Type="http://schemas.openxmlformats.org/officeDocument/2006/relationships/ctrlProp" Target="../ctrlProps/ctrlProp138.xml"/><Relationship Id="rId4" Type="http://schemas.openxmlformats.org/officeDocument/2006/relationships/ctrlProp" Target="../ctrlProps/ctrlProp132.xml"/><Relationship Id="rId9" Type="http://schemas.openxmlformats.org/officeDocument/2006/relationships/ctrlProp" Target="../ctrlProps/ctrlProp137.xml"/><Relationship Id="rId14" Type="http://schemas.openxmlformats.org/officeDocument/2006/relationships/ctrlProp" Target="../ctrlProps/ctrlProp142.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22F6A-E984-4425-96D7-915E7A7A0F71}">
  <dimension ref="K47:K48"/>
  <sheetViews>
    <sheetView showRowColHeaders="0" tabSelected="1" zoomScale="90" zoomScaleNormal="90" workbookViewId="0"/>
  </sheetViews>
  <sheetFormatPr defaultColWidth="8.85546875" defaultRowHeight="15" x14ac:dyDescent="0.25"/>
  <cols>
    <col min="1" max="16384" width="8.85546875" style="5"/>
  </cols>
  <sheetData>
    <row r="47" spans="11:11" ht="15" customHeight="1" x14ac:dyDescent="0.25">
      <c r="K47" s="5" t="s">
        <v>56</v>
      </c>
    </row>
    <row r="48" spans="11:11" ht="15" customHeight="1"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Check Box 1">
              <controlPr defaultSize="0" autoFill="0" autoLine="0" autoPict="0">
                <anchor moveWithCells="1">
                  <from>
                    <xdr:col>11</xdr:col>
                    <xdr:colOff>257175</xdr:colOff>
                    <xdr:row>27</xdr:row>
                    <xdr:rowOff>0</xdr:rowOff>
                  </from>
                  <to>
                    <xdr:col>12</xdr:col>
                    <xdr:colOff>209550</xdr:colOff>
                    <xdr:row>28</xdr:row>
                    <xdr:rowOff>38100</xdr:rowOff>
                  </to>
                </anchor>
              </controlPr>
            </control>
          </mc:Choice>
        </mc:AlternateContent>
        <mc:AlternateContent xmlns:mc="http://schemas.openxmlformats.org/markup-compatibility/2006">
          <mc:Choice Requires="x14">
            <control shapeId="1026" r:id="rId4" name="Check Box 2">
              <controlPr defaultSize="0" autoFill="0" autoLine="0" autoPict="0">
                <anchor moveWithCells="1">
                  <from>
                    <xdr:col>21</xdr:col>
                    <xdr:colOff>419100</xdr:colOff>
                    <xdr:row>26</xdr:row>
                    <xdr:rowOff>171450</xdr:rowOff>
                  </from>
                  <to>
                    <xdr:col>22</xdr:col>
                    <xdr:colOff>419100</xdr:colOff>
                    <xdr:row>28</xdr:row>
                    <xdr:rowOff>38100</xdr:rowOff>
                  </to>
                </anchor>
              </controlPr>
            </control>
          </mc:Choice>
        </mc:AlternateContent>
        <mc:AlternateContent xmlns:mc="http://schemas.openxmlformats.org/markup-compatibility/2006">
          <mc:Choice Requires="x14">
            <control shapeId="1027" r:id="rId5" name="Option Button 3">
              <controlPr defaultSize="0" autoFill="0" autoLine="0" autoPict="0">
                <anchor moveWithCells="1">
                  <from>
                    <xdr:col>2</xdr:col>
                    <xdr:colOff>161925</xdr:colOff>
                    <xdr:row>13</xdr:row>
                    <xdr:rowOff>171450</xdr:rowOff>
                  </from>
                  <to>
                    <xdr:col>2</xdr:col>
                    <xdr:colOff>514350</xdr:colOff>
                    <xdr:row>15</xdr:row>
                    <xdr:rowOff>28575</xdr:rowOff>
                  </to>
                </anchor>
              </controlPr>
            </control>
          </mc:Choice>
        </mc:AlternateContent>
        <mc:AlternateContent xmlns:mc="http://schemas.openxmlformats.org/markup-compatibility/2006">
          <mc:Choice Requires="x14">
            <control shapeId="1028" r:id="rId6" name="Option Button 4">
              <controlPr defaultSize="0" autoFill="0" autoLine="0" autoPict="0">
                <anchor moveWithCells="1">
                  <from>
                    <xdr:col>3</xdr:col>
                    <xdr:colOff>19050</xdr:colOff>
                    <xdr:row>13</xdr:row>
                    <xdr:rowOff>171450</xdr:rowOff>
                  </from>
                  <to>
                    <xdr:col>3</xdr:col>
                    <xdr:colOff>361950</xdr:colOff>
                    <xdr:row>15</xdr:row>
                    <xdr:rowOff>28575</xdr:rowOff>
                  </to>
                </anchor>
              </controlPr>
            </control>
          </mc:Choice>
        </mc:AlternateContent>
        <mc:AlternateContent xmlns:mc="http://schemas.openxmlformats.org/markup-compatibility/2006">
          <mc:Choice Requires="x14">
            <control shapeId="1029" r:id="rId7" name="Check Box 5">
              <controlPr defaultSize="0" autoFill="0" autoLine="0" autoPict="0">
                <anchor moveWithCells="1">
                  <from>
                    <xdr:col>13</xdr:col>
                    <xdr:colOff>66675</xdr:colOff>
                    <xdr:row>28</xdr:row>
                    <xdr:rowOff>57150</xdr:rowOff>
                  </from>
                  <to>
                    <xdr:col>15</xdr:col>
                    <xdr:colOff>19050</xdr:colOff>
                    <xdr:row>29</xdr:row>
                    <xdr:rowOff>171450</xdr:rowOff>
                  </to>
                </anchor>
              </controlPr>
            </control>
          </mc:Choice>
        </mc:AlternateContent>
        <mc:AlternateContent xmlns:mc="http://schemas.openxmlformats.org/markup-compatibility/2006">
          <mc:Choice Requires="x14">
            <control shapeId="1030" r:id="rId8" name="Check Box 6">
              <controlPr defaultSize="0" autoFill="0" autoLine="0" autoPict="0">
                <anchor moveWithCells="1">
                  <from>
                    <xdr:col>13</xdr:col>
                    <xdr:colOff>66675</xdr:colOff>
                    <xdr:row>30</xdr:row>
                    <xdr:rowOff>57150</xdr:rowOff>
                  </from>
                  <to>
                    <xdr:col>15</xdr:col>
                    <xdr:colOff>19050</xdr:colOff>
                    <xdr:row>31</xdr:row>
                    <xdr:rowOff>161925</xdr:rowOff>
                  </to>
                </anchor>
              </controlPr>
            </control>
          </mc:Choice>
        </mc:AlternateContent>
        <mc:AlternateContent xmlns:mc="http://schemas.openxmlformats.org/markup-compatibility/2006">
          <mc:Choice Requires="x14">
            <control shapeId="1031" r:id="rId9" name="Check Box 7">
              <controlPr defaultSize="0" autoFill="0" autoLine="0" autoPict="0">
                <anchor moveWithCells="1">
                  <from>
                    <xdr:col>13</xdr:col>
                    <xdr:colOff>66675</xdr:colOff>
                    <xdr:row>32</xdr:row>
                    <xdr:rowOff>47625</xdr:rowOff>
                  </from>
                  <to>
                    <xdr:col>15</xdr:col>
                    <xdr:colOff>19050</xdr:colOff>
                    <xdr:row>33</xdr:row>
                    <xdr:rowOff>152400</xdr:rowOff>
                  </to>
                </anchor>
              </controlPr>
            </control>
          </mc:Choice>
        </mc:AlternateContent>
        <mc:AlternateContent xmlns:mc="http://schemas.openxmlformats.org/markup-compatibility/2006">
          <mc:Choice Requires="x14">
            <control shapeId="1032" r:id="rId10" name="Check Box 8">
              <controlPr defaultSize="0" autoFill="0" autoLine="0" autoPict="0">
                <anchor moveWithCells="1">
                  <from>
                    <xdr:col>13</xdr:col>
                    <xdr:colOff>66675</xdr:colOff>
                    <xdr:row>34</xdr:row>
                    <xdr:rowOff>38100</xdr:rowOff>
                  </from>
                  <to>
                    <xdr:col>15</xdr:col>
                    <xdr:colOff>19050</xdr:colOff>
                    <xdr:row>35</xdr:row>
                    <xdr:rowOff>142875</xdr:rowOff>
                  </to>
                </anchor>
              </controlPr>
            </control>
          </mc:Choice>
        </mc:AlternateContent>
        <mc:AlternateContent xmlns:mc="http://schemas.openxmlformats.org/markup-compatibility/2006">
          <mc:Choice Requires="x14">
            <control shapeId="1033" r:id="rId11" name="Check Box 9">
              <controlPr defaultSize="0" autoFill="0" autoLine="0" autoPict="0">
                <anchor moveWithCells="1">
                  <from>
                    <xdr:col>13</xdr:col>
                    <xdr:colOff>66675</xdr:colOff>
                    <xdr:row>36</xdr:row>
                    <xdr:rowOff>28575</xdr:rowOff>
                  </from>
                  <to>
                    <xdr:col>15</xdr:col>
                    <xdr:colOff>19050</xdr:colOff>
                    <xdr:row>37</xdr:row>
                    <xdr:rowOff>133350</xdr:rowOff>
                  </to>
                </anchor>
              </controlPr>
            </control>
          </mc:Choice>
        </mc:AlternateContent>
        <mc:AlternateContent xmlns:mc="http://schemas.openxmlformats.org/markup-compatibility/2006">
          <mc:Choice Requires="x14">
            <control shapeId="1034" r:id="rId12" name="Check Box 10">
              <controlPr defaultSize="0" autoFill="0" autoLine="0" autoPict="0">
                <anchor moveWithCells="1">
                  <from>
                    <xdr:col>13</xdr:col>
                    <xdr:colOff>66675</xdr:colOff>
                    <xdr:row>38</xdr:row>
                    <xdr:rowOff>47625</xdr:rowOff>
                  </from>
                  <to>
                    <xdr:col>15</xdr:col>
                    <xdr:colOff>19050</xdr:colOff>
                    <xdr:row>39</xdr:row>
                    <xdr:rowOff>152400</xdr:rowOff>
                  </to>
                </anchor>
              </controlPr>
            </control>
          </mc:Choice>
        </mc:AlternateContent>
        <mc:AlternateContent xmlns:mc="http://schemas.openxmlformats.org/markup-compatibility/2006">
          <mc:Choice Requires="x14">
            <control shapeId="1035" r:id="rId13" name="Check Box 11">
              <controlPr defaultSize="0" autoFill="0" autoLine="0" autoPict="0">
                <anchor moveWithCells="1">
                  <from>
                    <xdr:col>14</xdr:col>
                    <xdr:colOff>561975</xdr:colOff>
                    <xdr:row>28</xdr:row>
                    <xdr:rowOff>85725</xdr:rowOff>
                  </from>
                  <to>
                    <xdr:col>16</xdr:col>
                    <xdr:colOff>438150</xdr:colOff>
                    <xdr:row>29</xdr:row>
                    <xdr:rowOff>161925</xdr:rowOff>
                  </to>
                </anchor>
              </controlPr>
            </control>
          </mc:Choice>
        </mc:AlternateContent>
        <mc:AlternateContent xmlns:mc="http://schemas.openxmlformats.org/markup-compatibility/2006">
          <mc:Choice Requires="x14">
            <control shapeId="1036" r:id="rId14" name="Check Box 12">
              <controlPr defaultSize="0" autoFill="0" autoLine="0" autoPict="0">
                <anchor moveWithCells="1">
                  <from>
                    <xdr:col>14</xdr:col>
                    <xdr:colOff>561975</xdr:colOff>
                    <xdr:row>30</xdr:row>
                    <xdr:rowOff>76200</xdr:rowOff>
                  </from>
                  <to>
                    <xdr:col>16</xdr:col>
                    <xdr:colOff>438150</xdr:colOff>
                    <xdr:row>31</xdr:row>
                    <xdr:rowOff>152400</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14</xdr:col>
                    <xdr:colOff>561975</xdr:colOff>
                    <xdr:row>32</xdr:row>
                    <xdr:rowOff>66675</xdr:rowOff>
                  </from>
                  <to>
                    <xdr:col>16</xdr:col>
                    <xdr:colOff>438150</xdr:colOff>
                    <xdr:row>33</xdr:row>
                    <xdr:rowOff>142875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14</xdr:col>
                    <xdr:colOff>561975</xdr:colOff>
                    <xdr:row>34</xdr:row>
                    <xdr:rowOff>57150</xdr:rowOff>
                  </from>
                  <to>
                    <xdr:col>16</xdr:col>
                    <xdr:colOff>438150</xdr:colOff>
                    <xdr:row>35</xdr:row>
                    <xdr:rowOff>133350</xdr:rowOff>
                  </to>
                </anchor>
              </controlPr>
            </control>
          </mc:Choice>
        </mc:AlternateContent>
        <mc:AlternateContent xmlns:mc="http://schemas.openxmlformats.org/markup-compatibility/2006">
          <mc:Choice Requires="x14">
            <control shapeId="1039" r:id="rId17" name="Check Box 15">
              <controlPr defaultSize="0" autoFill="0" autoLine="0" autoPict="0">
                <anchor moveWithCells="1">
                  <from>
                    <xdr:col>14</xdr:col>
                    <xdr:colOff>561975</xdr:colOff>
                    <xdr:row>36</xdr:row>
                    <xdr:rowOff>57150</xdr:rowOff>
                  </from>
                  <to>
                    <xdr:col>16</xdr:col>
                    <xdr:colOff>438150</xdr:colOff>
                    <xdr:row>37</xdr:row>
                    <xdr:rowOff>133350</xdr:rowOff>
                  </to>
                </anchor>
              </controlPr>
            </control>
          </mc:Choice>
        </mc:AlternateContent>
      </controls>
    </mc:Choice>
  </mc:AlternateContent>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C0DE3-A5D9-4B17-BC8E-CB293931253D}">
  <dimension ref="A47:A48"/>
  <sheetViews>
    <sheetView showRowColHeaders="0" zoomScale="90" zoomScaleNormal="90" workbookViewId="0">
      <selection activeCell="B3" sqref="B3"/>
    </sheetView>
  </sheetViews>
  <sheetFormatPr defaultColWidth="8.85546875" defaultRowHeight="15" x14ac:dyDescent="0.25"/>
  <cols>
    <col min="1" max="16384" width="8.85546875" style="24"/>
  </cols>
  <sheetData>
    <row r="47" ht="15" customHeight="1" x14ac:dyDescent="0.25"/>
    <row r="48" ht="15" customHeight="1"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1265" r:id="rId3" name="Check Box 1">
              <controlPr defaultSize="0" autoFill="0" autoLine="0" autoPict="0">
                <anchor moveWithCells="1">
                  <from>
                    <xdr:col>11</xdr:col>
                    <xdr:colOff>257175</xdr:colOff>
                    <xdr:row>27</xdr:row>
                    <xdr:rowOff>0</xdr:rowOff>
                  </from>
                  <to>
                    <xdr:col>12</xdr:col>
                    <xdr:colOff>209550</xdr:colOff>
                    <xdr:row>28</xdr:row>
                    <xdr:rowOff>38100</xdr:rowOff>
                  </to>
                </anchor>
              </controlPr>
            </control>
          </mc:Choice>
        </mc:AlternateContent>
        <mc:AlternateContent xmlns:mc="http://schemas.openxmlformats.org/markup-compatibility/2006">
          <mc:Choice Requires="x14">
            <control shapeId="11266" r:id="rId4" name="Check Box 2">
              <controlPr defaultSize="0" autoFill="0" autoLine="0" autoPict="0">
                <anchor moveWithCells="1">
                  <from>
                    <xdr:col>21</xdr:col>
                    <xdr:colOff>419100</xdr:colOff>
                    <xdr:row>26</xdr:row>
                    <xdr:rowOff>171450</xdr:rowOff>
                  </from>
                  <to>
                    <xdr:col>22</xdr:col>
                    <xdr:colOff>419100</xdr:colOff>
                    <xdr:row>28</xdr:row>
                    <xdr:rowOff>38100</xdr:rowOff>
                  </to>
                </anchor>
              </controlPr>
            </control>
          </mc:Choice>
        </mc:AlternateContent>
        <mc:AlternateContent xmlns:mc="http://schemas.openxmlformats.org/markup-compatibility/2006">
          <mc:Choice Requires="x14">
            <control shapeId="2" r:id="rId5" name="Option Button 3">
              <controlPr defaultSize="0" autoFill="0" autoLine="0" autoPict="0">
                <anchor moveWithCells="1">
                  <from>
                    <xdr:col>2</xdr:col>
                    <xdr:colOff>161925</xdr:colOff>
                    <xdr:row>13</xdr:row>
                    <xdr:rowOff>171450</xdr:rowOff>
                  </from>
                  <to>
                    <xdr:col>2</xdr:col>
                    <xdr:colOff>514350</xdr:colOff>
                    <xdr:row>15</xdr:row>
                    <xdr:rowOff>28575</xdr:rowOff>
                  </to>
                </anchor>
              </controlPr>
            </control>
          </mc:Choice>
        </mc:AlternateContent>
        <mc:AlternateContent xmlns:mc="http://schemas.openxmlformats.org/markup-compatibility/2006">
          <mc:Choice Requires="x14">
            <control shapeId="11268" r:id="rId6" name="Option Button 4">
              <controlPr defaultSize="0" autoFill="0" autoLine="0" autoPict="0">
                <anchor moveWithCells="1">
                  <from>
                    <xdr:col>3</xdr:col>
                    <xdr:colOff>19050</xdr:colOff>
                    <xdr:row>13</xdr:row>
                    <xdr:rowOff>171450</xdr:rowOff>
                  </from>
                  <to>
                    <xdr:col>3</xdr:col>
                    <xdr:colOff>361950</xdr:colOff>
                    <xdr:row>15</xdr:row>
                    <xdr:rowOff>28575</xdr:rowOff>
                  </to>
                </anchor>
              </controlPr>
            </control>
          </mc:Choice>
        </mc:AlternateContent>
        <mc:AlternateContent xmlns:mc="http://schemas.openxmlformats.org/markup-compatibility/2006">
          <mc:Choice Requires="x14">
            <control shapeId="11269" r:id="rId7" name="Check Box 5">
              <controlPr defaultSize="0" autoFill="0" autoLine="0" autoPict="0">
                <anchor moveWithCells="1">
                  <from>
                    <xdr:col>14</xdr:col>
                    <xdr:colOff>561975</xdr:colOff>
                    <xdr:row>28</xdr:row>
                    <xdr:rowOff>85725</xdr:rowOff>
                  </from>
                  <to>
                    <xdr:col>16</xdr:col>
                    <xdr:colOff>438150</xdr:colOff>
                    <xdr:row>29</xdr:row>
                    <xdr:rowOff>161925</xdr:rowOff>
                  </to>
                </anchor>
              </controlPr>
            </control>
          </mc:Choice>
        </mc:AlternateContent>
        <mc:AlternateContent xmlns:mc="http://schemas.openxmlformats.org/markup-compatibility/2006">
          <mc:Choice Requires="x14">
            <control shapeId="11280" r:id="rId8" name="Check Box 6">
              <controlPr defaultSize="0" autoFill="0" autoLine="0" autoPict="0">
                <anchor moveWithCells="1">
                  <from>
                    <xdr:col>14</xdr:col>
                    <xdr:colOff>561975</xdr:colOff>
                    <xdr:row>30</xdr:row>
                    <xdr:rowOff>76200</xdr:rowOff>
                  </from>
                  <to>
                    <xdr:col>16</xdr:col>
                    <xdr:colOff>438150</xdr:colOff>
                    <xdr:row>31</xdr:row>
                    <xdr:rowOff>152400</xdr:rowOff>
                  </to>
                </anchor>
              </controlPr>
            </control>
          </mc:Choice>
        </mc:AlternateContent>
        <mc:AlternateContent xmlns:mc="http://schemas.openxmlformats.org/markup-compatibility/2006">
          <mc:Choice Requires="x14">
            <control shapeId="11281" r:id="rId9" name="Check Box 7">
              <controlPr defaultSize="0" autoFill="0" autoLine="0" autoPict="0">
                <anchor moveWithCells="1">
                  <from>
                    <xdr:col>14</xdr:col>
                    <xdr:colOff>561975</xdr:colOff>
                    <xdr:row>32</xdr:row>
                    <xdr:rowOff>66675</xdr:rowOff>
                  </from>
                  <to>
                    <xdr:col>16</xdr:col>
                    <xdr:colOff>438150</xdr:colOff>
                    <xdr:row>33</xdr:row>
                    <xdr:rowOff>142875</xdr:rowOff>
                  </to>
                </anchor>
              </controlPr>
            </control>
          </mc:Choice>
        </mc:AlternateContent>
        <mc:AlternateContent xmlns:mc="http://schemas.openxmlformats.org/markup-compatibility/2006">
          <mc:Choice Requires="x14">
            <control shapeId="11282" r:id="rId10" name="Check Box 8">
              <controlPr defaultSize="0" autoFill="0" autoLine="0" autoPict="0">
                <anchor moveWithCells="1">
                  <from>
                    <xdr:col>14</xdr:col>
                    <xdr:colOff>561975</xdr:colOff>
                    <xdr:row>34</xdr:row>
                    <xdr:rowOff>57150</xdr:rowOff>
                  </from>
                  <to>
                    <xdr:col>16</xdr:col>
                    <xdr:colOff>438150</xdr:colOff>
                    <xdr:row>35</xdr:row>
                    <xdr:rowOff>133350</xdr:rowOff>
                  </to>
                </anchor>
              </controlPr>
            </control>
          </mc:Choice>
        </mc:AlternateContent>
        <mc:AlternateContent xmlns:mc="http://schemas.openxmlformats.org/markup-compatibility/2006">
          <mc:Choice Requires="x14">
            <control shapeId="11283" r:id="rId11" name="Check Box 9">
              <controlPr defaultSize="0" autoFill="0" autoLine="0" autoPict="0">
                <anchor moveWithCells="1">
                  <from>
                    <xdr:col>14</xdr:col>
                    <xdr:colOff>561975</xdr:colOff>
                    <xdr:row>36</xdr:row>
                    <xdr:rowOff>57150</xdr:rowOff>
                  </from>
                  <to>
                    <xdr:col>16</xdr:col>
                    <xdr:colOff>438150</xdr:colOff>
                    <xdr:row>37</xdr:row>
                    <xdr:rowOff>133350</xdr:rowOff>
                  </to>
                </anchor>
              </controlPr>
            </control>
          </mc:Choice>
        </mc:AlternateContent>
        <mc:AlternateContent xmlns:mc="http://schemas.openxmlformats.org/markup-compatibility/2006">
          <mc:Choice Requires="x14">
            <control shapeId="11284" r:id="rId12" name="Check Box 10">
              <controlPr defaultSize="0" autoFill="0" autoLine="0" autoPict="0">
                <anchor moveWithCells="1">
                  <from>
                    <xdr:col>13</xdr:col>
                    <xdr:colOff>66675</xdr:colOff>
                    <xdr:row>28</xdr:row>
                    <xdr:rowOff>57150</xdr:rowOff>
                  </from>
                  <to>
                    <xdr:col>15</xdr:col>
                    <xdr:colOff>19050</xdr:colOff>
                    <xdr:row>29</xdr:row>
                    <xdr:rowOff>171450</xdr:rowOff>
                  </to>
                </anchor>
              </controlPr>
            </control>
          </mc:Choice>
        </mc:AlternateContent>
        <mc:AlternateContent xmlns:mc="http://schemas.openxmlformats.org/markup-compatibility/2006">
          <mc:Choice Requires="x14">
            <control shapeId="11294" r:id="rId13" name="Check Box 11">
              <controlPr defaultSize="0" autoFill="0" autoLine="0" autoPict="0">
                <anchor moveWithCells="1">
                  <from>
                    <xdr:col>13</xdr:col>
                    <xdr:colOff>66675</xdr:colOff>
                    <xdr:row>30</xdr:row>
                    <xdr:rowOff>57150</xdr:rowOff>
                  </from>
                  <to>
                    <xdr:col>15</xdr:col>
                    <xdr:colOff>19050</xdr:colOff>
                    <xdr:row>31</xdr:row>
                    <xdr:rowOff>161925</xdr:rowOff>
                  </to>
                </anchor>
              </controlPr>
            </control>
          </mc:Choice>
        </mc:AlternateContent>
        <mc:AlternateContent xmlns:mc="http://schemas.openxmlformats.org/markup-compatibility/2006">
          <mc:Choice Requires="x14">
            <control shapeId="11295" r:id="rId14" name="Check Box 12">
              <controlPr defaultSize="0" autoFill="0" autoLine="0" autoPict="0">
                <anchor moveWithCells="1">
                  <from>
                    <xdr:col>13</xdr:col>
                    <xdr:colOff>66675</xdr:colOff>
                    <xdr:row>32</xdr:row>
                    <xdr:rowOff>47625</xdr:rowOff>
                  </from>
                  <to>
                    <xdr:col>15</xdr:col>
                    <xdr:colOff>19050</xdr:colOff>
                    <xdr:row>33</xdr:row>
                    <xdr:rowOff>152400</xdr:rowOff>
                  </to>
                </anchor>
              </controlPr>
            </control>
          </mc:Choice>
        </mc:AlternateContent>
        <mc:AlternateContent xmlns:mc="http://schemas.openxmlformats.org/markup-compatibility/2006">
          <mc:Choice Requires="x14">
            <control shapeId="11296" r:id="rId15" name="Check Box 13">
              <controlPr defaultSize="0" autoFill="0" autoLine="0" autoPict="0">
                <anchor moveWithCells="1">
                  <from>
                    <xdr:col>13</xdr:col>
                    <xdr:colOff>66675</xdr:colOff>
                    <xdr:row>34</xdr:row>
                    <xdr:rowOff>38100</xdr:rowOff>
                  </from>
                  <to>
                    <xdr:col>15</xdr:col>
                    <xdr:colOff>19050</xdr:colOff>
                    <xdr:row>35</xdr:row>
                    <xdr:rowOff>142875</xdr:rowOff>
                  </to>
                </anchor>
              </controlPr>
            </control>
          </mc:Choice>
        </mc:AlternateContent>
        <mc:AlternateContent xmlns:mc="http://schemas.openxmlformats.org/markup-compatibility/2006">
          <mc:Choice Requires="x14">
            <control shapeId="11297" r:id="rId16" name="Check Box 14">
              <controlPr defaultSize="0" autoFill="0" autoLine="0" autoPict="0">
                <anchor moveWithCells="1">
                  <from>
                    <xdr:col>13</xdr:col>
                    <xdr:colOff>66675</xdr:colOff>
                    <xdr:row>36</xdr:row>
                    <xdr:rowOff>28575</xdr:rowOff>
                  </from>
                  <to>
                    <xdr:col>15</xdr:col>
                    <xdr:colOff>19050</xdr:colOff>
                    <xdr:row>37</xdr:row>
                    <xdr:rowOff>133350</xdr:rowOff>
                  </to>
                </anchor>
              </controlPr>
            </control>
          </mc:Choice>
        </mc:AlternateContent>
        <mc:AlternateContent xmlns:mc="http://schemas.openxmlformats.org/markup-compatibility/2006">
          <mc:Choice Requires="x14">
            <control shapeId="11298" r:id="rId17" name="Check Box 15">
              <controlPr defaultSize="0" autoFill="0" autoLine="0" autoPict="0">
                <anchor moveWithCells="1">
                  <from>
                    <xdr:col>13</xdr:col>
                    <xdr:colOff>66675</xdr:colOff>
                    <xdr:row>38</xdr:row>
                    <xdr:rowOff>47625</xdr:rowOff>
                  </from>
                  <to>
                    <xdr:col>15</xdr:col>
                    <xdr:colOff>19050</xdr:colOff>
                    <xdr:row>39</xdr:row>
                    <xdr:rowOff>152400</xdr:rowOff>
                  </to>
                </anchor>
              </controlPr>
            </control>
          </mc:Choice>
        </mc:AlternateContent>
      </controls>
    </mc:Choice>
  </mc:AlternateContent>
  <extLst>
    <ext xmlns:x14="http://schemas.microsoft.com/office/spreadsheetml/2009/9/main" uri="{A8765BA9-456A-4dab-B4F3-ACF838C121DE}">
      <x14:slicerList>
        <x14:slicer r:id="rId18"/>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F00F7-7F18-468F-866B-A767B8259883}">
  <dimension ref="A47:A48"/>
  <sheetViews>
    <sheetView showRowColHeaders="0" zoomScale="90" zoomScaleNormal="90" workbookViewId="0">
      <selection activeCell="B4" sqref="B4"/>
    </sheetView>
  </sheetViews>
  <sheetFormatPr defaultColWidth="8.85546875" defaultRowHeight="15" x14ac:dyDescent="0.25"/>
  <cols>
    <col min="1" max="16384" width="8.85546875" style="24"/>
  </cols>
  <sheetData>
    <row r="47" ht="15" customHeight="1" x14ac:dyDescent="0.25"/>
    <row r="48" ht="15" customHeight="1"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2290" r:id="rId3" name="Check Box 2">
              <controlPr defaultSize="0" autoFill="0" autoLine="0" autoPict="0">
                <anchor moveWithCells="1">
                  <from>
                    <xdr:col>17</xdr:col>
                    <xdr:colOff>504825</xdr:colOff>
                    <xdr:row>11</xdr:row>
                    <xdr:rowOff>133350</xdr:rowOff>
                  </from>
                  <to>
                    <xdr:col>18</xdr:col>
                    <xdr:colOff>504825</xdr:colOff>
                    <xdr:row>12</xdr:row>
                    <xdr:rowOff>171450</xdr:rowOff>
                  </to>
                </anchor>
              </controlPr>
            </control>
          </mc:Choice>
        </mc:AlternateContent>
        <mc:AlternateContent xmlns:mc="http://schemas.openxmlformats.org/markup-compatibility/2006">
          <mc:Choice Requires="x14">
            <control shapeId="12291" r:id="rId4" name="Option Button 3">
              <controlPr defaultSize="0" autoFill="0" autoLine="0" autoPict="0">
                <anchor moveWithCells="1">
                  <from>
                    <xdr:col>2</xdr:col>
                    <xdr:colOff>161925</xdr:colOff>
                    <xdr:row>13</xdr:row>
                    <xdr:rowOff>171450</xdr:rowOff>
                  </from>
                  <to>
                    <xdr:col>2</xdr:col>
                    <xdr:colOff>514350</xdr:colOff>
                    <xdr:row>15</xdr:row>
                    <xdr:rowOff>28575</xdr:rowOff>
                  </to>
                </anchor>
              </controlPr>
            </control>
          </mc:Choice>
        </mc:AlternateContent>
        <mc:AlternateContent xmlns:mc="http://schemas.openxmlformats.org/markup-compatibility/2006">
          <mc:Choice Requires="x14">
            <control shapeId="12292" r:id="rId5" name="Option Button 4">
              <controlPr defaultSize="0" autoFill="0" autoLine="0" autoPict="0">
                <anchor moveWithCells="1">
                  <from>
                    <xdr:col>3</xdr:col>
                    <xdr:colOff>19050</xdr:colOff>
                    <xdr:row>13</xdr:row>
                    <xdr:rowOff>171450</xdr:rowOff>
                  </from>
                  <to>
                    <xdr:col>3</xdr:col>
                    <xdr:colOff>361950</xdr:colOff>
                    <xdr:row>15</xdr:row>
                    <xdr:rowOff>28575</xdr:rowOff>
                  </to>
                </anchor>
              </controlPr>
            </control>
          </mc:Choice>
        </mc:AlternateContent>
        <mc:AlternateContent xmlns:mc="http://schemas.openxmlformats.org/markup-compatibility/2006">
          <mc:Choice Requires="x14">
            <control shapeId="4" r:id="rId6" name="Check Box 5">
              <controlPr defaultSize="0" autoFill="0" autoLine="0" autoPict="0">
                <anchor moveWithCells="1">
                  <from>
                    <xdr:col>14</xdr:col>
                    <xdr:colOff>561975</xdr:colOff>
                    <xdr:row>28</xdr:row>
                    <xdr:rowOff>85725</xdr:rowOff>
                  </from>
                  <to>
                    <xdr:col>16</xdr:col>
                    <xdr:colOff>438150</xdr:colOff>
                    <xdr:row>29</xdr:row>
                    <xdr:rowOff>161925</xdr:rowOff>
                  </to>
                </anchor>
              </controlPr>
            </control>
          </mc:Choice>
        </mc:AlternateContent>
        <mc:AlternateContent xmlns:mc="http://schemas.openxmlformats.org/markup-compatibility/2006">
          <mc:Choice Requires="x14">
            <control shapeId="7" r:id="rId7" name="Check Box 6">
              <controlPr defaultSize="0" autoFill="0" autoLine="0" autoPict="0">
                <anchor moveWithCells="1">
                  <from>
                    <xdr:col>14</xdr:col>
                    <xdr:colOff>561975</xdr:colOff>
                    <xdr:row>30</xdr:row>
                    <xdr:rowOff>76200</xdr:rowOff>
                  </from>
                  <to>
                    <xdr:col>16</xdr:col>
                    <xdr:colOff>438150</xdr:colOff>
                    <xdr:row>31</xdr:row>
                    <xdr:rowOff>152400</xdr:rowOff>
                  </to>
                </anchor>
              </controlPr>
            </control>
          </mc:Choice>
        </mc:AlternateContent>
        <mc:AlternateContent xmlns:mc="http://schemas.openxmlformats.org/markup-compatibility/2006">
          <mc:Choice Requires="x14">
            <control shapeId="23" r:id="rId8" name="Check Box 7">
              <controlPr defaultSize="0" autoFill="0" autoLine="0" autoPict="0">
                <anchor moveWithCells="1">
                  <from>
                    <xdr:col>14</xdr:col>
                    <xdr:colOff>561975</xdr:colOff>
                    <xdr:row>32</xdr:row>
                    <xdr:rowOff>66675</xdr:rowOff>
                  </from>
                  <to>
                    <xdr:col>16</xdr:col>
                    <xdr:colOff>438150</xdr:colOff>
                    <xdr:row>33</xdr:row>
                    <xdr:rowOff>142875</xdr:rowOff>
                  </to>
                </anchor>
              </controlPr>
            </control>
          </mc:Choice>
        </mc:AlternateContent>
        <mc:AlternateContent xmlns:mc="http://schemas.openxmlformats.org/markup-compatibility/2006">
          <mc:Choice Requires="x14">
            <control shapeId="24" r:id="rId9" name="Check Box 8">
              <controlPr defaultSize="0" autoFill="0" autoLine="0" autoPict="0">
                <anchor moveWithCells="1">
                  <from>
                    <xdr:col>14</xdr:col>
                    <xdr:colOff>561975</xdr:colOff>
                    <xdr:row>34</xdr:row>
                    <xdr:rowOff>57150</xdr:rowOff>
                  </from>
                  <to>
                    <xdr:col>16</xdr:col>
                    <xdr:colOff>438150</xdr:colOff>
                    <xdr:row>35</xdr:row>
                    <xdr:rowOff>133350</xdr:rowOff>
                  </to>
                </anchor>
              </controlPr>
            </control>
          </mc:Choice>
        </mc:AlternateContent>
        <mc:AlternateContent xmlns:mc="http://schemas.openxmlformats.org/markup-compatibility/2006">
          <mc:Choice Requires="x14">
            <control shapeId="25" r:id="rId10" name="Check Box 9">
              <controlPr defaultSize="0" autoFill="0" autoLine="0" autoPict="0">
                <anchor moveWithCells="1">
                  <from>
                    <xdr:col>14</xdr:col>
                    <xdr:colOff>561975</xdr:colOff>
                    <xdr:row>36</xdr:row>
                    <xdr:rowOff>57150</xdr:rowOff>
                  </from>
                  <to>
                    <xdr:col>16</xdr:col>
                    <xdr:colOff>438150</xdr:colOff>
                    <xdr:row>37</xdr:row>
                    <xdr:rowOff>133350</xdr:rowOff>
                  </to>
                </anchor>
              </controlPr>
            </control>
          </mc:Choice>
        </mc:AlternateContent>
        <mc:AlternateContent xmlns:mc="http://schemas.openxmlformats.org/markup-compatibility/2006">
          <mc:Choice Requires="x14">
            <control shapeId="26" r:id="rId11" name="Check Box 10">
              <controlPr defaultSize="0" autoFill="0" autoLine="0" autoPict="0">
                <anchor moveWithCells="1">
                  <from>
                    <xdr:col>13</xdr:col>
                    <xdr:colOff>66675</xdr:colOff>
                    <xdr:row>28</xdr:row>
                    <xdr:rowOff>57150</xdr:rowOff>
                  </from>
                  <to>
                    <xdr:col>15</xdr:col>
                    <xdr:colOff>19050</xdr:colOff>
                    <xdr:row>29</xdr:row>
                    <xdr:rowOff>171450</xdr:rowOff>
                  </to>
                </anchor>
              </controlPr>
            </control>
          </mc:Choice>
        </mc:AlternateContent>
        <mc:AlternateContent xmlns:mc="http://schemas.openxmlformats.org/markup-compatibility/2006">
          <mc:Choice Requires="x14">
            <control shapeId="27" r:id="rId12" name="Check Box 11">
              <controlPr defaultSize="0" autoFill="0" autoLine="0" autoPict="0">
                <anchor moveWithCells="1">
                  <from>
                    <xdr:col>13</xdr:col>
                    <xdr:colOff>66675</xdr:colOff>
                    <xdr:row>30</xdr:row>
                    <xdr:rowOff>57150</xdr:rowOff>
                  </from>
                  <to>
                    <xdr:col>15</xdr:col>
                    <xdr:colOff>19050</xdr:colOff>
                    <xdr:row>31</xdr:row>
                    <xdr:rowOff>161925</xdr:rowOff>
                  </to>
                </anchor>
              </controlPr>
            </control>
          </mc:Choice>
        </mc:AlternateContent>
        <mc:AlternateContent xmlns:mc="http://schemas.openxmlformats.org/markup-compatibility/2006">
          <mc:Choice Requires="x14">
            <control shapeId="28" r:id="rId13" name="Check Box 12">
              <controlPr defaultSize="0" autoFill="0" autoLine="0" autoPict="0">
                <anchor moveWithCells="1">
                  <from>
                    <xdr:col>13</xdr:col>
                    <xdr:colOff>66675</xdr:colOff>
                    <xdr:row>32</xdr:row>
                    <xdr:rowOff>47625</xdr:rowOff>
                  </from>
                  <to>
                    <xdr:col>15</xdr:col>
                    <xdr:colOff>19050</xdr:colOff>
                    <xdr:row>33</xdr:row>
                    <xdr:rowOff>152400</xdr:rowOff>
                  </to>
                </anchor>
              </controlPr>
            </control>
          </mc:Choice>
        </mc:AlternateContent>
        <mc:AlternateContent xmlns:mc="http://schemas.openxmlformats.org/markup-compatibility/2006">
          <mc:Choice Requires="x14">
            <control shapeId="29" r:id="rId14" name="Check Box 13">
              <controlPr defaultSize="0" autoFill="0" autoLine="0" autoPict="0">
                <anchor moveWithCells="1">
                  <from>
                    <xdr:col>13</xdr:col>
                    <xdr:colOff>66675</xdr:colOff>
                    <xdr:row>34</xdr:row>
                    <xdr:rowOff>38100</xdr:rowOff>
                  </from>
                  <to>
                    <xdr:col>15</xdr:col>
                    <xdr:colOff>19050</xdr:colOff>
                    <xdr:row>35</xdr:row>
                    <xdr:rowOff>142875</xdr:rowOff>
                  </to>
                </anchor>
              </controlPr>
            </control>
          </mc:Choice>
        </mc:AlternateContent>
        <mc:AlternateContent xmlns:mc="http://schemas.openxmlformats.org/markup-compatibility/2006">
          <mc:Choice Requires="x14">
            <control shapeId="30" r:id="rId15" name="Check Box 14">
              <controlPr defaultSize="0" autoFill="0" autoLine="0" autoPict="0">
                <anchor moveWithCells="1">
                  <from>
                    <xdr:col>13</xdr:col>
                    <xdr:colOff>66675</xdr:colOff>
                    <xdr:row>36</xdr:row>
                    <xdr:rowOff>28575</xdr:rowOff>
                  </from>
                  <to>
                    <xdr:col>15</xdr:col>
                    <xdr:colOff>19050</xdr:colOff>
                    <xdr:row>37</xdr:row>
                    <xdr:rowOff>133350</xdr:rowOff>
                  </to>
                </anchor>
              </controlPr>
            </control>
          </mc:Choice>
        </mc:AlternateContent>
        <mc:AlternateContent xmlns:mc="http://schemas.openxmlformats.org/markup-compatibility/2006">
          <mc:Choice Requires="x14">
            <control shapeId="12303" r:id="rId16" name="Check Box 15">
              <controlPr defaultSize="0" autoFill="0" autoLine="0" autoPict="0">
                <anchor moveWithCells="1">
                  <from>
                    <xdr:col>13</xdr:col>
                    <xdr:colOff>66675</xdr:colOff>
                    <xdr:row>38</xdr:row>
                    <xdr:rowOff>47625</xdr:rowOff>
                  </from>
                  <to>
                    <xdr:col>15</xdr:col>
                    <xdr:colOff>19050</xdr:colOff>
                    <xdr:row>39</xdr:row>
                    <xdr:rowOff>152400</xdr:rowOff>
                  </to>
                </anchor>
              </controlPr>
            </control>
          </mc:Choice>
        </mc:AlternateContent>
      </controls>
    </mc:Choice>
  </mc:AlternateContent>
  <extLst>
    <ext xmlns:x14="http://schemas.microsoft.com/office/spreadsheetml/2009/9/main" uri="{A8765BA9-456A-4dab-B4F3-ACF838C121DE}">
      <x14:slicerList>
        <x14:slicer r:id="rId17"/>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17E73-7E9F-4D23-A091-CF08965F2E99}">
  <dimension ref="A47:A48"/>
  <sheetViews>
    <sheetView showRowColHeaders="0" zoomScale="90" zoomScaleNormal="90" workbookViewId="0">
      <selection activeCell="B4" sqref="B4"/>
    </sheetView>
  </sheetViews>
  <sheetFormatPr defaultColWidth="8.85546875" defaultRowHeight="15" x14ac:dyDescent="0.25"/>
  <cols>
    <col min="1" max="16384" width="8.85546875" style="24"/>
  </cols>
  <sheetData>
    <row r="47" ht="15" customHeight="1" x14ac:dyDescent="0.25"/>
    <row r="48" ht="15" customHeight="1"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3314" r:id="rId3" name="Option Button 2">
              <controlPr defaultSize="0" autoFill="0" autoLine="0" autoPict="0">
                <anchor moveWithCells="1">
                  <from>
                    <xdr:col>2</xdr:col>
                    <xdr:colOff>161925</xdr:colOff>
                    <xdr:row>13</xdr:row>
                    <xdr:rowOff>171450</xdr:rowOff>
                  </from>
                  <to>
                    <xdr:col>2</xdr:col>
                    <xdr:colOff>514350</xdr:colOff>
                    <xdr:row>15</xdr:row>
                    <xdr:rowOff>28575</xdr:rowOff>
                  </to>
                </anchor>
              </controlPr>
            </control>
          </mc:Choice>
        </mc:AlternateContent>
        <mc:AlternateContent xmlns:mc="http://schemas.openxmlformats.org/markup-compatibility/2006">
          <mc:Choice Requires="x14">
            <control shapeId="13315" r:id="rId4" name="Option Button 3">
              <controlPr defaultSize="0" autoFill="0" autoLine="0" autoPict="0">
                <anchor moveWithCells="1">
                  <from>
                    <xdr:col>3</xdr:col>
                    <xdr:colOff>19050</xdr:colOff>
                    <xdr:row>13</xdr:row>
                    <xdr:rowOff>171450</xdr:rowOff>
                  </from>
                  <to>
                    <xdr:col>3</xdr:col>
                    <xdr:colOff>361950</xdr:colOff>
                    <xdr:row>15</xdr:row>
                    <xdr:rowOff>28575</xdr:rowOff>
                  </to>
                </anchor>
              </controlPr>
            </control>
          </mc:Choice>
        </mc:AlternateContent>
        <mc:AlternateContent xmlns:mc="http://schemas.openxmlformats.org/markup-compatibility/2006">
          <mc:Choice Requires="x14">
            <control shapeId="13316" r:id="rId5" name="Check Box 4">
              <controlPr defaultSize="0" autoFill="0" autoLine="0" autoPict="0">
                <anchor moveWithCells="1">
                  <from>
                    <xdr:col>14</xdr:col>
                    <xdr:colOff>561975</xdr:colOff>
                    <xdr:row>28</xdr:row>
                    <xdr:rowOff>85725</xdr:rowOff>
                  </from>
                  <to>
                    <xdr:col>16</xdr:col>
                    <xdr:colOff>438150</xdr:colOff>
                    <xdr:row>29</xdr:row>
                    <xdr:rowOff>161925</xdr:rowOff>
                  </to>
                </anchor>
              </controlPr>
            </control>
          </mc:Choice>
        </mc:AlternateContent>
        <mc:AlternateContent xmlns:mc="http://schemas.openxmlformats.org/markup-compatibility/2006">
          <mc:Choice Requires="x14">
            <control shapeId="13317" r:id="rId6" name="Check Box 5">
              <controlPr defaultSize="0" autoFill="0" autoLine="0" autoPict="0">
                <anchor moveWithCells="1">
                  <from>
                    <xdr:col>14</xdr:col>
                    <xdr:colOff>561975</xdr:colOff>
                    <xdr:row>30</xdr:row>
                    <xdr:rowOff>76200</xdr:rowOff>
                  </from>
                  <to>
                    <xdr:col>16</xdr:col>
                    <xdr:colOff>438150</xdr:colOff>
                    <xdr:row>31</xdr:row>
                    <xdr:rowOff>152400</xdr:rowOff>
                  </to>
                </anchor>
              </controlPr>
            </control>
          </mc:Choice>
        </mc:AlternateContent>
        <mc:AlternateContent xmlns:mc="http://schemas.openxmlformats.org/markup-compatibility/2006">
          <mc:Choice Requires="x14">
            <control shapeId="13318" r:id="rId7" name="Check Box 6">
              <controlPr defaultSize="0" autoFill="0" autoLine="0" autoPict="0">
                <anchor moveWithCells="1">
                  <from>
                    <xdr:col>14</xdr:col>
                    <xdr:colOff>561975</xdr:colOff>
                    <xdr:row>32</xdr:row>
                    <xdr:rowOff>66675</xdr:rowOff>
                  </from>
                  <to>
                    <xdr:col>16</xdr:col>
                    <xdr:colOff>438150</xdr:colOff>
                    <xdr:row>33</xdr:row>
                    <xdr:rowOff>142875</xdr:rowOff>
                  </to>
                </anchor>
              </controlPr>
            </control>
          </mc:Choice>
        </mc:AlternateContent>
        <mc:AlternateContent xmlns:mc="http://schemas.openxmlformats.org/markup-compatibility/2006">
          <mc:Choice Requires="x14">
            <control shapeId="13319" r:id="rId8" name="Check Box 7">
              <controlPr defaultSize="0" autoFill="0" autoLine="0" autoPict="0">
                <anchor moveWithCells="1">
                  <from>
                    <xdr:col>14</xdr:col>
                    <xdr:colOff>561975</xdr:colOff>
                    <xdr:row>34</xdr:row>
                    <xdr:rowOff>57150</xdr:rowOff>
                  </from>
                  <to>
                    <xdr:col>16</xdr:col>
                    <xdr:colOff>438150</xdr:colOff>
                    <xdr:row>35</xdr:row>
                    <xdr:rowOff>133350</xdr:rowOff>
                  </to>
                </anchor>
              </controlPr>
            </control>
          </mc:Choice>
        </mc:AlternateContent>
        <mc:AlternateContent xmlns:mc="http://schemas.openxmlformats.org/markup-compatibility/2006">
          <mc:Choice Requires="x14">
            <control shapeId="13320" r:id="rId9" name="Check Box 8">
              <controlPr defaultSize="0" autoFill="0" autoLine="0" autoPict="0">
                <anchor moveWithCells="1">
                  <from>
                    <xdr:col>14</xdr:col>
                    <xdr:colOff>561975</xdr:colOff>
                    <xdr:row>36</xdr:row>
                    <xdr:rowOff>57150</xdr:rowOff>
                  </from>
                  <to>
                    <xdr:col>16</xdr:col>
                    <xdr:colOff>438150</xdr:colOff>
                    <xdr:row>37</xdr:row>
                    <xdr:rowOff>133350</xdr:rowOff>
                  </to>
                </anchor>
              </controlPr>
            </control>
          </mc:Choice>
        </mc:AlternateContent>
        <mc:AlternateContent xmlns:mc="http://schemas.openxmlformats.org/markup-compatibility/2006">
          <mc:Choice Requires="x14">
            <control shapeId="13321" r:id="rId10" name="Check Box 9">
              <controlPr defaultSize="0" autoFill="0" autoLine="0" autoPict="0">
                <anchor moveWithCells="1">
                  <from>
                    <xdr:col>13</xdr:col>
                    <xdr:colOff>66675</xdr:colOff>
                    <xdr:row>28</xdr:row>
                    <xdr:rowOff>57150</xdr:rowOff>
                  </from>
                  <to>
                    <xdr:col>15</xdr:col>
                    <xdr:colOff>19050</xdr:colOff>
                    <xdr:row>29</xdr:row>
                    <xdr:rowOff>171450</xdr:rowOff>
                  </to>
                </anchor>
              </controlPr>
            </control>
          </mc:Choice>
        </mc:AlternateContent>
        <mc:AlternateContent xmlns:mc="http://schemas.openxmlformats.org/markup-compatibility/2006">
          <mc:Choice Requires="x14">
            <control shapeId="13322" r:id="rId11" name="Check Box 10">
              <controlPr defaultSize="0" autoFill="0" autoLine="0" autoPict="0">
                <anchor moveWithCells="1">
                  <from>
                    <xdr:col>13</xdr:col>
                    <xdr:colOff>66675</xdr:colOff>
                    <xdr:row>30</xdr:row>
                    <xdr:rowOff>57150</xdr:rowOff>
                  </from>
                  <to>
                    <xdr:col>15</xdr:col>
                    <xdr:colOff>19050</xdr:colOff>
                    <xdr:row>31</xdr:row>
                    <xdr:rowOff>161925</xdr:rowOff>
                  </to>
                </anchor>
              </controlPr>
            </control>
          </mc:Choice>
        </mc:AlternateContent>
        <mc:AlternateContent xmlns:mc="http://schemas.openxmlformats.org/markup-compatibility/2006">
          <mc:Choice Requires="x14">
            <control shapeId="13323" r:id="rId12" name="Check Box 11">
              <controlPr defaultSize="0" autoFill="0" autoLine="0" autoPict="0">
                <anchor moveWithCells="1">
                  <from>
                    <xdr:col>13</xdr:col>
                    <xdr:colOff>66675</xdr:colOff>
                    <xdr:row>32</xdr:row>
                    <xdr:rowOff>47625</xdr:rowOff>
                  </from>
                  <to>
                    <xdr:col>15</xdr:col>
                    <xdr:colOff>19050</xdr:colOff>
                    <xdr:row>33</xdr:row>
                    <xdr:rowOff>152400</xdr:rowOff>
                  </to>
                </anchor>
              </controlPr>
            </control>
          </mc:Choice>
        </mc:AlternateContent>
        <mc:AlternateContent xmlns:mc="http://schemas.openxmlformats.org/markup-compatibility/2006">
          <mc:Choice Requires="x14">
            <control shapeId="13324" r:id="rId13" name="Check Box 12">
              <controlPr defaultSize="0" autoFill="0" autoLine="0" autoPict="0">
                <anchor moveWithCells="1">
                  <from>
                    <xdr:col>13</xdr:col>
                    <xdr:colOff>66675</xdr:colOff>
                    <xdr:row>34</xdr:row>
                    <xdr:rowOff>38100</xdr:rowOff>
                  </from>
                  <to>
                    <xdr:col>15</xdr:col>
                    <xdr:colOff>19050</xdr:colOff>
                    <xdr:row>35</xdr:row>
                    <xdr:rowOff>142875</xdr:rowOff>
                  </to>
                </anchor>
              </controlPr>
            </control>
          </mc:Choice>
        </mc:AlternateContent>
        <mc:AlternateContent xmlns:mc="http://schemas.openxmlformats.org/markup-compatibility/2006">
          <mc:Choice Requires="x14">
            <control shapeId="13325" r:id="rId14" name="Check Box 13">
              <controlPr defaultSize="0" autoFill="0" autoLine="0" autoPict="0">
                <anchor moveWithCells="1">
                  <from>
                    <xdr:col>13</xdr:col>
                    <xdr:colOff>66675</xdr:colOff>
                    <xdr:row>36</xdr:row>
                    <xdr:rowOff>28575</xdr:rowOff>
                  </from>
                  <to>
                    <xdr:col>15</xdr:col>
                    <xdr:colOff>19050</xdr:colOff>
                    <xdr:row>37</xdr:row>
                    <xdr:rowOff>133350</xdr:rowOff>
                  </to>
                </anchor>
              </controlPr>
            </control>
          </mc:Choice>
        </mc:AlternateContent>
        <mc:AlternateContent xmlns:mc="http://schemas.openxmlformats.org/markup-compatibility/2006">
          <mc:Choice Requires="x14">
            <control shapeId="13326" r:id="rId15" name="Check Box 14">
              <controlPr defaultSize="0" autoFill="0" autoLine="0" autoPict="0">
                <anchor moveWithCells="1">
                  <from>
                    <xdr:col>13</xdr:col>
                    <xdr:colOff>66675</xdr:colOff>
                    <xdr:row>38</xdr:row>
                    <xdr:rowOff>47625</xdr:rowOff>
                  </from>
                  <to>
                    <xdr:col>15</xdr:col>
                    <xdr:colOff>19050</xdr:colOff>
                    <xdr:row>39</xdr:row>
                    <xdr:rowOff>152400</xdr:rowOff>
                  </to>
                </anchor>
              </controlPr>
            </control>
          </mc:Choice>
        </mc:AlternateContent>
        <mc:AlternateContent xmlns:mc="http://schemas.openxmlformats.org/markup-compatibility/2006">
          <mc:Choice Requires="x14">
            <control shapeId="21" r:id="rId16" name="Check Box 15">
              <controlPr defaultSize="0" autoFill="0" autoLine="0" autoPict="0">
                <anchor moveWithCells="1">
                  <from>
                    <xdr:col>18</xdr:col>
                    <xdr:colOff>95250</xdr:colOff>
                    <xdr:row>11</xdr:row>
                    <xdr:rowOff>152400</xdr:rowOff>
                  </from>
                  <to>
                    <xdr:col>19</xdr:col>
                    <xdr:colOff>47625</xdr:colOff>
                    <xdr:row>13</xdr:row>
                    <xdr:rowOff>9525</xdr:rowOff>
                  </to>
                </anchor>
              </controlPr>
            </control>
          </mc:Choice>
        </mc:AlternateContent>
      </controls>
    </mc:Choice>
  </mc:AlternateContent>
  <extLst>
    <ext xmlns:x14="http://schemas.microsoft.com/office/spreadsheetml/2009/9/main" uri="{A8765BA9-456A-4dab-B4F3-ACF838C121DE}">
      <x14:slicerList>
        <x14:slicer r:id="rId17"/>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F99C4-3B27-4B81-A978-EA1F61CCE379}">
  <dimension ref="A47:A48"/>
  <sheetViews>
    <sheetView showRowColHeaders="0" zoomScale="90" zoomScaleNormal="90" workbookViewId="0">
      <selection activeCell="B4" sqref="B4"/>
    </sheetView>
  </sheetViews>
  <sheetFormatPr defaultColWidth="8.85546875" defaultRowHeight="15" x14ac:dyDescent="0.25"/>
  <cols>
    <col min="1" max="16384" width="8.85546875" style="24"/>
  </cols>
  <sheetData>
    <row r="47" ht="15" customHeight="1" x14ac:dyDescent="0.25"/>
    <row r="48" ht="15" customHeight="1"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4337" r:id="rId3" name="Check Box 1">
              <controlPr defaultSize="0" autoFill="0" autoLine="0" autoPict="0">
                <anchor moveWithCells="1">
                  <from>
                    <xdr:col>11</xdr:col>
                    <xdr:colOff>257175</xdr:colOff>
                    <xdr:row>27</xdr:row>
                    <xdr:rowOff>0</xdr:rowOff>
                  </from>
                  <to>
                    <xdr:col>12</xdr:col>
                    <xdr:colOff>209550</xdr:colOff>
                    <xdr:row>28</xdr:row>
                    <xdr:rowOff>38100</xdr:rowOff>
                  </to>
                </anchor>
              </controlPr>
            </control>
          </mc:Choice>
        </mc:AlternateContent>
        <mc:AlternateContent xmlns:mc="http://schemas.openxmlformats.org/markup-compatibility/2006">
          <mc:Choice Requires="x14">
            <control shapeId="14338" r:id="rId4" name="Check Box 2">
              <controlPr defaultSize="0" autoFill="0" autoLine="0" autoPict="0">
                <anchor moveWithCells="1">
                  <from>
                    <xdr:col>21</xdr:col>
                    <xdr:colOff>419100</xdr:colOff>
                    <xdr:row>26</xdr:row>
                    <xdr:rowOff>171450</xdr:rowOff>
                  </from>
                  <to>
                    <xdr:col>22</xdr:col>
                    <xdr:colOff>419100</xdr:colOff>
                    <xdr:row>28</xdr:row>
                    <xdr:rowOff>38100</xdr:rowOff>
                  </to>
                </anchor>
              </controlPr>
            </control>
          </mc:Choice>
        </mc:AlternateContent>
        <mc:AlternateContent xmlns:mc="http://schemas.openxmlformats.org/markup-compatibility/2006">
          <mc:Choice Requires="x14">
            <control shapeId="14339" r:id="rId5" name="Option Button 3">
              <controlPr defaultSize="0" autoFill="0" autoLine="0" autoPict="0">
                <anchor moveWithCells="1">
                  <from>
                    <xdr:col>2</xdr:col>
                    <xdr:colOff>161925</xdr:colOff>
                    <xdr:row>13</xdr:row>
                    <xdr:rowOff>171450</xdr:rowOff>
                  </from>
                  <to>
                    <xdr:col>2</xdr:col>
                    <xdr:colOff>514350</xdr:colOff>
                    <xdr:row>15</xdr:row>
                    <xdr:rowOff>28575</xdr:rowOff>
                  </to>
                </anchor>
              </controlPr>
            </control>
          </mc:Choice>
        </mc:AlternateContent>
        <mc:AlternateContent xmlns:mc="http://schemas.openxmlformats.org/markup-compatibility/2006">
          <mc:Choice Requires="x14">
            <control shapeId="14340" r:id="rId6" name="Option Button 4">
              <controlPr defaultSize="0" autoFill="0" autoLine="0" autoPict="0">
                <anchor moveWithCells="1">
                  <from>
                    <xdr:col>3</xdr:col>
                    <xdr:colOff>19050</xdr:colOff>
                    <xdr:row>13</xdr:row>
                    <xdr:rowOff>171450</xdr:rowOff>
                  </from>
                  <to>
                    <xdr:col>3</xdr:col>
                    <xdr:colOff>361950</xdr:colOff>
                    <xdr:row>15</xdr:row>
                    <xdr:rowOff>28575</xdr:rowOff>
                  </to>
                </anchor>
              </controlPr>
            </control>
          </mc:Choice>
        </mc:AlternateContent>
        <mc:AlternateContent xmlns:mc="http://schemas.openxmlformats.org/markup-compatibility/2006">
          <mc:Choice Requires="x14">
            <control shapeId="7" r:id="rId7" name="Check Box 5">
              <controlPr defaultSize="0" autoFill="0" autoLine="0" autoPict="0">
                <anchor moveWithCells="1">
                  <from>
                    <xdr:col>14</xdr:col>
                    <xdr:colOff>561975</xdr:colOff>
                    <xdr:row>28</xdr:row>
                    <xdr:rowOff>85725</xdr:rowOff>
                  </from>
                  <to>
                    <xdr:col>16</xdr:col>
                    <xdr:colOff>438150</xdr:colOff>
                    <xdr:row>29</xdr:row>
                    <xdr:rowOff>161925</xdr:rowOff>
                  </to>
                </anchor>
              </controlPr>
            </control>
          </mc:Choice>
        </mc:AlternateContent>
        <mc:AlternateContent xmlns:mc="http://schemas.openxmlformats.org/markup-compatibility/2006">
          <mc:Choice Requires="x14">
            <control shapeId="23" r:id="rId8" name="Check Box 6">
              <controlPr defaultSize="0" autoFill="0" autoLine="0" autoPict="0">
                <anchor moveWithCells="1">
                  <from>
                    <xdr:col>14</xdr:col>
                    <xdr:colOff>561975</xdr:colOff>
                    <xdr:row>30</xdr:row>
                    <xdr:rowOff>76200</xdr:rowOff>
                  </from>
                  <to>
                    <xdr:col>16</xdr:col>
                    <xdr:colOff>438150</xdr:colOff>
                    <xdr:row>31</xdr:row>
                    <xdr:rowOff>152400</xdr:rowOff>
                  </to>
                </anchor>
              </controlPr>
            </control>
          </mc:Choice>
        </mc:AlternateContent>
        <mc:AlternateContent xmlns:mc="http://schemas.openxmlformats.org/markup-compatibility/2006">
          <mc:Choice Requires="x14">
            <control shapeId="24" r:id="rId9" name="Check Box 7">
              <controlPr defaultSize="0" autoFill="0" autoLine="0" autoPict="0">
                <anchor moveWithCells="1">
                  <from>
                    <xdr:col>14</xdr:col>
                    <xdr:colOff>561975</xdr:colOff>
                    <xdr:row>32</xdr:row>
                    <xdr:rowOff>66675</xdr:rowOff>
                  </from>
                  <to>
                    <xdr:col>16</xdr:col>
                    <xdr:colOff>438150</xdr:colOff>
                    <xdr:row>33</xdr:row>
                    <xdr:rowOff>142875</xdr:rowOff>
                  </to>
                </anchor>
              </controlPr>
            </control>
          </mc:Choice>
        </mc:AlternateContent>
        <mc:AlternateContent xmlns:mc="http://schemas.openxmlformats.org/markup-compatibility/2006">
          <mc:Choice Requires="x14">
            <control shapeId="25" r:id="rId10" name="Check Box 8">
              <controlPr defaultSize="0" autoFill="0" autoLine="0" autoPict="0">
                <anchor moveWithCells="1">
                  <from>
                    <xdr:col>14</xdr:col>
                    <xdr:colOff>561975</xdr:colOff>
                    <xdr:row>34</xdr:row>
                    <xdr:rowOff>57150</xdr:rowOff>
                  </from>
                  <to>
                    <xdr:col>16</xdr:col>
                    <xdr:colOff>438150</xdr:colOff>
                    <xdr:row>35</xdr:row>
                    <xdr:rowOff>133350</xdr:rowOff>
                  </to>
                </anchor>
              </controlPr>
            </control>
          </mc:Choice>
        </mc:AlternateContent>
        <mc:AlternateContent xmlns:mc="http://schemas.openxmlformats.org/markup-compatibility/2006">
          <mc:Choice Requires="x14">
            <control shapeId="26" r:id="rId11" name="Check Box 9">
              <controlPr defaultSize="0" autoFill="0" autoLine="0" autoPict="0">
                <anchor moveWithCells="1">
                  <from>
                    <xdr:col>14</xdr:col>
                    <xdr:colOff>561975</xdr:colOff>
                    <xdr:row>36</xdr:row>
                    <xdr:rowOff>57150</xdr:rowOff>
                  </from>
                  <to>
                    <xdr:col>16</xdr:col>
                    <xdr:colOff>438150</xdr:colOff>
                    <xdr:row>37</xdr:row>
                    <xdr:rowOff>133350</xdr:rowOff>
                  </to>
                </anchor>
              </controlPr>
            </control>
          </mc:Choice>
        </mc:AlternateContent>
        <mc:AlternateContent xmlns:mc="http://schemas.openxmlformats.org/markup-compatibility/2006">
          <mc:Choice Requires="x14">
            <control shapeId="27" r:id="rId12" name="Check Box 10">
              <controlPr defaultSize="0" autoFill="0" autoLine="0" autoPict="0">
                <anchor moveWithCells="1">
                  <from>
                    <xdr:col>13</xdr:col>
                    <xdr:colOff>66675</xdr:colOff>
                    <xdr:row>28</xdr:row>
                    <xdr:rowOff>57150</xdr:rowOff>
                  </from>
                  <to>
                    <xdr:col>15</xdr:col>
                    <xdr:colOff>19050</xdr:colOff>
                    <xdr:row>29</xdr:row>
                    <xdr:rowOff>171450</xdr:rowOff>
                  </to>
                </anchor>
              </controlPr>
            </control>
          </mc:Choice>
        </mc:AlternateContent>
        <mc:AlternateContent xmlns:mc="http://schemas.openxmlformats.org/markup-compatibility/2006">
          <mc:Choice Requires="x14">
            <control shapeId="28" r:id="rId13" name="Check Box 11">
              <controlPr defaultSize="0" autoFill="0" autoLine="0" autoPict="0">
                <anchor moveWithCells="1">
                  <from>
                    <xdr:col>13</xdr:col>
                    <xdr:colOff>66675</xdr:colOff>
                    <xdr:row>30</xdr:row>
                    <xdr:rowOff>57150</xdr:rowOff>
                  </from>
                  <to>
                    <xdr:col>15</xdr:col>
                    <xdr:colOff>19050</xdr:colOff>
                    <xdr:row>31</xdr:row>
                    <xdr:rowOff>161925</xdr:rowOff>
                  </to>
                </anchor>
              </controlPr>
            </control>
          </mc:Choice>
        </mc:AlternateContent>
        <mc:AlternateContent xmlns:mc="http://schemas.openxmlformats.org/markup-compatibility/2006">
          <mc:Choice Requires="x14">
            <control shapeId="29" r:id="rId14" name="Check Box 12">
              <controlPr defaultSize="0" autoFill="0" autoLine="0" autoPict="0">
                <anchor moveWithCells="1">
                  <from>
                    <xdr:col>13</xdr:col>
                    <xdr:colOff>66675</xdr:colOff>
                    <xdr:row>32</xdr:row>
                    <xdr:rowOff>47625</xdr:rowOff>
                  </from>
                  <to>
                    <xdr:col>15</xdr:col>
                    <xdr:colOff>19050</xdr:colOff>
                    <xdr:row>33</xdr:row>
                    <xdr:rowOff>152400</xdr:rowOff>
                  </to>
                </anchor>
              </controlPr>
            </control>
          </mc:Choice>
        </mc:AlternateContent>
        <mc:AlternateContent xmlns:mc="http://schemas.openxmlformats.org/markup-compatibility/2006">
          <mc:Choice Requires="x14">
            <control shapeId="30" r:id="rId15" name="Check Box 13">
              <controlPr defaultSize="0" autoFill="0" autoLine="0" autoPict="0">
                <anchor moveWithCells="1">
                  <from>
                    <xdr:col>13</xdr:col>
                    <xdr:colOff>66675</xdr:colOff>
                    <xdr:row>34</xdr:row>
                    <xdr:rowOff>38100</xdr:rowOff>
                  </from>
                  <to>
                    <xdr:col>15</xdr:col>
                    <xdr:colOff>19050</xdr:colOff>
                    <xdr:row>35</xdr:row>
                    <xdr:rowOff>142875</xdr:rowOff>
                  </to>
                </anchor>
              </controlPr>
            </control>
          </mc:Choice>
        </mc:AlternateContent>
        <mc:AlternateContent xmlns:mc="http://schemas.openxmlformats.org/markup-compatibility/2006">
          <mc:Choice Requires="x14">
            <control shapeId="31" r:id="rId16" name="Check Box 14">
              <controlPr defaultSize="0" autoFill="0" autoLine="0" autoPict="0">
                <anchor moveWithCells="1">
                  <from>
                    <xdr:col>13</xdr:col>
                    <xdr:colOff>66675</xdr:colOff>
                    <xdr:row>36</xdr:row>
                    <xdr:rowOff>28575</xdr:rowOff>
                  </from>
                  <to>
                    <xdr:col>15</xdr:col>
                    <xdr:colOff>19050</xdr:colOff>
                    <xdr:row>37</xdr:row>
                    <xdr:rowOff>133350</xdr:rowOff>
                  </to>
                </anchor>
              </controlPr>
            </control>
          </mc:Choice>
        </mc:AlternateContent>
        <mc:AlternateContent xmlns:mc="http://schemas.openxmlformats.org/markup-compatibility/2006">
          <mc:Choice Requires="x14">
            <control shapeId="14351" r:id="rId17" name="Check Box 15">
              <controlPr defaultSize="0" autoFill="0" autoLine="0" autoPict="0">
                <anchor moveWithCells="1">
                  <from>
                    <xdr:col>13</xdr:col>
                    <xdr:colOff>66675</xdr:colOff>
                    <xdr:row>38</xdr:row>
                    <xdr:rowOff>47625</xdr:rowOff>
                  </from>
                  <to>
                    <xdr:col>15</xdr:col>
                    <xdr:colOff>19050</xdr:colOff>
                    <xdr:row>39</xdr:row>
                    <xdr:rowOff>152400</xdr:rowOff>
                  </to>
                </anchor>
              </controlPr>
            </control>
          </mc:Choice>
        </mc:AlternateContent>
      </controls>
    </mc:Choice>
  </mc:AlternateContent>
  <extLst>
    <ext xmlns:x14="http://schemas.microsoft.com/office/spreadsheetml/2009/9/main" uri="{A8765BA9-456A-4dab-B4F3-ACF838C121DE}">
      <x14:slicerList>
        <x14:slicer r:id="rId18"/>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EBE35-6870-4CC3-9233-A66078A4AF48}">
  <dimension ref="A47:A48"/>
  <sheetViews>
    <sheetView showRowColHeaders="0" zoomScale="90" zoomScaleNormal="90" workbookViewId="0">
      <selection activeCell="B4" sqref="B4"/>
    </sheetView>
  </sheetViews>
  <sheetFormatPr defaultColWidth="8.85546875" defaultRowHeight="15" x14ac:dyDescent="0.25"/>
  <cols>
    <col min="1" max="16384" width="8.85546875" style="24"/>
  </cols>
  <sheetData>
    <row r="47" ht="15" customHeight="1" x14ac:dyDescent="0.25"/>
    <row r="48" ht="15" customHeight="1"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649" r:id="rId3" name="Check Box 1">
              <controlPr defaultSize="0" autoFill="0" autoLine="0" autoPict="0">
                <anchor moveWithCells="1">
                  <from>
                    <xdr:col>17</xdr:col>
                    <xdr:colOff>504825</xdr:colOff>
                    <xdr:row>11</xdr:row>
                    <xdr:rowOff>133350</xdr:rowOff>
                  </from>
                  <to>
                    <xdr:col>18</xdr:col>
                    <xdr:colOff>504825</xdr:colOff>
                    <xdr:row>12</xdr:row>
                    <xdr:rowOff>171450</xdr:rowOff>
                  </to>
                </anchor>
              </controlPr>
            </control>
          </mc:Choice>
        </mc:AlternateContent>
        <mc:AlternateContent xmlns:mc="http://schemas.openxmlformats.org/markup-compatibility/2006">
          <mc:Choice Requires="x14">
            <control shapeId="27650" r:id="rId4" name="Option Button 2">
              <controlPr defaultSize="0" autoFill="0" autoLine="0" autoPict="0">
                <anchor moveWithCells="1">
                  <from>
                    <xdr:col>8</xdr:col>
                    <xdr:colOff>123825</xdr:colOff>
                    <xdr:row>11</xdr:row>
                    <xdr:rowOff>171450</xdr:rowOff>
                  </from>
                  <to>
                    <xdr:col>8</xdr:col>
                    <xdr:colOff>476250</xdr:colOff>
                    <xdr:row>13</xdr:row>
                    <xdr:rowOff>19050</xdr:rowOff>
                  </to>
                </anchor>
              </controlPr>
            </control>
          </mc:Choice>
        </mc:AlternateContent>
        <mc:AlternateContent xmlns:mc="http://schemas.openxmlformats.org/markup-compatibility/2006">
          <mc:Choice Requires="x14">
            <control shapeId="27651" r:id="rId5" name="Option Button 3">
              <controlPr defaultSize="0" autoFill="0" autoLine="0" autoPict="0">
                <anchor moveWithCells="1">
                  <from>
                    <xdr:col>8</xdr:col>
                    <xdr:colOff>590550</xdr:colOff>
                    <xdr:row>11</xdr:row>
                    <xdr:rowOff>171450</xdr:rowOff>
                  </from>
                  <to>
                    <xdr:col>9</xdr:col>
                    <xdr:colOff>323850</xdr:colOff>
                    <xdr:row>13</xdr:row>
                    <xdr:rowOff>19050</xdr:rowOff>
                  </to>
                </anchor>
              </controlPr>
            </control>
          </mc:Choice>
        </mc:AlternateContent>
        <mc:AlternateContent xmlns:mc="http://schemas.openxmlformats.org/markup-compatibility/2006">
          <mc:Choice Requires="x14">
            <control shapeId="27652" r:id="rId6" name="Check Box 4">
              <controlPr defaultSize="0" autoFill="0" autoLine="0" autoPict="0">
                <anchor moveWithCells="1">
                  <from>
                    <xdr:col>14</xdr:col>
                    <xdr:colOff>561975</xdr:colOff>
                    <xdr:row>28</xdr:row>
                    <xdr:rowOff>85725</xdr:rowOff>
                  </from>
                  <to>
                    <xdr:col>16</xdr:col>
                    <xdr:colOff>438150</xdr:colOff>
                    <xdr:row>29</xdr:row>
                    <xdr:rowOff>161925</xdr:rowOff>
                  </to>
                </anchor>
              </controlPr>
            </control>
          </mc:Choice>
        </mc:AlternateContent>
        <mc:AlternateContent xmlns:mc="http://schemas.openxmlformats.org/markup-compatibility/2006">
          <mc:Choice Requires="x14">
            <control shapeId="27653" r:id="rId7" name="Check Box 5">
              <controlPr defaultSize="0" autoFill="0" autoLine="0" autoPict="0">
                <anchor moveWithCells="1">
                  <from>
                    <xdr:col>14</xdr:col>
                    <xdr:colOff>561975</xdr:colOff>
                    <xdr:row>30</xdr:row>
                    <xdr:rowOff>76200</xdr:rowOff>
                  </from>
                  <to>
                    <xdr:col>16</xdr:col>
                    <xdr:colOff>438150</xdr:colOff>
                    <xdr:row>31</xdr:row>
                    <xdr:rowOff>152400</xdr:rowOff>
                  </to>
                </anchor>
              </controlPr>
            </control>
          </mc:Choice>
        </mc:AlternateContent>
        <mc:AlternateContent xmlns:mc="http://schemas.openxmlformats.org/markup-compatibility/2006">
          <mc:Choice Requires="x14">
            <control shapeId="27654" r:id="rId8" name="Check Box 6">
              <controlPr defaultSize="0" autoFill="0" autoLine="0" autoPict="0">
                <anchor moveWithCells="1">
                  <from>
                    <xdr:col>14</xdr:col>
                    <xdr:colOff>561975</xdr:colOff>
                    <xdr:row>32</xdr:row>
                    <xdr:rowOff>66675</xdr:rowOff>
                  </from>
                  <to>
                    <xdr:col>16</xdr:col>
                    <xdr:colOff>438150</xdr:colOff>
                    <xdr:row>33</xdr:row>
                    <xdr:rowOff>142875</xdr:rowOff>
                  </to>
                </anchor>
              </controlPr>
            </control>
          </mc:Choice>
        </mc:AlternateContent>
        <mc:AlternateContent xmlns:mc="http://schemas.openxmlformats.org/markup-compatibility/2006">
          <mc:Choice Requires="x14">
            <control shapeId="27655" r:id="rId9" name="Check Box 7">
              <controlPr defaultSize="0" autoFill="0" autoLine="0" autoPict="0">
                <anchor moveWithCells="1">
                  <from>
                    <xdr:col>14</xdr:col>
                    <xdr:colOff>561975</xdr:colOff>
                    <xdr:row>34</xdr:row>
                    <xdr:rowOff>57150</xdr:rowOff>
                  </from>
                  <to>
                    <xdr:col>16</xdr:col>
                    <xdr:colOff>438150</xdr:colOff>
                    <xdr:row>35</xdr:row>
                    <xdr:rowOff>133350</xdr:rowOff>
                  </to>
                </anchor>
              </controlPr>
            </control>
          </mc:Choice>
        </mc:AlternateContent>
        <mc:AlternateContent xmlns:mc="http://schemas.openxmlformats.org/markup-compatibility/2006">
          <mc:Choice Requires="x14">
            <control shapeId="27656" r:id="rId10" name="Check Box 8">
              <controlPr defaultSize="0" autoFill="0" autoLine="0" autoPict="0">
                <anchor moveWithCells="1">
                  <from>
                    <xdr:col>14</xdr:col>
                    <xdr:colOff>561975</xdr:colOff>
                    <xdr:row>36</xdr:row>
                    <xdr:rowOff>57150</xdr:rowOff>
                  </from>
                  <to>
                    <xdr:col>16</xdr:col>
                    <xdr:colOff>438150</xdr:colOff>
                    <xdr:row>37</xdr:row>
                    <xdr:rowOff>133350</xdr:rowOff>
                  </to>
                </anchor>
              </controlPr>
            </control>
          </mc:Choice>
        </mc:AlternateContent>
        <mc:AlternateContent xmlns:mc="http://schemas.openxmlformats.org/markup-compatibility/2006">
          <mc:Choice Requires="x14">
            <control shapeId="27657" r:id="rId11" name="Check Box 9">
              <controlPr defaultSize="0" autoFill="0" autoLine="0" autoPict="0">
                <anchor moveWithCells="1">
                  <from>
                    <xdr:col>13</xdr:col>
                    <xdr:colOff>66675</xdr:colOff>
                    <xdr:row>28</xdr:row>
                    <xdr:rowOff>57150</xdr:rowOff>
                  </from>
                  <to>
                    <xdr:col>15</xdr:col>
                    <xdr:colOff>19050</xdr:colOff>
                    <xdr:row>29</xdr:row>
                    <xdr:rowOff>171450</xdr:rowOff>
                  </to>
                </anchor>
              </controlPr>
            </control>
          </mc:Choice>
        </mc:AlternateContent>
        <mc:AlternateContent xmlns:mc="http://schemas.openxmlformats.org/markup-compatibility/2006">
          <mc:Choice Requires="x14">
            <control shapeId="27658" r:id="rId12" name="Check Box 10">
              <controlPr defaultSize="0" autoFill="0" autoLine="0" autoPict="0">
                <anchor moveWithCells="1">
                  <from>
                    <xdr:col>13</xdr:col>
                    <xdr:colOff>66675</xdr:colOff>
                    <xdr:row>30</xdr:row>
                    <xdr:rowOff>57150</xdr:rowOff>
                  </from>
                  <to>
                    <xdr:col>15</xdr:col>
                    <xdr:colOff>19050</xdr:colOff>
                    <xdr:row>31</xdr:row>
                    <xdr:rowOff>161925</xdr:rowOff>
                  </to>
                </anchor>
              </controlPr>
            </control>
          </mc:Choice>
        </mc:AlternateContent>
        <mc:AlternateContent xmlns:mc="http://schemas.openxmlformats.org/markup-compatibility/2006">
          <mc:Choice Requires="x14">
            <control shapeId="27659" r:id="rId13" name="Check Box 11">
              <controlPr defaultSize="0" autoFill="0" autoLine="0" autoPict="0">
                <anchor moveWithCells="1">
                  <from>
                    <xdr:col>13</xdr:col>
                    <xdr:colOff>66675</xdr:colOff>
                    <xdr:row>32</xdr:row>
                    <xdr:rowOff>47625</xdr:rowOff>
                  </from>
                  <to>
                    <xdr:col>15</xdr:col>
                    <xdr:colOff>19050</xdr:colOff>
                    <xdr:row>33</xdr:row>
                    <xdr:rowOff>152400</xdr:rowOff>
                  </to>
                </anchor>
              </controlPr>
            </control>
          </mc:Choice>
        </mc:AlternateContent>
        <mc:AlternateContent xmlns:mc="http://schemas.openxmlformats.org/markup-compatibility/2006">
          <mc:Choice Requires="x14">
            <control shapeId="27660" r:id="rId14" name="Check Box 12">
              <controlPr defaultSize="0" autoFill="0" autoLine="0" autoPict="0">
                <anchor moveWithCells="1">
                  <from>
                    <xdr:col>13</xdr:col>
                    <xdr:colOff>66675</xdr:colOff>
                    <xdr:row>34</xdr:row>
                    <xdr:rowOff>38100</xdr:rowOff>
                  </from>
                  <to>
                    <xdr:col>15</xdr:col>
                    <xdr:colOff>19050</xdr:colOff>
                    <xdr:row>35</xdr:row>
                    <xdr:rowOff>142875</xdr:rowOff>
                  </to>
                </anchor>
              </controlPr>
            </control>
          </mc:Choice>
        </mc:AlternateContent>
        <mc:AlternateContent xmlns:mc="http://schemas.openxmlformats.org/markup-compatibility/2006">
          <mc:Choice Requires="x14">
            <control shapeId="27661" r:id="rId15" name="Check Box 13">
              <controlPr defaultSize="0" autoFill="0" autoLine="0" autoPict="0">
                <anchor moveWithCells="1">
                  <from>
                    <xdr:col>13</xdr:col>
                    <xdr:colOff>66675</xdr:colOff>
                    <xdr:row>36</xdr:row>
                    <xdr:rowOff>28575</xdr:rowOff>
                  </from>
                  <to>
                    <xdr:col>15</xdr:col>
                    <xdr:colOff>19050</xdr:colOff>
                    <xdr:row>37</xdr:row>
                    <xdr:rowOff>133350</xdr:rowOff>
                  </to>
                </anchor>
              </controlPr>
            </control>
          </mc:Choice>
        </mc:AlternateContent>
        <mc:AlternateContent xmlns:mc="http://schemas.openxmlformats.org/markup-compatibility/2006">
          <mc:Choice Requires="x14">
            <control shapeId="27662" r:id="rId16" name="Check Box 14">
              <controlPr defaultSize="0" autoFill="0" autoLine="0" autoPict="0">
                <anchor moveWithCells="1">
                  <from>
                    <xdr:col>13</xdr:col>
                    <xdr:colOff>66675</xdr:colOff>
                    <xdr:row>38</xdr:row>
                    <xdr:rowOff>47625</xdr:rowOff>
                  </from>
                  <to>
                    <xdr:col>15</xdr:col>
                    <xdr:colOff>19050</xdr:colOff>
                    <xdr:row>39</xdr:row>
                    <xdr:rowOff>152400</xdr:rowOff>
                  </to>
                </anchor>
              </controlPr>
            </control>
          </mc:Choice>
        </mc:AlternateContent>
      </controls>
    </mc:Choice>
  </mc:AlternateContent>
  <extLst>
    <ext xmlns:x14="http://schemas.microsoft.com/office/spreadsheetml/2009/9/main" uri="{A8765BA9-456A-4dab-B4F3-ACF838C121DE}">
      <x14:slicerList>
        <x14:slicer r:id="rId17"/>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8681E-DD45-48DB-ADFA-DD5A914B6DA1}">
  <dimension ref="K47:K48"/>
  <sheetViews>
    <sheetView showRowColHeaders="0" zoomScale="90" zoomScaleNormal="90" workbookViewId="0"/>
  </sheetViews>
  <sheetFormatPr defaultColWidth="8.85546875" defaultRowHeight="15" x14ac:dyDescent="0.25"/>
  <cols>
    <col min="1" max="16384" width="8.85546875" style="5"/>
  </cols>
  <sheetData>
    <row r="47" spans="11:11" ht="15" customHeight="1" x14ac:dyDescent="0.25">
      <c r="K47" s="5" t="s">
        <v>56</v>
      </c>
    </row>
    <row r="48" spans="11:11" ht="15" customHeight="1"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6" r:id="rId3" name="Check Box 2">
              <controlPr defaultSize="0" autoFill="0" autoLine="0" autoPict="0">
                <anchor moveWithCells="1">
                  <from>
                    <xdr:col>17</xdr:col>
                    <xdr:colOff>514350</xdr:colOff>
                    <xdr:row>11</xdr:row>
                    <xdr:rowOff>133350</xdr:rowOff>
                  </from>
                  <to>
                    <xdr:col>18</xdr:col>
                    <xdr:colOff>514350</xdr:colOff>
                    <xdr:row>13</xdr:row>
                    <xdr:rowOff>0</xdr:rowOff>
                  </to>
                </anchor>
              </controlPr>
            </control>
          </mc:Choice>
        </mc:AlternateContent>
        <mc:AlternateContent xmlns:mc="http://schemas.openxmlformats.org/markup-compatibility/2006">
          <mc:Choice Requires="x14">
            <control shapeId="5" r:id="rId4" name="Option Button 3">
              <controlPr defaultSize="0" autoFill="0" autoLine="0" autoPict="0">
                <anchor moveWithCells="1">
                  <from>
                    <xdr:col>2</xdr:col>
                    <xdr:colOff>161925</xdr:colOff>
                    <xdr:row>13</xdr:row>
                    <xdr:rowOff>171450</xdr:rowOff>
                  </from>
                  <to>
                    <xdr:col>2</xdr:col>
                    <xdr:colOff>514350</xdr:colOff>
                    <xdr:row>15</xdr:row>
                    <xdr:rowOff>28575</xdr:rowOff>
                  </to>
                </anchor>
              </controlPr>
            </control>
          </mc:Choice>
        </mc:AlternateContent>
        <mc:AlternateContent xmlns:mc="http://schemas.openxmlformats.org/markup-compatibility/2006">
          <mc:Choice Requires="x14">
            <control shapeId="6148" r:id="rId5" name="Option Button 4">
              <controlPr defaultSize="0" autoFill="0" autoLine="0" autoPict="0">
                <anchor moveWithCells="1">
                  <from>
                    <xdr:col>3</xdr:col>
                    <xdr:colOff>19050</xdr:colOff>
                    <xdr:row>13</xdr:row>
                    <xdr:rowOff>171450</xdr:rowOff>
                  </from>
                  <to>
                    <xdr:col>3</xdr:col>
                    <xdr:colOff>361950</xdr:colOff>
                    <xdr:row>15</xdr:row>
                    <xdr:rowOff>28575</xdr:rowOff>
                  </to>
                </anchor>
              </controlPr>
            </control>
          </mc:Choice>
        </mc:AlternateContent>
        <mc:AlternateContent xmlns:mc="http://schemas.openxmlformats.org/markup-compatibility/2006">
          <mc:Choice Requires="x14">
            <control shapeId="6149" r:id="rId6" name="Check Box 5">
              <controlPr defaultSize="0" autoFill="0" autoLine="0" autoPict="0">
                <anchor moveWithCells="1">
                  <from>
                    <xdr:col>14</xdr:col>
                    <xdr:colOff>561975</xdr:colOff>
                    <xdr:row>28</xdr:row>
                    <xdr:rowOff>85725</xdr:rowOff>
                  </from>
                  <to>
                    <xdr:col>16</xdr:col>
                    <xdr:colOff>438150</xdr:colOff>
                    <xdr:row>29</xdr:row>
                    <xdr:rowOff>161925</xdr:rowOff>
                  </to>
                </anchor>
              </controlPr>
            </control>
          </mc:Choice>
        </mc:AlternateContent>
        <mc:AlternateContent xmlns:mc="http://schemas.openxmlformats.org/markup-compatibility/2006">
          <mc:Choice Requires="x14">
            <control shapeId="8" r:id="rId7" name="Check Box 6">
              <controlPr defaultSize="0" autoFill="0" autoLine="0" autoPict="0">
                <anchor moveWithCells="1">
                  <from>
                    <xdr:col>14</xdr:col>
                    <xdr:colOff>561975</xdr:colOff>
                    <xdr:row>30</xdr:row>
                    <xdr:rowOff>76200</xdr:rowOff>
                  </from>
                  <to>
                    <xdr:col>16</xdr:col>
                    <xdr:colOff>438150</xdr:colOff>
                    <xdr:row>31</xdr:row>
                    <xdr:rowOff>152400</xdr:rowOff>
                  </to>
                </anchor>
              </controlPr>
            </control>
          </mc:Choice>
        </mc:AlternateContent>
        <mc:AlternateContent xmlns:mc="http://schemas.openxmlformats.org/markup-compatibility/2006">
          <mc:Choice Requires="x14">
            <control shapeId="24" r:id="rId8" name="Check Box 7">
              <controlPr defaultSize="0" autoFill="0" autoLine="0" autoPict="0">
                <anchor moveWithCells="1">
                  <from>
                    <xdr:col>14</xdr:col>
                    <xdr:colOff>561975</xdr:colOff>
                    <xdr:row>32</xdr:row>
                    <xdr:rowOff>66675</xdr:rowOff>
                  </from>
                  <to>
                    <xdr:col>16</xdr:col>
                    <xdr:colOff>438150</xdr:colOff>
                    <xdr:row>33</xdr:row>
                    <xdr:rowOff>142875</xdr:rowOff>
                  </to>
                </anchor>
              </controlPr>
            </control>
          </mc:Choice>
        </mc:AlternateContent>
        <mc:AlternateContent xmlns:mc="http://schemas.openxmlformats.org/markup-compatibility/2006">
          <mc:Choice Requires="x14">
            <control shapeId="25" r:id="rId9" name="Check Box 8">
              <controlPr defaultSize="0" autoFill="0" autoLine="0" autoPict="0">
                <anchor moveWithCells="1">
                  <from>
                    <xdr:col>14</xdr:col>
                    <xdr:colOff>561975</xdr:colOff>
                    <xdr:row>34</xdr:row>
                    <xdr:rowOff>57150</xdr:rowOff>
                  </from>
                  <to>
                    <xdr:col>16</xdr:col>
                    <xdr:colOff>438150</xdr:colOff>
                    <xdr:row>35</xdr:row>
                    <xdr:rowOff>133350</xdr:rowOff>
                  </to>
                </anchor>
              </controlPr>
            </control>
          </mc:Choice>
        </mc:AlternateContent>
        <mc:AlternateContent xmlns:mc="http://schemas.openxmlformats.org/markup-compatibility/2006">
          <mc:Choice Requires="x14">
            <control shapeId="26" r:id="rId10" name="Check Box 9">
              <controlPr defaultSize="0" autoFill="0" autoLine="0" autoPict="0">
                <anchor moveWithCells="1">
                  <from>
                    <xdr:col>14</xdr:col>
                    <xdr:colOff>561975</xdr:colOff>
                    <xdr:row>36</xdr:row>
                    <xdr:rowOff>57150</xdr:rowOff>
                  </from>
                  <to>
                    <xdr:col>16</xdr:col>
                    <xdr:colOff>438150</xdr:colOff>
                    <xdr:row>37</xdr:row>
                    <xdr:rowOff>133350</xdr:rowOff>
                  </to>
                </anchor>
              </controlPr>
            </control>
          </mc:Choice>
        </mc:AlternateContent>
        <mc:AlternateContent xmlns:mc="http://schemas.openxmlformats.org/markup-compatibility/2006">
          <mc:Choice Requires="x14">
            <control shapeId="27" r:id="rId11" name="Check Box 10">
              <controlPr defaultSize="0" autoFill="0" autoLine="0" autoPict="0">
                <anchor moveWithCells="1">
                  <from>
                    <xdr:col>13</xdr:col>
                    <xdr:colOff>66675</xdr:colOff>
                    <xdr:row>28</xdr:row>
                    <xdr:rowOff>57150</xdr:rowOff>
                  </from>
                  <to>
                    <xdr:col>15</xdr:col>
                    <xdr:colOff>19050</xdr:colOff>
                    <xdr:row>29</xdr:row>
                    <xdr:rowOff>171450</xdr:rowOff>
                  </to>
                </anchor>
              </controlPr>
            </control>
          </mc:Choice>
        </mc:AlternateContent>
        <mc:AlternateContent xmlns:mc="http://schemas.openxmlformats.org/markup-compatibility/2006">
          <mc:Choice Requires="x14">
            <control shapeId="28" r:id="rId12" name="Check Box 11">
              <controlPr defaultSize="0" autoFill="0" autoLine="0" autoPict="0">
                <anchor moveWithCells="1">
                  <from>
                    <xdr:col>13</xdr:col>
                    <xdr:colOff>66675</xdr:colOff>
                    <xdr:row>30</xdr:row>
                    <xdr:rowOff>57150</xdr:rowOff>
                  </from>
                  <to>
                    <xdr:col>15</xdr:col>
                    <xdr:colOff>19050</xdr:colOff>
                    <xdr:row>31</xdr:row>
                    <xdr:rowOff>161925</xdr:rowOff>
                  </to>
                </anchor>
              </controlPr>
            </control>
          </mc:Choice>
        </mc:AlternateContent>
        <mc:AlternateContent xmlns:mc="http://schemas.openxmlformats.org/markup-compatibility/2006">
          <mc:Choice Requires="x14">
            <control shapeId="29" r:id="rId13" name="Check Box 12">
              <controlPr defaultSize="0" autoFill="0" autoLine="0" autoPict="0">
                <anchor moveWithCells="1">
                  <from>
                    <xdr:col>13</xdr:col>
                    <xdr:colOff>66675</xdr:colOff>
                    <xdr:row>32</xdr:row>
                    <xdr:rowOff>47625</xdr:rowOff>
                  </from>
                  <to>
                    <xdr:col>15</xdr:col>
                    <xdr:colOff>19050</xdr:colOff>
                    <xdr:row>33</xdr:row>
                    <xdr:rowOff>152400</xdr:rowOff>
                  </to>
                </anchor>
              </controlPr>
            </control>
          </mc:Choice>
        </mc:AlternateContent>
        <mc:AlternateContent xmlns:mc="http://schemas.openxmlformats.org/markup-compatibility/2006">
          <mc:Choice Requires="x14">
            <control shapeId="30" r:id="rId14" name="Check Box 13">
              <controlPr defaultSize="0" autoFill="0" autoLine="0" autoPict="0">
                <anchor moveWithCells="1">
                  <from>
                    <xdr:col>13</xdr:col>
                    <xdr:colOff>66675</xdr:colOff>
                    <xdr:row>34</xdr:row>
                    <xdr:rowOff>38100</xdr:rowOff>
                  </from>
                  <to>
                    <xdr:col>15</xdr:col>
                    <xdr:colOff>19050</xdr:colOff>
                    <xdr:row>35</xdr:row>
                    <xdr:rowOff>142875</xdr:rowOff>
                  </to>
                </anchor>
              </controlPr>
            </control>
          </mc:Choice>
        </mc:AlternateContent>
        <mc:AlternateContent xmlns:mc="http://schemas.openxmlformats.org/markup-compatibility/2006">
          <mc:Choice Requires="x14">
            <control shapeId="31" r:id="rId15" name="Check Box 14">
              <controlPr defaultSize="0" autoFill="0" autoLine="0" autoPict="0">
                <anchor moveWithCells="1">
                  <from>
                    <xdr:col>13</xdr:col>
                    <xdr:colOff>66675</xdr:colOff>
                    <xdr:row>36</xdr:row>
                    <xdr:rowOff>28575</xdr:rowOff>
                  </from>
                  <to>
                    <xdr:col>15</xdr:col>
                    <xdr:colOff>19050</xdr:colOff>
                    <xdr:row>37</xdr:row>
                    <xdr:rowOff>133350</xdr:rowOff>
                  </to>
                </anchor>
              </controlPr>
            </control>
          </mc:Choice>
        </mc:AlternateContent>
        <mc:AlternateContent xmlns:mc="http://schemas.openxmlformats.org/markup-compatibility/2006">
          <mc:Choice Requires="x14">
            <control shapeId="32" r:id="rId16" name="Check Box 15">
              <controlPr defaultSize="0" autoFill="0" autoLine="0" autoPict="0">
                <anchor moveWithCells="1">
                  <from>
                    <xdr:col>13</xdr:col>
                    <xdr:colOff>66675</xdr:colOff>
                    <xdr:row>38</xdr:row>
                    <xdr:rowOff>47625</xdr:rowOff>
                  </from>
                  <to>
                    <xdr:col>15</xdr:col>
                    <xdr:colOff>19050</xdr:colOff>
                    <xdr:row>39</xdr:row>
                    <xdr:rowOff>152400</xdr:rowOff>
                  </to>
                </anchor>
              </controlPr>
            </control>
          </mc:Choice>
        </mc:AlternateContent>
      </controls>
    </mc:Choice>
  </mc:AlternateContent>
  <extLst>
    <ext xmlns:x14="http://schemas.microsoft.com/office/spreadsheetml/2009/9/main" uri="{A8765BA9-456A-4dab-B4F3-ACF838C121DE}">
      <x14:slicerList>
        <x14:slicer r:id="rId17"/>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36AE3-A99C-4F4B-B883-C2218C539EE9}">
  <dimension ref="B47:K48"/>
  <sheetViews>
    <sheetView showRowColHeaders="0" zoomScale="90" zoomScaleNormal="90" workbookViewId="0"/>
  </sheetViews>
  <sheetFormatPr defaultColWidth="8.85546875" defaultRowHeight="15" x14ac:dyDescent="0.25"/>
  <cols>
    <col min="1" max="16384" width="8.85546875" style="5"/>
  </cols>
  <sheetData>
    <row r="47" spans="2:11" x14ac:dyDescent="0.25">
      <c r="B47" s="25"/>
      <c r="C47" s="26"/>
      <c r="D47" s="26"/>
      <c r="E47" s="26"/>
      <c r="F47" s="26"/>
      <c r="G47" s="26"/>
      <c r="K47" s="5" t="s">
        <v>56</v>
      </c>
    </row>
    <row r="48" spans="2:11" x14ac:dyDescent="0.25">
      <c r="B48" s="26"/>
      <c r="C48" s="26"/>
      <c r="D48" s="26"/>
      <c r="E48" s="26"/>
      <c r="F48" s="26"/>
      <c r="G48" s="26"/>
    </row>
  </sheetData>
  <mergeCells count="1">
    <mergeCell ref="B47:G4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4" r:id="rId3" name="Option Button 2">
              <controlPr defaultSize="0" autoFill="0" autoLine="0" autoPict="0">
                <anchor moveWithCells="1">
                  <from>
                    <xdr:col>2</xdr:col>
                    <xdr:colOff>161925</xdr:colOff>
                    <xdr:row>13</xdr:row>
                    <xdr:rowOff>171450</xdr:rowOff>
                  </from>
                  <to>
                    <xdr:col>2</xdr:col>
                    <xdr:colOff>514350</xdr:colOff>
                    <xdr:row>15</xdr:row>
                    <xdr:rowOff>28575</xdr:rowOff>
                  </to>
                </anchor>
              </controlPr>
            </control>
          </mc:Choice>
        </mc:AlternateContent>
        <mc:AlternateContent xmlns:mc="http://schemas.openxmlformats.org/markup-compatibility/2006">
          <mc:Choice Requires="x14">
            <control shapeId="8195" r:id="rId4" name="Option Button 3">
              <controlPr defaultSize="0" autoFill="0" autoLine="0" autoPict="0">
                <anchor moveWithCells="1">
                  <from>
                    <xdr:col>3</xdr:col>
                    <xdr:colOff>19050</xdr:colOff>
                    <xdr:row>13</xdr:row>
                    <xdr:rowOff>171450</xdr:rowOff>
                  </from>
                  <to>
                    <xdr:col>3</xdr:col>
                    <xdr:colOff>361950</xdr:colOff>
                    <xdr:row>15</xdr:row>
                    <xdr:rowOff>28575</xdr:rowOff>
                  </to>
                </anchor>
              </controlPr>
            </control>
          </mc:Choice>
        </mc:AlternateContent>
        <mc:AlternateContent xmlns:mc="http://schemas.openxmlformats.org/markup-compatibility/2006">
          <mc:Choice Requires="x14">
            <control shapeId="8196" r:id="rId5" name="Check Box 4">
              <controlPr defaultSize="0" autoFill="0" autoLine="0" autoPict="0">
                <anchor moveWithCells="1">
                  <from>
                    <xdr:col>14</xdr:col>
                    <xdr:colOff>561975</xdr:colOff>
                    <xdr:row>28</xdr:row>
                    <xdr:rowOff>85725</xdr:rowOff>
                  </from>
                  <to>
                    <xdr:col>16</xdr:col>
                    <xdr:colOff>438150</xdr:colOff>
                    <xdr:row>29</xdr:row>
                    <xdr:rowOff>161925</xdr:rowOff>
                  </to>
                </anchor>
              </controlPr>
            </control>
          </mc:Choice>
        </mc:AlternateContent>
        <mc:AlternateContent xmlns:mc="http://schemas.openxmlformats.org/markup-compatibility/2006">
          <mc:Choice Requires="x14">
            <control shapeId="8197" r:id="rId6" name="Check Box 5">
              <controlPr defaultSize="0" autoFill="0" autoLine="0" autoPict="0">
                <anchor moveWithCells="1">
                  <from>
                    <xdr:col>14</xdr:col>
                    <xdr:colOff>561975</xdr:colOff>
                    <xdr:row>30</xdr:row>
                    <xdr:rowOff>76200</xdr:rowOff>
                  </from>
                  <to>
                    <xdr:col>16</xdr:col>
                    <xdr:colOff>438150</xdr:colOff>
                    <xdr:row>31</xdr:row>
                    <xdr:rowOff>152400</xdr:rowOff>
                  </to>
                </anchor>
              </controlPr>
            </control>
          </mc:Choice>
        </mc:AlternateContent>
        <mc:AlternateContent xmlns:mc="http://schemas.openxmlformats.org/markup-compatibility/2006">
          <mc:Choice Requires="x14">
            <control shapeId="8198" r:id="rId7" name="Check Box 6">
              <controlPr defaultSize="0" autoFill="0" autoLine="0" autoPict="0">
                <anchor moveWithCells="1">
                  <from>
                    <xdr:col>14</xdr:col>
                    <xdr:colOff>561975</xdr:colOff>
                    <xdr:row>32</xdr:row>
                    <xdr:rowOff>66675</xdr:rowOff>
                  </from>
                  <to>
                    <xdr:col>16</xdr:col>
                    <xdr:colOff>438150</xdr:colOff>
                    <xdr:row>33</xdr:row>
                    <xdr:rowOff>142875</xdr:rowOff>
                  </to>
                </anchor>
              </controlPr>
            </control>
          </mc:Choice>
        </mc:AlternateContent>
        <mc:AlternateContent xmlns:mc="http://schemas.openxmlformats.org/markup-compatibility/2006">
          <mc:Choice Requires="x14">
            <control shapeId="8199" r:id="rId8" name="Check Box 7">
              <controlPr defaultSize="0" autoFill="0" autoLine="0" autoPict="0">
                <anchor moveWithCells="1">
                  <from>
                    <xdr:col>14</xdr:col>
                    <xdr:colOff>561975</xdr:colOff>
                    <xdr:row>34</xdr:row>
                    <xdr:rowOff>57150</xdr:rowOff>
                  </from>
                  <to>
                    <xdr:col>16</xdr:col>
                    <xdr:colOff>438150</xdr:colOff>
                    <xdr:row>35</xdr:row>
                    <xdr:rowOff>133350</xdr:rowOff>
                  </to>
                </anchor>
              </controlPr>
            </control>
          </mc:Choice>
        </mc:AlternateContent>
        <mc:AlternateContent xmlns:mc="http://schemas.openxmlformats.org/markup-compatibility/2006">
          <mc:Choice Requires="x14">
            <control shapeId="8200" r:id="rId9" name="Check Box 8">
              <controlPr defaultSize="0" autoFill="0" autoLine="0" autoPict="0">
                <anchor moveWithCells="1">
                  <from>
                    <xdr:col>14</xdr:col>
                    <xdr:colOff>561975</xdr:colOff>
                    <xdr:row>36</xdr:row>
                    <xdr:rowOff>57150</xdr:rowOff>
                  </from>
                  <to>
                    <xdr:col>16</xdr:col>
                    <xdr:colOff>438150</xdr:colOff>
                    <xdr:row>37</xdr:row>
                    <xdr:rowOff>133350</xdr:rowOff>
                  </to>
                </anchor>
              </controlPr>
            </control>
          </mc:Choice>
        </mc:AlternateContent>
        <mc:AlternateContent xmlns:mc="http://schemas.openxmlformats.org/markup-compatibility/2006">
          <mc:Choice Requires="x14">
            <control shapeId="8201" r:id="rId10" name="Check Box 9">
              <controlPr defaultSize="0" autoFill="0" autoLine="0" autoPict="0">
                <anchor moveWithCells="1">
                  <from>
                    <xdr:col>13</xdr:col>
                    <xdr:colOff>66675</xdr:colOff>
                    <xdr:row>28</xdr:row>
                    <xdr:rowOff>57150</xdr:rowOff>
                  </from>
                  <to>
                    <xdr:col>15</xdr:col>
                    <xdr:colOff>19050</xdr:colOff>
                    <xdr:row>29</xdr:row>
                    <xdr:rowOff>171450</xdr:rowOff>
                  </to>
                </anchor>
              </controlPr>
            </control>
          </mc:Choice>
        </mc:AlternateContent>
        <mc:AlternateContent xmlns:mc="http://schemas.openxmlformats.org/markup-compatibility/2006">
          <mc:Choice Requires="x14">
            <control shapeId="8202" r:id="rId11" name="Check Box 10">
              <controlPr defaultSize="0" autoFill="0" autoLine="0" autoPict="0">
                <anchor moveWithCells="1">
                  <from>
                    <xdr:col>13</xdr:col>
                    <xdr:colOff>66675</xdr:colOff>
                    <xdr:row>30</xdr:row>
                    <xdr:rowOff>57150</xdr:rowOff>
                  </from>
                  <to>
                    <xdr:col>15</xdr:col>
                    <xdr:colOff>19050</xdr:colOff>
                    <xdr:row>31</xdr:row>
                    <xdr:rowOff>161925</xdr:rowOff>
                  </to>
                </anchor>
              </controlPr>
            </control>
          </mc:Choice>
        </mc:AlternateContent>
        <mc:AlternateContent xmlns:mc="http://schemas.openxmlformats.org/markup-compatibility/2006">
          <mc:Choice Requires="x14">
            <control shapeId="8203" r:id="rId12" name="Check Box 11">
              <controlPr defaultSize="0" autoFill="0" autoLine="0" autoPict="0">
                <anchor moveWithCells="1">
                  <from>
                    <xdr:col>13</xdr:col>
                    <xdr:colOff>66675</xdr:colOff>
                    <xdr:row>32</xdr:row>
                    <xdr:rowOff>47625</xdr:rowOff>
                  </from>
                  <to>
                    <xdr:col>15</xdr:col>
                    <xdr:colOff>19050</xdr:colOff>
                    <xdr:row>33</xdr:row>
                    <xdr:rowOff>152400</xdr:rowOff>
                  </to>
                </anchor>
              </controlPr>
            </control>
          </mc:Choice>
        </mc:AlternateContent>
        <mc:AlternateContent xmlns:mc="http://schemas.openxmlformats.org/markup-compatibility/2006">
          <mc:Choice Requires="x14">
            <control shapeId="8204" r:id="rId13" name="Check Box 12">
              <controlPr defaultSize="0" autoFill="0" autoLine="0" autoPict="0">
                <anchor moveWithCells="1">
                  <from>
                    <xdr:col>13</xdr:col>
                    <xdr:colOff>66675</xdr:colOff>
                    <xdr:row>34</xdr:row>
                    <xdr:rowOff>38100</xdr:rowOff>
                  </from>
                  <to>
                    <xdr:col>15</xdr:col>
                    <xdr:colOff>19050</xdr:colOff>
                    <xdr:row>35</xdr:row>
                    <xdr:rowOff>142875</xdr:rowOff>
                  </to>
                </anchor>
              </controlPr>
            </control>
          </mc:Choice>
        </mc:AlternateContent>
        <mc:AlternateContent xmlns:mc="http://schemas.openxmlformats.org/markup-compatibility/2006">
          <mc:Choice Requires="x14">
            <control shapeId="8205" r:id="rId14" name="Check Box 13">
              <controlPr defaultSize="0" autoFill="0" autoLine="0" autoPict="0">
                <anchor moveWithCells="1">
                  <from>
                    <xdr:col>13</xdr:col>
                    <xdr:colOff>66675</xdr:colOff>
                    <xdr:row>36</xdr:row>
                    <xdr:rowOff>28575</xdr:rowOff>
                  </from>
                  <to>
                    <xdr:col>15</xdr:col>
                    <xdr:colOff>19050</xdr:colOff>
                    <xdr:row>37</xdr:row>
                    <xdr:rowOff>133350</xdr:rowOff>
                  </to>
                </anchor>
              </controlPr>
            </control>
          </mc:Choice>
        </mc:AlternateContent>
        <mc:AlternateContent xmlns:mc="http://schemas.openxmlformats.org/markup-compatibility/2006">
          <mc:Choice Requires="x14">
            <control shapeId="8206" r:id="rId15" name="Check Box 14">
              <controlPr defaultSize="0" autoFill="0" autoLine="0" autoPict="0">
                <anchor moveWithCells="1">
                  <from>
                    <xdr:col>13</xdr:col>
                    <xdr:colOff>66675</xdr:colOff>
                    <xdr:row>38</xdr:row>
                    <xdr:rowOff>47625</xdr:rowOff>
                  </from>
                  <to>
                    <xdr:col>15</xdr:col>
                    <xdr:colOff>19050</xdr:colOff>
                    <xdr:row>39</xdr:row>
                    <xdr:rowOff>152400</xdr:rowOff>
                  </to>
                </anchor>
              </controlPr>
            </control>
          </mc:Choice>
        </mc:AlternateContent>
        <mc:AlternateContent xmlns:mc="http://schemas.openxmlformats.org/markup-compatibility/2006">
          <mc:Choice Requires="x14">
            <control shapeId="22" r:id="rId16" name="Check Box 16">
              <controlPr defaultSize="0" autoFill="0" autoLine="0" autoPict="0">
                <anchor moveWithCells="1">
                  <from>
                    <xdr:col>18</xdr:col>
                    <xdr:colOff>104775</xdr:colOff>
                    <xdr:row>11</xdr:row>
                    <xdr:rowOff>142875</xdr:rowOff>
                  </from>
                  <to>
                    <xdr:col>19</xdr:col>
                    <xdr:colOff>57150</xdr:colOff>
                    <xdr:row>13</xdr:row>
                    <xdr:rowOff>0</xdr:rowOff>
                  </to>
                </anchor>
              </controlPr>
            </control>
          </mc:Choice>
        </mc:AlternateContent>
      </controls>
    </mc:Choice>
  </mc:AlternateContent>
  <extLst>
    <ext xmlns:x14="http://schemas.microsoft.com/office/spreadsheetml/2009/9/main" uri="{A8765BA9-456A-4dab-B4F3-ACF838C121DE}">
      <x14:slicerList>
        <x14:slicer r:id="rId17"/>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C790-C02C-4B62-BEF4-B685703260B7}">
  <dimension ref="B47:K48"/>
  <sheetViews>
    <sheetView showRowColHeaders="0" zoomScale="90" zoomScaleNormal="90" workbookViewId="0"/>
  </sheetViews>
  <sheetFormatPr defaultColWidth="8.85546875" defaultRowHeight="15" x14ac:dyDescent="0.25"/>
  <cols>
    <col min="1" max="16384" width="8.85546875" style="5"/>
  </cols>
  <sheetData>
    <row r="47" spans="2:11" x14ac:dyDescent="0.25">
      <c r="B47" s="25"/>
      <c r="C47" s="26"/>
      <c r="D47" s="26"/>
      <c r="E47" s="26"/>
      <c r="F47" s="26"/>
      <c r="G47" s="26"/>
      <c r="K47" s="5" t="s">
        <v>56</v>
      </c>
    </row>
    <row r="48" spans="2:11" x14ac:dyDescent="0.25">
      <c r="B48" s="26"/>
      <c r="C48" s="26"/>
      <c r="D48" s="26"/>
      <c r="E48" s="26"/>
      <c r="F48" s="26"/>
      <c r="G48" s="26"/>
    </row>
  </sheetData>
  <mergeCells count="1">
    <mergeCell ref="B47:G4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Check Box 1">
              <controlPr defaultSize="0" autoFill="0" autoLine="0" autoPict="0">
                <anchor moveWithCells="1">
                  <from>
                    <xdr:col>11</xdr:col>
                    <xdr:colOff>257175</xdr:colOff>
                    <xdr:row>27</xdr:row>
                    <xdr:rowOff>0</xdr:rowOff>
                  </from>
                  <to>
                    <xdr:col>12</xdr:col>
                    <xdr:colOff>209550</xdr:colOff>
                    <xdr:row>28</xdr:row>
                    <xdr:rowOff>38100</xdr:rowOff>
                  </to>
                </anchor>
              </controlPr>
            </control>
          </mc:Choice>
        </mc:AlternateContent>
        <mc:AlternateContent xmlns:mc="http://schemas.openxmlformats.org/markup-compatibility/2006">
          <mc:Choice Requires="x14">
            <control shapeId="9218" r:id="rId4" name="Check Box 2">
              <controlPr defaultSize="0" autoFill="0" autoLine="0" autoPict="0">
                <anchor moveWithCells="1">
                  <from>
                    <xdr:col>21</xdr:col>
                    <xdr:colOff>419100</xdr:colOff>
                    <xdr:row>26</xdr:row>
                    <xdr:rowOff>171450</xdr:rowOff>
                  </from>
                  <to>
                    <xdr:col>22</xdr:col>
                    <xdr:colOff>419100</xdr:colOff>
                    <xdr:row>28</xdr:row>
                    <xdr:rowOff>38100</xdr:rowOff>
                  </to>
                </anchor>
              </controlPr>
            </control>
          </mc:Choice>
        </mc:AlternateContent>
        <mc:AlternateContent xmlns:mc="http://schemas.openxmlformats.org/markup-compatibility/2006">
          <mc:Choice Requires="x14">
            <control shapeId="7" r:id="rId5" name="Option Button 3">
              <controlPr defaultSize="0" autoFill="0" autoLine="0" autoPict="0">
                <anchor moveWithCells="1">
                  <from>
                    <xdr:col>2</xdr:col>
                    <xdr:colOff>161925</xdr:colOff>
                    <xdr:row>13</xdr:row>
                    <xdr:rowOff>171450</xdr:rowOff>
                  </from>
                  <to>
                    <xdr:col>2</xdr:col>
                    <xdr:colOff>514350</xdr:colOff>
                    <xdr:row>15</xdr:row>
                    <xdr:rowOff>28575</xdr:rowOff>
                  </to>
                </anchor>
              </controlPr>
            </control>
          </mc:Choice>
        </mc:AlternateContent>
        <mc:AlternateContent xmlns:mc="http://schemas.openxmlformats.org/markup-compatibility/2006">
          <mc:Choice Requires="x14">
            <control shapeId="9220" r:id="rId6" name="Option Button 4">
              <controlPr defaultSize="0" autoFill="0" autoLine="0" autoPict="0">
                <anchor moveWithCells="1">
                  <from>
                    <xdr:col>3</xdr:col>
                    <xdr:colOff>19050</xdr:colOff>
                    <xdr:row>13</xdr:row>
                    <xdr:rowOff>171450</xdr:rowOff>
                  </from>
                  <to>
                    <xdr:col>3</xdr:col>
                    <xdr:colOff>361950</xdr:colOff>
                    <xdr:row>15</xdr:row>
                    <xdr:rowOff>28575</xdr:rowOff>
                  </to>
                </anchor>
              </controlPr>
            </control>
          </mc:Choice>
        </mc:AlternateContent>
        <mc:AlternateContent xmlns:mc="http://schemas.openxmlformats.org/markup-compatibility/2006">
          <mc:Choice Requires="x14">
            <control shapeId="9221" r:id="rId7" name="Check Box 5">
              <controlPr defaultSize="0" autoFill="0" autoLine="0" autoPict="0">
                <anchor moveWithCells="1">
                  <from>
                    <xdr:col>14</xdr:col>
                    <xdr:colOff>561975</xdr:colOff>
                    <xdr:row>28</xdr:row>
                    <xdr:rowOff>85725</xdr:rowOff>
                  </from>
                  <to>
                    <xdr:col>16</xdr:col>
                    <xdr:colOff>438150</xdr:colOff>
                    <xdr:row>29</xdr:row>
                    <xdr:rowOff>161925</xdr:rowOff>
                  </to>
                </anchor>
              </controlPr>
            </control>
          </mc:Choice>
        </mc:AlternateContent>
        <mc:AlternateContent xmlns:mc="http://schemas.openxmlformats.org/markup-compatibility/2006">
          <mc:Choice Requires="x14">
            <control shapeId="24" r:id="rId8" name="Check Box 6">
              <controlPr defaultSize="0" autoFill="0" autoLine="0" autoPict="0">
                <anchor moveWithCells="1">
                  <from>
                    <xdr:col>14</xdr:col>
                    <xdr:colOff>561975</xdr:colOff>
                    <xdr:row>30</xdr:row>
                    <xdr:rowOff>76200</xdr:rowOff>
                  </from>
                  <to>
                    <xdr:col>16</xdr:col>
                    <xdr:colOff>438150</xdr:colOff>
                    <xdr:row>31</xdr:row>
                    <xdr:rowOff>152400</xdr:rowOff>
                  </to>
                </anchor>
              </controlPr>
            </control>
          </mc:Choice>
        </mc:AlternateContent>
        <mc:AlternateContent xmlns:mc="http://schemas.openxmlformats.org/markup-compatibility/2006">
          <mc:Choice Requires="x14">
            <control shapeId="25" r:id="rId9" name="Check Box 7">
              <controlPr defaultSize="0" autoFill="0" autoLine="0" autoPict="0">
                <anchor moveWithCells="1">
                  <from>
                    <xdr:col>14</xdr:col>
                    <xdr:colOff>561975</xdr:colOff>
                    <xdr:row>32</xdr:row>
                    <xdr:rowOff>66675</xdr:rowOff>
                  </from>
                  <to>
                    <xdr:col>16</xdr:col>
                    <xdr:colOff>438150</xdr:colOff>
                    <xdr:row>33</xdr:row>
                    <xdr:rowOff>142875</xdr:rowOff>
                  </to>
                </anchor>
              </controlPr>
            </control>
          </mc:Choice>
        </mc:AlternateContent>
        <mc:AlternateContent xmlns:mc="http://schemas.openxmlformats.org/markup-compatibility/2006">
          <mc:Choice Requires="x14">
            <control shapeId="26" r:id="rId10" name="Check Box 8">
              <controlPr defaultSize="0" autoFill="0" autoLine="0" autoPict="0">
                <anchor moveWithCells="1">
                  <from>
                    <xdr:col>14</xdr:col>
                    <xdr:colOff>561975</xdr:colOff>
                    <xdr:row>34</xdr:row>
                    <xdr:rowOff>57150</xdr:rowOff>
                  </from>
                  <to>
                    <xdr:col>16</xdr:col>
                    <xdr:colOff>438150</xdr:colOff>
                    <xdr:row>35</xdr:row>
                    <xdr:rowOff>133350</xdr:rowOff>
                  </to>
                </anchor>
              </controlPr>
            </control>
          </mc:Choice>
        </mc:AlternateContent>
        <mc:AlternateContent xmlns:mc="http://schemas.openxmlformats.org/markup-compatibility/2006">
          <mc:Choice Requires="x14">
            <control shapeId="27" r:id="rId11" name="Check Box 9">
              <controlPr defaultSize="0" autoFill="0" autoLine="0" autoPict="0">
                <anchor moveWithCells="1">
                  <from>
                    <xdr:col>14</xdr:col>
                    <xdr:colOff>561975</xdr:colOff>
                    <xdr:row>36</xdr:row>
                    <xdr:rowOff>57150</xdr:rowOff>
                  </from>
                  <to>
                    <xdr:col>16</xdr:col>
                    <xdr:colOff>438150</xdr:colOff>
                    <xdr:row>37</xdr:row>
                    <xdr:rowOff>133350</xdr:rowOff>
                  </to>
                </anchor>
              </controlPr>
            </control>
          </mc:Choice>
        </mc:AlternateContent>
        <mc:AlternateContent xmlns:mc="http://schemas.openxmlformats.org/markup-compatibility/2006">
          <mc:Choice Requires="x14">
            <control shapeId="28" r:id="rId12" name="Check Box 10">
              <controlPr defaultSize="0" autoFill="0" autoLine="0" autoPict="0">
                <anchor moveWithCells="1">
                  <from>
                    <xdr:col>13</xdr:col>
                    <xdr:colOff>66675</xdr:colOff>
                    <xdr:row>28</xdr:row>
                    <xdr:rowOff>57150</xdr:rowOff>
                  </from>
                  <to>
                    <xdr:col>15</xdr:col>
                    <xdr:colOff>19050</xdr:colOff>
                    <xdr:row>29</xdr:row>
                    <xdr:rowOff>171450</xdr:rowOff>
                  </to>
                </anchor>
              </controlPr>
            </control>
          </mc:Choice>
        </mc:AlternateContent>
        <mc:AlternateContent xmlns:mc="http://schemas.openxmlformats.org/markup-compatibility/2006">
          <mc:Choice Requires="x14">
            <control shapeId="29" r:id="rId13" name="Check Box 11">
              <controlPr defaultSize="0" autoFill="0" autoLine="0" autoPict="0">
                <anchor moveWithCells="1">
                  <from>
                    <xdr:col>13</xdr:col>
                    <xdr:colOff>66675</xdr:colOff>
                    <xdr:row>30</xdr:row>
                    <xdr:rowOff>57150</xdr:rowOff>
                  </from>
                  <to>
                    <xdr:col>15</xdr:col>
                    <xdr:colOff>19050</xdr:colOff>
                    <xdr:row>31</xdr:row>
                    <xdr:rowOff>161925</xdr:rowOff>
                  </to>
                </anchor>
              </controlPr>
            </control>
          </mc:Choice>
        </mc:AlternateContent>
        <mc:AlternateContent xmlns:mc="http://schemas.openxmlformats.org/markup-compatibility/2006">
          <mc:Choice Requires="x14">
            <control shapeId="30" r:id="rId14" name="Check Box 12">
              <controlPr defaultSize="0" autoFill="0" autoLine="0" autoPict="0">
                <anchor moveWithCells="1">
                  <from>
                    <xdr:col>13</xdr:col>
                    <xdr:colOff>66675</xdr:colOff>
                    <xdr:row>32</xdr:row>
                    <xdr:rowOff>47625</xdr:rowOff>
                  </from>
                  <to>
                    <xdr:col>15</xdr:col>
                    <xdr:colOff>19050</xdr:colOff>
                    <xdr:row>33</xdr:row>
                    <xdr:rowOff>152400</xdr:rowOff>
                  </to>
                </anchor>
              </controlPr>
            </control>
          </mc:Choice>
        </mc:AlternateContent>
        <mc:AlternateContent xmlns:mc="http://schemas.openxmlformats.org/markup-compatibility/2006">
          <mc:Choice Requires="x14">
            <control shapeId="31" r:id="rId15" name="Check Box 13">
              <controlPr defaultSize="0" autoFill="0" autoLine="0" autoPict="0">
                <anchor moveWithCells="1">
                  <from>
                    <xdr:col>13</xdr:col>
                    <xdr:colOff>66675</xdr:colOff>
                    <xdr:row>34</xdr:row>
                    <xdr:rowOff>38100</xdr:rowOff>
                  </from>
                  <to>
                    <xdr:col>15</xdr:col>
                    <xdr:colOff>19050</xdr:colOff>
                    <xdr:row>35</xdr:row>
                    <xdr:rowOff>142875</xdr:rowOff>
                  </to>
                </anchor>
              </controlPr>
            </control>
          </mc:Choice>
        </mc:AlternateContent>
        <mc:AlternateContent xmlns:mc="http://schemas.openxmlformats.org/markup-compatibility/2006">
          <mc:Choice Requires="x14">
            <control shapeId="32" r:id="rId16" name="Check Box 14">
              <controlPr defaultSize="0" autoFill="0" autoLine="0" autoPict="0">
                <anchor moveWithCells="1">
                  <from>
                    <xdr:col>13</xdr:col>
                    <xdr:colOff>66675</xdr:colOff>
                    <xdr:row>36</xdr:row>
                    <xdr:rowOff>28575</xdr:rowOff>
                  </from>
                  <to>
                    <xdr:col>15</xdr:col>
                    <xdr:colOff>19050</xdr:colOff>
                    <xdr:row>37</xdr:row>
                    <xdr:rowOff>133350</xdr:rowOff>
                  </to>
                </anchor>
              </controlPr>
            </control>
          </mc:Choice>
        </mc:AlternateContent>
        <mc:AlternateContent xmlns:mc="http://schemas.openxmlformats.org/markup-compatibility/2006">
          <mc:Choice Requires="x14">
            <control shapeId="33" r:id="rId17" name="Check Box 15">
              <controlPr defaultSize="0" autoFill="0" autoLine="0" autoPict="0">
                <anchor moveWithCells="1">
                  <from>
                    <xdr:col>13</xdr:col>
                    <xdr:colOff>66675</xdr:colOff>
                    <xdr:row>38</xdr:row>
                    <xdr:rowOff>47625</xdr:rowOff>
                  </from>
                  <to>
                    <xdr:col>15</xdr:col>
                    <xdr:colOff>19050</xdr:colOff>
                    <xdr:row>39</xdr:row>
                    <xdr:rowOff>152400</xdr:rowOff>
                  </to>
                </anchor>
              </controlPr>
            </control>
          </mc:Choice>
        </mc:AlternateContent>
      </controls>
    </mc:Choice>
  </mc:AlternateContent>
  <extLst>
    <ext xmlns:x14="http://schemas.microsoft.com/office/spreadsheetml/2009/9/main" uri="{A8765BA9-456A-4dab-B4F3-ACF838C121DE}">
      <x14:slicerList>
        <x14:slicer r:id="rId18"/>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4996C-F80A-4179-928C-9DE2C6BC1905}">
  <dimension ref="B47:K48"/>
  <sheetViews>
    <sheetView showRowColHeaders="0" zoomScale="90" zoomScaleNormal="90" workbookViewId="0"/>
  </sheetViews>
  <sheetFormatPr defaultColWidth="8.85546875" defaultRowHeight="15" x14ac:dyDescent="0.25"/>
  <cols>
    <col min="1" max="16384" width="8.85546875" style="5"/>
  </cols>
  <sheetData>
    <row r="47" spans="2:11" x14ac:dyDescent="0.25">
      <c r="B47" s="25"/>
      <c r="C47" s="26"/>
      <c r="D47" s="26"/>
      <c r="E47" s="26"/>
      <c r="F47" s="26"/>
      <c r="G47" s="26"/>
      <c r="K47" s="5" t="s">
        <v>56</v>
      </c>
    </row>
    <row r="48" spans="2:11" x14ac:dyDescent="0.25">
      <c r="B48" s="26"/>
      <c r="C48" s="26"/>
      <c r="D48" s="26"/>
      <c r="E48" s="26"/>
      <c r="F48" s="26"/>
      <c r="G48" s="26"/>
    </row>
  </sheetData>
  <mergeCells count="1">
    <mergeCell ref="B47:G4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41" r:id="rId3" name="Check Box 1">
              <controlPr defaultSize="0" autoFill="0" autoLine="0" autoPict="0">
                <anchor moveWithCells="1">
                  <from>
                    <xdr:col>17</xdr:col>
                    <xdr:colOff>514350</xdr:colOff>
                    <xdr:row>11</xdr:row>
                    <xdr:rowOff>133350</xdr:rowOff>
                  </from>
                  <to>
                    <xdr:col>18</xdr:col>
                    <xdr:colOff>514350</xdr:colOff>
                    <xdr:row>13</xdr:row>
                    <xdr:rowOff>0</xdr:rowOff>
                  </to>
                </anchor>
              </controlPr>
            </control>
          </mc:Choice>
        </mc:AlternateContent>
        <mc:AlternateContent xmlns:mc="http://schemas.openxmlformats.org/markup-compatibility/2006">
          <mc:Choice Requires="x14">
            <control shapeId="10242" r:id="rId4" name="Option Button 2">
              <controlPr defaultSize="0" autoFill="0" autoLine="0" autoPict="0">
                <anchor moveWithCells="1">
                  <from>
                    <xdr:col>8</xdr:col>
                    <xdr:colOff>323850</xdr:colOff>
                    <xdr:row>11</xdr:row>
                    <xdr:rowOff>152400</xdr:rowOff>
                  </from>
                  <to>
                    <xdr:col>9</xdr:col>
                    <xdr:colOff>57150</xdr:colOff>
                    <xdr:row>13</xdr:row>
                    <xdr:rowOff>9525</xdr:rowOff>
                  </to>
                </anchor>
              </controlPr>
            </control>
          </mc:Choice>
        </mc:AlternateContent>
        <mc:AlternateContent xmlns:mc="http://schemas.openxmlformats.org/markup-compatibility/2006">
          <mc:Choice Requires="x14">
            <control shapeId="10243" r:id="rId5" name="Option Button 3">
              <controlPr defaultSize="0" autoFill="0" autoLine="0" autoPict="0">
                <anchor moveWithCells="1">
                  <from>
                    <xdr:col>9</xdr:col>
                    <xdr:colOff>171450</xdr:colOff>
                    <xdr:row>11</xdr:row>
                    <xdr:rowOff>152400</xdr:rowOff>
                  </from>
                  <to>
                    <xdr:col>9</xdr:col>
                    <xdr:colOff>523875</xdr:colOff>
                    <xdr:row>13</xdr:row>
                    <xdr:rowOff>9525</xdr:rowOff>
                  </to>
                </anchor>
              </controlPr>
            </control>
          </mc:Choice>
        </mc:AlternateContent>
        <mc:AlternateContent xmlns:mc="http://schemas.openxmlformats.org/markup-compatibility/2006">
          <mc:Choice Requires="x14">
            <control shapeId="10244" r:id="rId6" name="Check Box 4">
              <controlPr defaultSize="0" autoFill="0" autoLine="0" autoPict="0">
                <anchor moveWithCells="1">
                  <from>
                    <xdr:col>14</xdr:col>
                    <xdr:colOff>561975</xdr:colOff>
                    <xdr:row>28</xdr:row>
                    <xdr:rowOff>85725</xdr:rowOff>
                  </from>
                  <to>
                    <xdr:col>16</xdr:col>
                    <xdr:colOff>438150</xdr:colOff>
                    <xdr:row>29</xdr:row>
                    <xdr:rowOff>161925</xdr:rowOff>
                  </to>
                </anchor>
              </controlPr>
            </control>
          </mc:Choice>
        </mc:AlternateContent>
        <mc:AlternateContent xmlns:mc="http://schemas.openxmlformats.org/markup-compatibility/2006">
          <mc:Choice Requires="x14">
            <control shapeId="10245" r:id="rId7" name="Check Box 5">
              <controlPr defaultSize="0" autoFill="0" autoLine="0" autoPict="0">
                <anchor moveWithCells="1">
                  <from>
                    <xdr:col>14</xdr:col>
                    <xdr:colOff>561975</xdr:colOff>
                    <xdr:row>30</xdr:row>
                    <xdr:rowOff>76200</xdr:rowOff>
                  </from>
                  <to>
                    <xdr:col>16</xdr:col>
                    <xdr:colOff>438150</xdr:colOff>
                    <xdr:row>31</xdr:row>
                    <xdr:rowOff>152400</xdr:rowOff>
                  </to>
                </anchor>
              </controlPr>
            </control>
          </mc:Choice>
        </mc:AlternateContent>
        <mc:AlternateContent xmlns:mc="http://schemas.openxmlformats.org/markup-compatibility/2006">
          <mc:Choice Requires="x14">
            <control shapeId="10246" r:id="rId8" name="Check Box 6">
              <controlPr defaultSize="0" autoFill="0" autoLine="0" autoPict="0">
                <anchor moveWithCells="1">
                  <from>
                    <xdr:col>14</xdr:col>
                    <xdr:colOff>561975</xdr:colOff>
                    <xdr:row>32</xdr:row>
                    <xdr:rowOff>66675</xdr:rowOff>
                  </from>
                  <to>
                    <xdr:col>16</xdr:col>
                    <xdr:colOff>438150</xdr:colOff>
                    <xdr:row>33</xdr:row>
                    <xdr:rowOff>142875</xdr:rowOff>
                  </to>
                </anchor>
              </controlPr>
            </control>
          </mc:Choice>
        </mc:AlternateContent>
        <mc:AlternateContent xmlns:mc="http://schemas.openxmlformats.org/markup-compatibility/2006">
          <mc:Choice Requires="x14">
            <control shapeId="10247" r:id="rId9" name="Check Box 7">
              <controlPr defaultSize="0" autoFill="0" autoLine="0" autoPict="0">
                <anchor moveWithCells="1">
                  <from>
                    <xdr:col>14</xdr:col>
                    <xdr:colOff>561975</xdr:colOff>
                    <xdr:row>34</xdr:row>
                    <xdr:rowOff>57150</xdr:rowOff>
                  </from>
                  <to>
                    <xdr:col>16</xdr:col>
                    <xdr:colOff>438150</xdr:colOff>
                    <xdr:row>35</xdr:row>
                    <xdr:rowOff>133350</xdr:rowOff>
                  </to>
                </anchor>
              </controlPr>
            </control>
          </mc:Choice>
        </mc:AlternateContent>
        <mc:AlternateContent xmlns:mc="http://schemas.openxmlformats.org/markup-compatibility/2006">
          <mc:Choice Requires="x14">
            <control shapeId="10248" r:id="rId10" name="Check Box 8">
              <controlPr defaultSize="0" autoFill="0" autoLine="0" autoPict="0">
                <anchor moveWithCells="1">
                  <from>
                    <xdr:col>14</xdr:col>
                    <xdr:colOff>561975</xdr:colOff>
                    <xdr:row>36</xdr:row>
                    <xdr:rowOff>57150</xdr:rowOff>
                  </from>
                  <to>
                    <xdr:col>16</xdr:col>
                    <xdr:colOff>438150</xdr:colOff>
                    <xdr:row>37</xdr:row>
                    <xdr:rowOff>133350</xdr:rowOff>
                  </to>
                </anchor>
              </controlPr>
            </control>
          </mc:Choice>
        </mc:AlternateContent>
        <mc:AlternateContent xmlns:mc="http://schemas.openxmlformats.org/markup-compatibility/2006">
          <mc:Choice Requires="x14">
            <control shapeId="10249" r:id="rId11" name="Check Box 9">
              <controlPr defaultSize="0" autoFill="0" autoLine="0" autoPict="0">
                <anchor moveWithCells="1">
                  <from>
                    <xdr:col>13</xdr:col>
                    <xdr:colOff>66675</xdr:colOff>
                    <xdr:row>28</xdr:row>
                    <xdr:rowOff>57150</xdr:rowOff>
                  </from>
                  <to>
                    <xdr:col>15</xdr:col>
                    <xdr:colOff>19050</xdr:colOff>
                    <xdr:row>29</xdr:row>
                    <xdr:rowOff>171450</xdr:rowOff>
                  </to>
                </anchor>
              </controlPr>
            </control>
          </mc:Choice>
        </mc:AlternateContent>
        <mc:AlternateContent xmlns:mc="http://schemas.openxmlformats.org/markup-compatibility/2006">
          <mc:Choice Requires="x14">
            <control shapeId="10250" r:id="rId12" name="Check Box 10">
              <controlPr defaultSize="0" autoFill="0" autoLine="0" autoPict="0">
                <anchor moveWithCells="1">
                  <from>
                    <xdr:col>13</xdr:col>
                    <xdr:colOff>66675</xdr:colOff>
                    <xdr:row>30</xdr:row>
                    <xdr:rowOff>57150</xdr:rowOff>
                  </from>
                  <to>
                    <xdr:col>15</xdr:col>
                    <xdr:colOff>19050</xdr:colOff>
                    <xdr:row>31</xdr:row>
                    <xdr:rowOff>161925</xdr:rowOff>
                  </to>
                </anchor>
              </controlPr>
            </control>
          </mc:Choice>
        </mc:AlternateContent>
        <mc:AlternateContent xmlns:mc="http://schemas.openxmlformats.org/markup-compatibility/2006">
          <mc:Choice Requires="x14">
            <control shapeId="10251" r:id="rId13" name="Check Box 11">
              <controlPr defaultSize="0" autoFill="0" autoLine="0" autoPict="0">
                <anchor moveWithCells="1">
                  <from>
                    <xdr:col>13</xdr:col>
                    <xdr:colOff>66675</xdr:colOff>
                    <xdr:row>32</xdr:row>
                    <xdr:rowOff>47625</xdr:rowOff>
                  </from>
                  <to>
                    <xdr:col>15</xdr:col>
                    <xdr:colOff>19050</xdr:colOff>
                    <xdr:row>33</xdr:row>
                    <xdr:rowOff>152400</xdr:rowOff>
                  </to>
                </anchor>
              </controlPr>
            </control>
          </mc:Choice>
        </mc:AlternateContent>
        <mc:AlternateContent xmlns:mc="http://schemas.openxmlformats.org/markup-compatibility/2006">
          <mc:Choice Requires="x14">
            <control shapeId="10252" r:id="rId14" name="Check Box 12">
              <controlPr defaultSize="0" autoFill="0" autoLine="0" autoPict="0">
                <anchor moveWithCells="1">
                  <from>
                    <xdr:col>13</xdr:col>
                    <xdr:colOff>66675</xdr:colOff>
                    <xdr:row>34</xdr:row>
                    <xdr:rowOff>38100</xdr:rowOff>
                  </from>
                  <to>
                    <xdr:col>15</xdr:col>
                    <xdr:colOff>19050</xdr:colOff>
                    <xdr:row>35</xdr:row>
                    <xdr:rowOff>142875</xdr:rowOff>
                  </to>
                </anchor>
              </controlPr>
            </control>
          </mc:Choice>
        </mc:AlternateContent>
        <mc:AlternateContent xmlns:mc="http://schemas.openxmlformats.org/markup-compatibility/2006">
          <mc:Choice Requires="x14">
            <control shapeId="10253" r:id="rId15" name="Check Box 13">
              <controlPr defaultSize="0" autoFill="0" autoLine="0" autoPict="0">
                <anchor moveWithCells="1">
                  <from>
                    <xdr:col>13</xdr:col>
                    <xdr:colOff>66675</xdr:colOff>
                    <xdr:row>36</xdr:row>
                    <xdr:rowOff>28575</xdr:rowOff>
                  </from>
                  <to>
                    <xdr:col>15</xdr:col>
                    <xdr:colOff>19050</xdr:colOff>
                    <xdr:row>37</xdr:row>
                    <xdr:rowOff>133350</xdr:rowOff>
                  </to>
                </anchor>
              </controlPr>
            </control>
          </mc:Choice>
        </mc:AlternateContent>
        <mc:AlternateContent xmlns:mc="http://schemas.openxmlformats.org/markup-compatibility/2006">
          <mc:Choice Requires="x14">
            <control shapeId="10254" r:id="rId16" name="Check Box 14">
              <controlPr defaultSize="0" autoFill="0" autoLine="0" autoPict="0">
                <anchor moveWithCells="1">
                  <from>
                    <xdr:col>13</xdr:col>
                    <xdr:colOff>66675</xdr:colOff>
                    <xdr:row>38</xdr:row>
                    <xdr:rowOff>47625</xdr:rowOff>
                  </from>
                  <to>
                    <xdr:col>15</xdr:col>
                    <xdr:colOff>19050</xdr:colOff>
                    <xdr:row>39</xdr:row>
                    <xdr:rowOff>152400</xdr:rowOff>
                  </to>
                </anchor>
              </controlPr>
            </control>
          </mc:Choice>
        </mc:AlternateContent>
      </controls>
    </mc:Choice>
  </mc:AlternateContent>
  <extLst>
    <ext xmlns:x14="http://schemas.microsoft.com/office/spreadsheetml/2009/9/main" uri="{A8765BA9-456A-4dab-B4F3-ACF838C121DE}">
      <x14:slicerList>
        <x14:slicer r:id="rId17"/>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D91D-BB1D-4473-BB0C-3E4D972C9B5D}">
  <dimension ref="A1:Z50"/>
  <sheetViews>
    <sheetView workbookViewId="0"/>
  </sheetViews>
  <sheetFormatPr defaultRowHeight="15" x14ac:dyDescent="0.25"/>
  <cols>
    <col min="3" max="3" width="11.28515625" bestFit="1" customWidth="1"/>
    <col min="9" max="9" width="8.85546875" customWidth="1"/>
    <col min="10" max="10" width="10.7109375" customWidth="1"/>
    <col min="12" max="12" width="9" customWidth="1"/>
    <col min="18" max="18" width="10.28515625" bestFit="1" customWidth="1"/>
    <col min="21" max="21" width="4.28515625" customWidth="1"/>
  </cols>
  <sheetData>
    <row r="1" spans="1:26" ht="15" customHeight="1" x14ac:dyDescent="0.25">
      <c r="B1" s="7" t="s">
        <v>7</v>
      </c>
      <c r="E1" s="7" t="s">
        <v>34</v>
      </c>
      <c r="F1" s="2" t="s">
        <v>35</v>
      </c>
      <c r="H1" s="7" t="s">
        <v>36</v>
      </c>
      <c r="I1" s="7" t="s">
        <v>37</v>
      </c>
      <c r="K1" s="7" t="s">
        <v>26</v>
      </c>
      <c r="M1" s="7" t="s">
        <v>30</v>
      </c>
      <c r="Q1" s="2" t="s">
        <v>30</v>
      </c>
      <c r="R1" s="2" t="s">
        <v>54</v>
      </c>
      <c r="S1" s="2" t="s">
        <v>55</v>
      </c>
      <c r="T1" s="2" t="s">
        <v>85</v>
      </c>
    </row>
    <row r="2" spans="1:26" ht="15" customHeight="1" x14ac:dyDescent="0.25">
      <c r="A2" s="6" t="s">
        <v>8</v>
      </c>
      <c r="B2" s="8">
        <f>C2/$C$8</f>
        <v>0.50025693730729703</v>
      </c>
      <c r="C2" s="9">
        <f>GETPIVOTDATA(""&amp;A2,Control!$A$3)*B26</f>
        <v>3894</v>
      </c>
      <c r="E2" s="6" t="str">
        <f>CHOOSE($I$5,A2,Q2,J2)</f>
        <v>Checking</v>
      </c>
      <c r="F2" s="13">
        <f>CHOOSE($I$5,B2,T2,K2)</f>
        <v>0</v>
      </c>
      <c r="H2" s="2" t="s">
        <v>7</v>
      </c>
      <c r="I2" s="2">
        <v>1</v>
      </c>
      <c r="J2" s="6" t="s">
        <v>41</v>
      </c>
      <c r="K2" s="13">
        <f>L2/$L$7</f>
        <v>0</v>
      </c>
      <c r="L2" s="9">
        <f>GETPIVOTDATA(""&amp;J2,Control!$A$3)*K26</f>
        <v>0</v>
      </c>
      <c r="M2" t="str">
        <f>Q11</f>
        <v>Home</v>
      </c>
      <c r="N2" s="13">
        <f>IF(T11&gt;1,1-(T11-1),T11)</f>
        <v>0.70520000000000016</v>
      </c>
      <c r="O2" s="13">
        <f>IF(T11&gt;1,0,1-N2)</f>
        <v>0.29479999999999984</v>
      </c>
      <c r="P2" s="13">
        <f>IF(T11&gt;1,T11-1,0)</f>
        <v>0</v>
      </c>
      <c r="Q2" t="s">
        <v>50</v>
      </c>
      <c r="R2" s="2">
        <f>GETPIVOTDATA(Q2&amp;" "&amp;R$1,Control!$A$3)</f>
        <v>1500</v>
      </c>
      <c r="S2" s="11" cm="1">
        <f t="array" ref="S2">GETPIVOTDATA(""&amp;Q2,Control!$A$3)*(100%/COUNTA($K$26:$O$26)*SUM($K$26:$O$26*1))</f>
        <v>1057.8000000000002</v>
      </c>
      <c r="T2" s="13">
        <f>S2/R2</f>
        <v>0.70520000000000016</v>
      </c>
    </row>
    <row r="3" spans="1:26" x14ac:dyDescent="0.25">
      <c r="A3" s="6" t="s">
        <v>9</v>
      </c>
      <c r="B3" s="8">
        <f t="shared" ref="B3:B7" si="0">C3/$C$8</f>
        <v>0</v>
      </c>
      <c r="C3" s="9">
        <f>GETPIVOTDATA(""&amp;A3,Control!$A$3)*C26</f>
        <v>0</v>
      </c>
      <c r="E3" s="6" t="str">
        <f t="shared" ref="E3:E7" si="1">CHOOSE($I$5,A3,Q3,J3)</f>
        <v>Saving</v>
      </c>
      <c r="F3" s="13">
        <f t="shared" ref="F3:F7" si="2">CHOOSE($I$5,B3,T3,K3)</f>
        <v>0</v>
      </c>
      <c r="H3" s="2" t="s">
        <v>30</v>
      </c>
      <c r="I3" s="2">
        <v>2</v>
      </c>
      <c r="J3" s="6" t="s">
        <v>42</v>
      </c>
      <c r="K3" s="13">
        <f t="shared" ref="K3:K6" si="3">L3/$L$7</f>
        <v>0</v>
      </c>
      <c r="L3" s="9">
        <f>GETPIVOTDATA(""&amp;J3,Control!$A$3)*L26</f>
        <v>0</v>
      </c>
      <c r="M3" t="str">
        <f t="shared" ref="M3:M5" si="4">Q12</f>
        <v>Hobby</v>
      </c>
      <c r="N3" s="13">
        <f t="shared" ref="N3:N5" si="5">IF(T12&gt;1,1-(T12-1),T12)</f>
        <v>0.35680000000000006</v>
      </c>
      <c r="O3" s="13">
        <f t="shared" ref="O3:O5" si="6">IF(T12&gt;1,0,1-N3)</f>
        <v>0.64319999999999999</v>
      </c>
      <c r="P3" s="13">
        <f t="shared" ref="P3:P5" si="7">IF(T12&gt;1,T12-1,0)</f>
        <v>0</v>
      </c>
      <c r="Q3" t="s">
        <v>51</v>
      </c>
      <c r="R3" s="2">
        <f>GETPIVOTDATA(Q3&amp;" "&amp;R$1,Control!$A$3)</f>
        <v>3000</v>
      </c>
      <c r="S3" s="11" cm="1">
        <f t="array" ref="S3">GETPIVOTDATA(""&amp;Q3,Control!$A$3)*(100%/COUNTA($K$26:$O$26)*SUM($K$26:$O$26*1))</f>
        <v>882.00000000000011</v>
      </c>
      <c r="T3" s="13">
        <f t="shared" ref="T3:T5" si="8">S3/R3</f>
        <v>0.29400000000000004</v>
      </c>
    </row>
    <row r="4" spans="1:26" x14ac:dyDescent="0.25">
      <c r="A4" s="6" t="s">
        <v>10</v>
      </c>
      <c r="B4" s="8">
        <f t="shared" si="0"/>
        <v>0</v>
      </c>
      <c r="C4" s="9">
        <f>GETPIVOTDATA(""&amp;A4,Control!$A$3)*D26</f>
        <v>0</v>
      </c>
      <c r="E4" s="6" t="str">
        <f t="shared" si="1"/>
        <v>Investments</v>
      </c>
      <c r="F4" s="13">
        <f t="shared" si="2"/>
        <v>0.4168205317577548</v>
      </c>
      <c r="H4" s="2" t="s">
        <v>26</v>
      </c>
      <c r="I4" s="2">
        <v>3</v>
      </c>
      <c r="J4" s="6" t="s">
        <v>43</v>
      </c>
      <c r="K4" s="13">
        <f t="shared" si="3"/>
        <v>0.4168205317577548</v>
      </c>
      <c r="L4" s="9">
        <f>GETPIVOTDATA(""&amp;J4,Control!$A$3)*M26</f>
        <v>4515</v>
      </c>
      <c r="M4" t="str">
        <f t="shared" si="4"/>
        <v>Drive</v>
      </c>
      <c r="N4" s="13">
        <f t="shared" si="5"/>
        <v>0.29472000000000004</v>
      </c>
      <c r="O4" s="13">
        <f t="shared" si="6"/>
        <v>0.70527999999999991</v>
      </c>
      <c r="P4" s="13">
        <f t="shared" si="7"/>
        <v>0</v>
      </c>
      <c r="Q4" t="s">
        <v>52</v>
      </c>
      <c r="R4" s="2">
        <f>GETPIVOTDATA(Q4&amp;" "&amp;R$1,Control!$A$3)</f>
        <v>2500</v>
      </c>
      <c r="S4" s="11" cm="1">
        <f t="array" ref="S4">GETPIVOTDATA(""&amp;Q4,Control!$A$3)*(100%/COUNTA($K$26:$O$26)*SUM($K$26:$O$26*1))</f>
        <v>736.80000000000007</v>
      </c>
      <c r="T4" s="13">
        <f t="shared" si="8"/>
        <v>0.29472000000000004</v>
      </c>
    </row>
    <row r="5" spans="1:26" x14ac:dyDescent="0.25">
      <c r="A5" s="6" t="s">
        <v>11</v>
      </c>
      <c r="B5" s="8">
        <f t="shared" si="0"/>
        <v>0</v>
      </c>
      <c r="C5" s="9">
        <f>GETPIVOTDATA(""&amp;A5,Control!$A$3)*E26</f>
        <v>0</v>
      </c>
      <c r="E5" s="6" t="str">
        <f t="shared" si="1"/>
        <v>Digital Craft</v>
      </c>
      <c r="F5" s="13">
        <f t="shared" si="2"/>
        <v>0.26338626292466766</v>
      </c>
      <c r="H5" s="7" t="s">
        <v>49</v>
      </c>
      <c r="I5" s="7">
        <f>GETPIVOTDATA("Num",Control!$A$35)</f>
        <v>3</v>
      </c>
      <c r="J5" s="6" t="s">
        <v>44</v>
      </c>
      <c r="K5" s="13">
        <f t="shared" si="3"/>
        <v>0.26338626292466766</v>
      </c>
      <c r="L5" s="9">
        <f>GETPIVOTDATA(""&amp;J5,Control!$A$3)*N26</f>
        <v>2853</v>
      </c>
      <c r="M5" t="str">
        <f t="shared" si="4"/>
        <v>Travel</v>
      </c>
      <c r="N5" s="13">
        <f t="shared" si="5"/>
        <v>0.29400000000000004</v>
      </c>
      <c r="O5" s="13">
        <f t="shared" si="6"/>
        <v>0.70599999999999996</v>
      </c>
      <c r="P5" s="13">
        <f t="shared" si="7"/>
        <v>0</v>
      </c>
      <c r="Q5" t="s">
        <v>53</v>
      </c>
      <c r="R5" s="2">
        <f>GETPIVOTDATA(Q5&amp;" "&amp;R$1,Control!$A$3)</f>
        <v>1875</v>
      </c>
      <c r="S5" s="11" cm="1">
        <f t="array" ref="S5">GETPIVOTDATA(""&amp;Q5,Control!$A$3)*(100%/COUNTA($K$26:$O$26)*SUM($K$26:$O$26*1))</f>
        <v>669.00000000000011</v>
      </c>
      <c r="T5" s="13">
        <f t="shared" si="8"/>
        <v>0.35680000000000006</v>
      </c>
    </row>
    <row r="6" spans="1:26" x14ac:dyDescent="0.25">
      <c r="A6" s="6" t="s">
        <v>12</v>
      </c>
      <c r="B6" s="8">
        <f t="shared" si="0"/>
        <v>0.3852774922918808</v>
      </c>
      <c r="C6" s="9">
        <f>GETPIVOTDATA(""&amp;A6,Control!$A$3)*F26</f>
        <v>2999</v>
      </c>
      <c r="E6" s="6" t="str">
        <f t="shared" si="1"/>
        <v>Rewards</v>
      </c>
      <c r="F6" s="13">
        <f t="shared" si="2"/>
        <v>0.31979320531757754</v>
      </c>
      <c r="J6" s="6" t="s">
        <v>45</v>
      </c>
      <c r="K6" s="13">
        <f t="shared" si="3"/>
        <v>0.31979320531757754</v>
      </c>
      <c r="L6" s="9">
        <f>GETPIVOTDATA(""&amp;J6,Control!$A$3)*O26</f>
        <v>3464</v>
      </c>
      <c r="R6" s="7">
        <f>SUM(R2:R5)</f>
        <v>8875</v>
      </c>
      <c r="S6" s="19">
        <f>SUM(S2:S5)</f>
        <v>3345.6000000000004</v>
      </c>
      <c r="T6" s="21">
        <f>AVERAGE(T2:T5)</f>
        <v>0.41268000000000005</v>
      </c>
    </row>
    <row r="7" spans="1:26" x14ac:dyDescent="0.25">
      <c r="A7" s="6" t="s">
        <v>33</v>
      </c>
      <c r="B7" s="8">
        <f t="shared" si="0"/>
        <v>0.1144655704008222</v>
      </c>
      <c r="C7" s="9">
        <f>GETPIVOTDATA(""&amp;A7,Control!$A$3)*G26</f>
        <v>891</v>
      </c>
      <c r="E7" s="6" t="str">
        <f t="shared" si="1"/>
        <v/>
      </c>
      <c r="F7" s="13">
        <f t="shared" si="2"/>
        <v>0</v>
      </c>
      <c r="H7" s="10" t="s">
        <v>48</v>
      </c>
      <c r="I7" s="22">
        <f>IF(($I$23-$C$23)&gt;0,$I$23-$C$23,"")</f>
        <v>3048</v>
      </c>
      <c r="J7" s="22" t="str">
        <f>IF(($I$23-$C$23)&gt;0,"",$I$23-$C$23)</f>
        <v/>
      </c>
      <c r="L7" s="9">
        <f>SUM(L2:L6)</f>
        <v>10832</v>
      </c>
    </row>
    <row r="8" spans="1:26" x14ac:dyDescent="0.25">
      <c r="C8" s="9">
        <f>SUM(C2:C7)</f>
        <v>7784</v>
      </c>
      <c r="H8" s="6" t="str">
        <f>J10</f>
        <v>Goals Accumulation</v>
      </c>
      <c r="I8" s="13">
        <f>T6</f>
        <v>0.41268000000000005</v>
      </c>
      <c r="J8" s="8">
        <f>(I8&lt;1.01)*3.5%</f>
        <v>3.5000000000000003E-2</v>
      </c>
      <c r="K8" s="8">
        <f>MAX(0,1.035-I8-J8)</f>
        <v>0.58731999999999984</v>
      </c>
    </row>
    <row r="9" spans="1:26" x14ac:dyDescent="0.25">
      <c r="A9" s="10" t="s">
        <v>76</v>
      </c>
      <c r="D9" t="b">
        <v>1</v>
      </c>
      <c r="J9" t="b">
        <v>1</v>
      </c>
      <c r="M9" t="s">
        <v>47</v>
      </c>
    </row>
    <row r="10" spans="1:26" x14ac:dyDescent="0.25">
      <c r="A10" s="7" t="s">
        <v>13</v>
      </c>
      <c r="B10" s="7" t="s">
        <v>7</v>
      </c>
      <c r="C10" s="7" t="s">
        <v>27</v>
      </c>
      <c r="D10" s="7" t="s">
        <v>26</v>
      </c>
      <c r="E10" s="7" t="s">
        <v>75</v>
      </c>
      <c r="F10" s="7" t="s">
        <v>77</v>
      </c>
      <c r="G10" s="7" t="s">
        <v>13</v>
      </c>
      <c r="H10" s="10" t="s">
        <v>31</v>
      </c>
      <c r="I10" s="7" t="s">
        <v>28</v>
      </c>
      <c r="J10" s="10" t="s">
        <v>32</v>
      </c>
      <c r="K10" s="7" t="s">
        <v>29</v>
      </c>
      <c r="L10" s="7" t="s">
        <v>77</v>
      </c>
      <c r="M10" s="7" t="s">
        <v>13</v>
      </c>
      <c r="N10" s="7" t="s">
        <v>46</v>
      </c>
      <c r="O10" s="7" t="s">
        <v>27</v>
      </c>
      <c r="Q10" s="2" t="s">
        <v>84</v>
      </c>
      <c r="R10" s="7" t="s">
        <v>54</v>
      </c>
      <c r="S10" s="7" t="s">
        <v>55</v>
      </c>
      <c r="T10" s="2" t="s">
        <v>85</v>
      </c>
      <c r="W10" s="2">
        <v>1</v>
      </c>
      <c r="X10" s="2">
        <v>2</v>
      </c>
      <c r="Y10" s="2">
        <v>3</v>
      </c>
      <c r="Z10" s="2">
        <v>4</v>
      </c>
    </row>
    <row r="11" spans="1:26" x14ac:dyDescent="0.25">
      <c r="A11" s="2" t="s">
        <v>14</v>
      </c>
      <c r="B11" s="2">
        <f>H28</f>
        <v>1430</v>
      </c>
      <c r="C11" s="2" t="e">
        <f>IF(ISNUMBER(GETPIVOTDATA(""&amp;B$10,Control!$A$3,"Month",""&amp;$A11)),H28,NA())</f>
        <v>#N/A</v>
      </c>
      <c r="D11" s="2">
        <f>IF($D$9,H11,NA())</f>
        <v>1048</v>
      </c>
      <c r="E11" s="2" t="e">
        <f>IF(AND(D9,ISNUMBER(GETPIVOTDATA(""&amp;D$10,Control!$A$3,"Month",""&amp;$A11))),P28,NA())</f>
        <v>#N/A</v>
      </c>
      <c r="F11" s="2">
        <f>D9*10</f>
        <v>10</v>
      </c>
      <c r="G11" s="2" t="s">
        <v>14</v>
      </c>
      <c r="H11" s="2">
        <f>P28</f>
        <v>1048</v>
      </c>
      <c r="I11" s="2" t="e">
        <f>IF(ISNUMBER(GETPIVOTDATA(""&amp;D$10,Control!$A$3,"Month",""&amp;$A11)),P28,NA())</f>
        <v>#N/A</v>
      </c>
      <c r="J11" cm="1">
        <f t="array" ref="J11">IF($J$9,GETPIVOTDATA(""&amp;$J$10,Control!$A$20,"Month",""&amp;G11),NA())*(100%/COUNTA($K$26:$O$26)*SUM($K$26:$O$26*1))</f>
        <v>405.00000000000006</v>
      </c>
      <c r="K11" t="e" cm="1">
        <f t="array" ref="K11">IF($J$9,IFERROR(GETPIVOTDATA(""&amp;$J$10,Control!$A$3,"Month",""&amp;G11),NA()),NA())*(100%/COUNTA(K26:O26)*SUM($K$26:$O$26*1))</f>
        <v>#N/A</v>
      </c>
      <c r="L11" s="2">
        <f>J9*10</f>
        <v>10</v>
      </c>
      <c r="M11" s="2" t="s">
        <v>14</v>
      </c>
      <c r="N11" s="2">
        <f>H11+B11</f>
        <v>2478</v>
      </c>
      <c r="O11" s="2" t="e">
        <f>IF(ISNA(C11),C11,N11)</f>
        <v>#N/A</v>
      </c>
      <c r="Q11" t="str">
        <f t="array" ref="Q11:T14">_xlfn._xlws.SORT($Q$2:$T$5,Q15,-1)</f>
        <v>Home</v>
      </c>
      <c r="R11" s="11">
        <v>1500</v>
      </c>
      <c r="S11" s="11">
        <v>1057.8000000000002</v>
      </c>
      <c r="T11" s="13">
        <v>0.70520000000000016</v>
      </c>
      <c r="V11" s="2">
        <f>MATCH(Q2,$Q$11:$Q$14,0)</f>
        <v>1</v>
      </c>
      <c r="W11" s="2">
        <f>($V11=W$10)*10</f>
        <v>10</v>
      </c>
      <c r="X11" s="2">
        <f t="shared" ref="X11:Z11" si="9">($V11=X$10)*10</f>
        <v>0</v>
      </c>
      <c r="Y11" s="2">
        <f t="shared" si="9"/>
        <v>0</v>
      </c>
      <c r="Z11" s="2">
        <f t="shared" si="9"/>
        <v>0</v>
      </c>
    </row>
    <row r="12" spans="1:26" x14ac:dyDescent="0.25">
      <c r="A12" s="2" t="s">
        <v>15</v>
      </c>
      <c r="B12" s="2">
        <f t="shared" ref="B12:B22" si="10">H29</f>
        <v>1315</v>
      </c>
      <c r="C12" s="2" t="e">
        <f>IF(ISNUMBER(GETPIVOTDATA(""&amp;B$10,Control!$A$3,"Month",""&amp;$A12)),H29,NA())</f>
        <v>#N/A</v>
      </c>
      <c r="D12" s="2">
        <f t="shared" ref="D12:D22" si="11">IF($D$9,H12,NA())</f>
        <v>1191</v>
      </c>
      <c r="E12" s="2" t="e">
        <f>IF(AND(D10,ISNUMBER(GETPIVOTDATA(""&amp;D$10,Control!$A$3,"Month",""&amp;$A12))),P29,NA())</f>
        <v>#N/A</v>
      </c>
      <c r="F12" s="2">
        <f>10-F11</f>
        <v>0</v>
      </c>
      <c r="G12" s="2" t="s">
        <v>15</v>
      </c>
      <c r="H12" s="2">
        <f t="shared" ref="H12:H22" si="12">P29</f>
        <v>1191</v>
      </c>
      <c r="I12" s="2" t="e">
        <f>IF(ISNUMBER(GETPIVOTDATA(""&amp;D$10,Control!$A$3,"Month",""&amp;$A12)),P29,NA())</f>
        <v>#N/A</v>
      </c>
      <c r="J12" cm="1">
        <f t="array" ref="J12">IF($J$9,GETPIVOTDATA(""&amp;$J$10,Control!$A$20,"Month",""&amp;G12),NA())*(100%/COUNTA($K$26:$O$26)*SUM($K$26:$O$26*1))</f>
        <v>240.00000000000003</v>
      </c>
      <c r="K12" t="e" cm="1">
        <f t="array" ref="K12">IF($J$9,IFERROR(GETPIVOTDATA(""&amp;$J$10,Control!$A$3,"Month",""&amp;G12),NA()),NA())*(100%/COUNTA(K27:O27)*SUM($K$26:$O$26*1))</f>
        <v>#N/A</v>
      </c>
      <c r="L12" s="2">
        <f>10-L11</f>
        <v>0</v>
      </c>
      <c r="M12" s="2" t="s">
        <v>15</v>
      </c>
      <c r="N12" s="2">
        <f t="shared" ref="N12:N22" si="13">H12+B12</f>
        <v>2506</v>
      </c>
      <c r="O12" s="2" t="e">
        <f t="shared" ref="O12:O22" si="14">IF(ISNA(C12),C12,N12)</f>
        <v>#N/A</v>
      </c>
      <c r="Q12" t="str">
        <v>Hobby</v>
      </c>
      <c r="R12" s="11">
        <v>1875</v>
      </c>
      <c r="S12" s="11">
        <v>669.00000000000011</v>
      </c>
      <c r="T12" s="13">
        <v>0.35680000000000006</v>
      </c>
      <c r="V12" s="2">
        <f t="shared" ref="V12:V14" si="15">MATCH(Q3,$Q$11:$Q$14,0)</f>
        <v>4</v>
      </c>
      <c r="W12" s="2">
        <f t="shared" ref="W12:Z14" si="16">($V12=W$10)*10</f>
        <v>0</v>
      </c>
      <c r="X12" s="2">
        <f t="shared" si="16"/>
        <v>0</v>
      </c>
      <c r="Y12" s="2">
        <f t="shared" si="16"/>
        <v>0</v>
      </c>
      <c r="Z12" s="2">
        <f t="shared" si="16"/>
        <v>10</v>
      </c>
    </row>
    <row r="13" spans="1:26" x14ac:dyDescent="0.25">
      <c r="A13" s="2" t="s">
        <v>16</v>
      </c>
      <c r="B13" s="2">
        <f t="shared" si="10"/>
        <v>1535</v>
      </c>
      <c r="C13" s="2" t="e">
        <f>IF(ISNUMBER(GETPIVOTDATA(""&amp;B$10,Control!$A$3,"Month",""&amp;$A13)),H30,NA())</f>
        <v>#N/A</v>
      </c>
      <c r="D13" s="2">
        <f t="shared" si="11"/>
        <v>838</v>
      </c>
      <c r="E13" s="2" t="e">
        <f>IF(AND(D11,ISNUMBER(GETPIVOTDATA(""&amp;D$10,Control!$A$3,"Month",""&amp;$A13))),P30,NA())</f>
        <v>#N/A</v>
      </c>
      <c r="G13" s="2" t="s">
        <v>16</v>
      </c>
      <c r="H13" s="2">
        <f t="shared" si="12"/>
        <v>838</v>
      </c>
      <c r="I13" s="2" t="e">
        <f>IF(ISNUMBER(GETPIVOTDATA(""&amp;D$10,Control!$A$3,"Month",""&amp;$A13)),P30,NA())</f>
        <v>#N/A</v>
      </c>
      <c r="J13" cm="1">
        <f t="array" ref="J13">IF($J$9,GETPIVOTDATA(""&amp;$J$10,Control!$A$20,"Month",""&amp;G13),NA())*(100%/COUNTA($K$26:$O$26)*SUM($K$26:$O$26*1))</f>
        <v>57.000000000000007</v>
      </c>
      <c r="K13" t="e" cm="1">
        <f t="array" ref="K13">IF($J$9,IFERROR(GETPIVOTDATA(""&amp;$J$10,Control!$A$3,"Month",""&amp;G13),NA()),NA())*(100%/COUNTA(K28:O28)*SUM($K$26:$O$26*1))</f>
        <v>#N/A</v>
      </c>
      <c r="M13" s="2" t="s">
        <v>16</v>
      </c>
      <c r="N13" s="2">
        <f t="shared" si="13"/>
        <v>2373</v>
      </c>
      <c r="O13" s="2" t="e">
        <f t="shared" si="14"/>
        <v>#N/A</v>
      </c>
      <c r="Q13" t="str">
        <v>Drive</v>
      </c>
      <c r="R13" s="11">
        <v>2500</v>
      </c>
      <c r="S13" s="11">
        <v>736.80000000000007</v>
      </c>
      <c r="T13" s="13">
        <v>0.29472000000000004</v>
      </c>
      <c r="V13" s="2">
        <f t="shared" si="15"/>
        <v>3</v>
      </c>
      <c r="W13" s="2">
        <f t="shared" si="16"/>
        <v>0</v>
      </c>
      <c r="X13" s="2">
        <f t="shared" si="16"/>
        <v>0</v>
      </c>
      <c r="Y13" s="2">
        <f t="shared" si="16"/>
        <v>10</v>
      </c>
      <c r="Z13" s="2">
        <f t="shared" si="16"/>
        <v>0</v>
      </c>
    </row>
    <row r="14" spans="1:26" x14ac:dyDescent="0.25">
      <c r="A14" s="2" t="s">
        <v>17</v>
      </c>
      <c r="B14" s="2">
        <f t="shared" si="10"/>
        <v>969</v>
      </c>
      <c r="C14" s="2" t="e">
        <f>IF(ISNUMBER(GETPIVOTDATA(""&amp;B$10,Control!$A$3,"Month",""&amp;$A14)),H31,NA())</f>
        <v>#N/A</v>
      </c>
      <c r="D14" s="2">
        <f t="shared" si="11"/>
        <v>979</v>
      </c>
      <c r="E14" s="2" t="e">
        <f>IF(AND(D12,ISNUMBER(GETPIVOTDATA(""&amp;D$10,Control!$A$3,"Month",""&amp;$A14))),P31,NA())</f>
        <v>#N/A</v>
      </c>
      <c r="G14" s="2" t="s">
        <v>17</v>
      </c>
      <c r="H14" s="2">
        <f t="shared" si="12"/>
        <v>979</v>
      </c>
      <c r="I14" s="2" t="e">
        <f>IF(ISNUMBER(GETPIVOTDATA(""&amp;D$10,Control!$A$3,"Month",""&amp;$A14)),P31,NA())</f>
        <v>#N/A</v>
      </c>
      <c r="J14" cm="1">
        <f t="array" ref="J14">IF($J$9,GETPIVOTDATA(""&amp;$J$10,Control!$A$20,"Month",""&amp;G14),NA())*(100%/COUNTA($K$26:$O$26)*SUM($K$26:$O$26*1))</f>
        <v>12.000000000000002</v>
      </c>
      <c r="K14" t="e" cm="1">
        <f t="array" ref="K14">IF($J$9,IFERROR(GETPIVOTDATA(""&amp;$J$10,Control!$A$3,"Month",""&amp;G14),NA()),NA())*(100%/COUNTA(K29:O29)*SUM($K$26:$O$26*1))</f>
        <v>#N/A</v>
      </c>
      <c r="M14" s="2" t="s">
        <v>17</v>
      </c>
      <c r="N14" s="2">
        <f t="shared" si="13"/>
        <v>1948</v>
      </c>
      <c r="O14" s="2" t="e">
        <f t="shared" si="14"/>
        <v>#N/A</v>
      </c>
      <c r="Q14" t="str">
        <v>Travel</v>
      </c>
      <c r="R14" s="11">
        <v>3000</v>
      </c>
      <c r="S14" s="11">
        <v>882.00000000000011</v>
      </c>
      <c r="T14" s="13">
        <v>0.29400000000000004</v>
      </c>
      <c r="V14" s="2">
        <f t="shared" si="15"/>
        <v>2</v>
      </c>
      <c r="W14" s="2">
        <f t="shared" si="16"/>
        <v>0</v>
      </c>
      <c r="X14" s="2">
        <f t="shared" si="16"/>
        <v>10</v>
      </c>
      <c r="Y14" s="2">
        <f t="shared" si="16"/>
        <v>0</v>
      </c>
      <c r="Z14" s="2">
        <f t="shared" si="16"/>
        <v>0</v>
      </c>
    </row>
    <row r="15" spans="1:26" x14ac:dyDescent="0.25">
      <c r="A15" s="2" t="s">
        <v>18</v>
      </c>
      <c r="B15" s="2">
        <f t="shared" si="10"/>
        <v>1003</v>
      </c>
      <c r="C15" s="2" t="e">
        <f>IF(ISNUMBER(GETPIVOTDATA(""&amp;B$10,Control!$A$3,"Month",""&amp;$A15)),H32,NA())</f>
        <v>#N/A</v>
      </c>
      <c r="D15" s="2">
        <f t="shared" si="11"/>
        <v>1480</v>
      </c>
      <c r="E15" s="2" t="e">
        <f>IF(AND(D13,ISNUMBER(GETPIVOTDATA(""&amp;D$10,Control!$A$3,"Month",""&amp;$A15))),P32,NA())</f>
        <v>#N/A</v>
      </c>
      <c r="G15" s="2" t="s">
        <v>18</v>
      </c>
      <c r="H15" s="2">
        <f t="shared" si="12"/>
        <v>1480</v>
      </c>
      <c r="I15" s="2" t="e">
        <f>IF(ISNUMBER(GETPIVOTDATA(""&amp;D$10,Control!$A$3,"Month",""&amp;$A15)),P32,NA())</f>
        <v>#N/A</v>
      </c>
      <c r="J15" cm="1">
        <f t="array" ref="J15">IF($J$9,GETPIVOTDATA(""&amp;$J$10,Control!$A$20,"Month",""&amp;G15),NA())*(100%/COUNTA($K$26:$O$26)*SUM($K$26:$O$26*1))</f>
        <v>183.00000000000003</v>
      </c>
      <c r="K15" t="e" cm="1">
        <f t="array" ref="K15">IF($J$9,IFERROR(GETPIVOTDATA(""&amp;$J$10,Control!$A$3,"Month",""&amp;G15),NA()),NA())*(100%/COUNTA(K30:O30)*SUM($K$26:$O$26*1))</f>
        <v>#N/A</v>
      </c>
      <c r="M15" s="2" t="s">
        <v>18</v>
      </c>
      <c r="N15" s="2">
        <f t="shared" si="13"/>
        <v>2483</v>
      </c>
      <c r="O15" s="2" t="e">
        <f t="shared" si="14"/>
        <v>#N/A</v>
      </c>
      <c r="P15" s="2" t="s">
        <v>94</v>
      </c>
      <c r="Q15" s="2">
        <f>2+Q16</f>
        <v>4</v>
      </c>
      <c r="V15" s="2"/>
    </row>
    <row r="16" spans="1:26" x14ac:dyDescent="0.25">
      <c r="A16" s="2" t="s">
        <v>19</v>
      </c>
      <c r="B16" s="2">
        <f t="shared" si="10"/>
        <v>897</v>
      </c>
      <c r="C16" s="2" t="e">
        <f>IF(ISNUMBER(GETPIVOTDATA(""&amp;B$10,Control!$A$3,"Month",""&amp;$A16)),H33,NA())</f>
        <v>#N/A</v>
      </c>
      <c r="D16" s="2">
        <f t="shared" si="11"/>
        <v>1903</v>
      </c>
      <c r="E16" s="2" t="e">
        <f>IF(AND(D14,ISNUMBER(GETPIVOTDATA(""&amp;D$10,Control!$A$3,"Month",""&amp;$A16))),P33,NA())</f>
        <v>#N/A</v>
      </c>
      <c r="G16" s="2" t="s">
        <v>19</v>
      </c>
      <c r="H16" s="2">
        <f t="shared" si="12"/>
        <v>1903</v>
      </c>
      <c r="I16" s="2" t="e">
        <f>IF(ISNUMBER(GETPIVOTDATA(""&amp;D$10,Control!$A$3,"Month",""&amp;$A16)),P33,NA())</f>
        <v>#N/A</v>
      </c>
      <c r="J16" cm="1">
        <f t="array" ref="J16">IF($J$9,GETPIVOTDATA(""&amp;$J$10,Control!$A$20,"Month",""&amp;G16),NA())*(100%/COUNTA($K$26:$O$26)*SUM($K$26:$O$26*1))</f>
        <v>414.00000000000006</v>
      </c>
      <c r="K16" t="e" cm="1">
        <f t="array" ref="K16">IF($J$9,IFERROR(GETPIVOTDATA(""&amp;$J$10,Control!$A$3,"Month",""&amp;G16),NA()),NA())*(100%/COUNTA(K31:O31)*SUM($K$26:$O$26*1))</f>
        <v>#N/A</v>
      </c>
      <c r="M16" s="2" t="s">
        <v>19</v>
      </c>
      <c r="N16" s="2">
        <f t="shared" si="13"/>
        <v>2800</v>
      </c>
      <c r="O16" s="2" t="e">
        <f t="shared" si="14"/>
        <v>#N/A</v>
      </c>
      <c r="P16" s="2" t="s">
        <v>95</v>
      </c>
      <c r="Q16" s="2">
        <v>2</v>
      </c>
    </row>
    <row r="17" spans="1:26" x14ac:dyDescent="0.25">
      <c r="A17" s="2" t="s">
        <v>20</v>
      </c>
      <c r="B17" s="2">
        <f t="shared" si="10"/>
        <v>1251</v>
      </c>
      <c r="C17" s="2">
        <f>IF(ISNUMBER(GETPIVOTDATA(""&amp;B$10,Control!$A$3,"Month",""&amp;$A17)),H34,NA())</f>
        <v>1251</v>
      </c>
      <c r="D17" s="2">
        <f t="shared" si="11"/>
        <v>2017</v>
      </c>
      <c r="E17" s="2">
        <f>IF(AND(D15,ISNUMBER(GETPIVOTDATA(""&amp;D$10,Control!$A$3,"Month",""&amp;$A17))),P34,NA())</f>
        <v>2017</v>
      </c>
      <c r="G17" s="2" t="s">
        <v>20</v>
      </c>
      <c r="H17" s="2">
        <f t="shared" si="12"/>
        <v>2017</v>
      </c>
      <c r="I17" s="2">
        <f>IF(ISNUMBER(GETPIVOTDATA(""&amp;D$10,Control!$A$3,"Month",""&amp;$A17)),P34,NA())</f>
        <v>2017</v>
      </c>
      <c r="J17" cm="1">
        <f t="array" ref="J17">IF($J$9,GETPIVOTDATA(""&amp;$J$10,Control!$A$20,"Month",""&amp;G17),NA())*(100%/COUNTA($K$26:$O$26)*SUM($K$26:$O$26*1))</f>
        <v>549.00000000000011</v>
      </c>
      <c r="K17" cm="1">
        <f t="array" ref="K17">IF($J$9,IFERROR(GETPIVOTDATA(""&amp;$J$10,Control!$A$3,"Month",""&amp;G17),NA()),NA())*(100%/COUNTA(K32:O32)*SUM($K$26:$O$26*1))</f>
        <v>549.00000000000011</v>
      </c>
      <c r="M17" s="2" t="s">
        <v>20</v>
      </c>
      <c r="N17" s="2">
        <f t="shared" si="13"/>
        <v>3268</v>
      </c>
      <c r="O17" s="2">
        <f t="shared" si="14"/>
        <v>3268</v>
      </c>
    </row>
    <row r="18" spans="1:26" x14ac:dyDescent="0.25">
      <c r="A18" s="2" t="s">
        <v>21</v>
      </c>
      <c r="B18" s="2">
        <f t="shared" si="10"/>
        <v>1809</v>
      </c>
      <c r="C18" s="2">
        <f>IF(ISNUMBER(GETPIVOTDATA(""&amp;B$10,Control!$A$3,"Month",""&amp;$A18)),H35,NA())</f>
        <v>1809</v>
      </c>
      <c r="D18" s="2">
        <f t="shared" si="11"/>
        <v>1868</v>
      </c>
      <c r="E18" s="2">
        <f>IF(AND(D16,ISNUMBER(GETPIVOTDATA(""&amp;D$10,Control!$A$3,"Month",""&amp;$A18))),P35,NA())</f>
        <v>1868</v>
      </c>
      <c r="G18" s="2" t="s">
        <v>21</v>
      </c>
      <c r="H18" s="2">
        <f t="shared" si="12"/>
        <v>1868</v>
      </c>
      <c r="I18" s="2">
        <f>IF(ISNUMBER(GETPIVOTDATA(""&amp;D$10,Control!$A$3,"Month",""&amp;$A18)),P35,NA())</f>
        <v>1868</v>
      </c>
      <c r="J18" cm="1">
        <f t="array" ref="J18">IF($J$9,GETPIVOTDATA(""&amp;$J$10,Control!$A$20,"Month",""&amp;G18),NA())*(100%/COUNTA($K$26:$O$26)*SUM($K$26:$O$26*1))</f>
        <v>546.00000000000011</v>
      </c>
      <c r="K18" cm="1">
        <f t="array" ref="K18">IF($J$9,IFERROR(GETPIVOTDATA(""&amp;$J$10,Control!$A$3,"Month",""&amp;G18),NA()),NA())*(100%/COUNTA(K33:O33)*SUM($K$26:$O$26*1))</f>
        <v>546.00000000000011</v>
      </c>
      <c r="M18" s="2" t="s">
        <v>21</v>
      </c>
      <c r="N18" s="2">
        <f t="shared" si="13"/>
        <v>3677</v>
      </c>
      <c r="O18" s="2">
        <f t="shared" si="14"/>
        <v>3677</v>
      </c>
    </row>
    <row r="19" spans="1:26" x14ac:dyDescent="0.25">
      <c r="A19" s="2" t="s">
        <v>22</v>
      </c>
      <c r="B19" s="2">
        <f t="shared" si="10"/>
        <v>1785</v>
      </c>
      <c r="C19" s="2">
        <f>IF(ISNUMBER(GETPIVOTDATA(""&amp;B$10,Control!$A$3,"Month",""&amp;$A19)),H36,NA())</f>
        <v>1785</v>
      </c>
      <c r="D19" s="2">
        <f t="shared" si="11"/>
        <v>1888</v>
      </c>
      <c r="E19" s="2">
        <f>IF(AND(D17,ISNUMBER(GETPIVOTDATA(""&amp;D$10,Control!$A$3,"Month",""&amp;$A19))),P36,NA())</f>
        <v>1888</v>
      </c>
      <c r="G19" s="2" t="s">
        <v>22</v>
      </c>
      <c r="H19" s="2">
        <f t="shared" si="12"/>
        <v>1888</v>
      </c>
      <c r="I19" s="2">
        <f>IF(ISNUMBER(GETPIVOTDATA(""&amp;D$10,Control!$A$3,"Month",""&amp;$A19)),P36,NA())</f>
        <v>1888</v>
      </c>
      <c r="J19" cm="1">
        <f t="array" ref="J19">IF($J$9,GETPIVOTDATA(""&amp;$J$10,Control!$A$20,"Month",""&amp;G19),NA())*(100%/COUNTA($K$26:$O$26)*SUM($K$26:$O$26*1))</f>
        <v>549.00000000000011</v>
      </c>
      <c r="K19" cm="1">
        <f t="array" ref="K19">IF($J$9,IFERROR(GETPIVOTDATA(""&amp;$J$10,Control!$A$3,"Month",""&amp;G19),NA()),NA())*(100%/COUNTA(K34:O34)*SUM($K$26:$O$26*1))</f>
        <v>549.00000000000011</v>
      </c>
      <c r="M19" s="2" t="s">
        <v>22</v>
      </c>
      <c r="N19" s="2">
        <f t="shared" si="13"/>
        <v>3673</v>
      </c>
      <c r="O19" s="2">
        <f t="shared" si="14"/>
        <v>3673</v>
      </c>
    </row>
    <row r="20" spans="1:26" x14ac:dyDescent="0.25">
      <c r="A20" s="2" t="s">
        <v>23</v>
      </c>
      <c r="B20" s="2">
        <f t="shared" si="10"/>
        <v>1556</v>
      </c>
      <c r="C20" s="2">
        <f>IF(ISNUMBER(GETPIVOTDATA(""&amp;B$10,Control!$A$3,"Month",""&amp;$A20)),H37,NA())</f>
        <v>1556</v>
      </c>
      <c r="D20" s="2">
        <f t="shared" si="11"/>
        <v>2407</v>
      </c>
      <c r="E20" s="2">
        <f>IF(AND(D18,ISNUMBER(GETPIVOTDATA(""&amp;D$10,Control!$A$3,"Month",""&amp;$A20))),P37,NA())</f>
        <v>2407</v>
      </c>
      <c r="G20" s="2" t="s">
        <v>23</v>
      </c>
      <c r="H20" s="2">
        <f t="shared" si="12"/>
        <v>2407</v>
      </c>
      <c r="I20" s="2">
        <f>IF(ISNUMBER(GETPIVOTDATA(""&amp;D$10,Control!$A$3,"Month",""&amp;$A20)),P37,NA())</f>
        <v>2407</v>
      </c>
      <c r="J20" cm="1">
        <f t="array" ref="J20">IF($J$9,GETPIVOTDATA(""&amp;$J$10,Control!$A$20,"Month",""&amp;G20),NA())*(100%/COUNTA($K$26:$O$26)*SUM($K$26:$O$26*1))</f>
        <v>744.00000000000011</v>
      </c>
      <c r="K20" cm="1">
        <f t="array" ref="K20">IF($J$9,IFERROR(GETPIVOTDATA(""&amp;$J$10,Control!$A$3,"Month",""&amp;G20),NA()),NA())*(100%/COUNTA(K35:O35)*SUM($K$26:$O$26*1))</f>
        <v>744.00000000000011</v>
      </c>
      <c r="M20" s="2" t="s">
        <v>23</v>
      </c>
      <c r="N20" s="2">
        <f t="shared" si="13"/>
        <v>3963</v>
      </c>
      <c r="O20" s="2">
        <f t="shared" si="14"/>
        <v>3963</v>
      </c>
      <c r="Q20" s="7" t="s">
        <v>58</v>
      </c>
      <c r="R20" s="14">
        <f>SUM(R21:R24)</f>
        <v>8313.6000000000022</v>
      </c>
      <c r="S20" s="7" t="s">
        <v>58</v>
      </c>
      <c r="T20" s="23">
        <f>SUM(T21:T24)</f>
        <v>8313.6</v>
      </c>
      <c r="W20" s="2">
        <v>1</v>
      </c>
      <c r="X20" s="2">
        <v>2</v>
      </c>
      <c r="Y20" s="2">
        <v>3</v>
      </c>
      <c r="Z20" s="2">
        <v>4</v>
      </c>
    </row>
    <row r="21" spans="1:26" x14ac:dyDescent="0.25">
      <c r="A21" s="2" t="s">
        <v>24</v>
      </c>
      <c r="B21" s="2">
        <f t="shared" si="10"/>
        <v>1383</v>
      </c>
      <c r="C21" s="2">
        <f>IF(ISNUMBER(GETPIVOTDATA(""&amp;B$10,Control!$A$3,"Month",""&amp;$A21)),H38,NA())</f>
        <v>1383</v>
      </c>
      <c r="D21" s="2">
        <f t="shared" si="11"/>
        <v>2652</v>
      </c>
      <c r="E21" s="2">
        <f>IF(AND(D19,ISNUMBER(GETPIVOTDATA(""&amp;D$10,Control!$A$3,"Month",""&amp;$A21))),P38,NA())</f>
        <v>2652</v>
      </c>
      <c r="G21" s="2" t="s">
        <v>24</v>
      </c>
      <c r="H21" s="2">
        <f t="shared" si="12"/>
        <v>2652</v>
      </c>
      <c r="I21" s="2">
        <f>IF(ISNUMBER(GETPIVOTDATA(""&amp;D$10,Control!$A$3,"Month",""&amp;$A21)),P38,NA())</f>
        <v>2652</v>
      </c>
      <c r="J21" cm="1">
        <f t="array" ref="J21">IF($J$9,GETPIVOTDATA(""&amp;$J$10,Control!$A$20,"Month",""&amp;G21),NA())*(100%/COUNTA($K$26:$O$26)*SUM($K$26:$O$26*1))</f>
        <v>957.00000000000011</v>
      </c>
      <c r="K21" cm="1">
        <f t="array" ref="K21">IF($J$9,IFERROR(GETPIVOTDATA(""&amp;$J$10,Control!$A$3,"Month",""&amp;G21),NA()),NA())*(100%/COUNTA(K36:O36)*SUM($K$26:$O$26*1))</f>
        <v>957.00000000000011</v>
      </c>
      <c r="M21" s="2" t="s">
        <v>24</v>
      </c>
      <c r="N21" s="2">
        <f t="shared" si="13"/>
        <v>4035</v>
      </c>
      <c r="O21" s="2">
        <f t="shared" si="14"/>
        <v>4035</v>
      </c>
      <c r="Q21" s="6" t="str">
        <f t="array" ref="Q21:R24">_xlfn._xlws.SORT($S$21:$T$24,2,-1)</f>
        <v>Investments</v>
      </c>
      <c r="R21" s="22">
        <v>2709.0000000000005</v>
      </c>
      <c r="S21" s="6" t="s">
        <v>41</v>
      </c>
      <c r="T21" s="22" cm="1">
        <f t="array" ref="T21">GETPIVOTDATA(""&amp;S21,Control!$A$3)*(100%/COUNTA($K$26:$O$26)*SUM($K$26:$O$26*1))</f>
        <v>1977.0000000000002</v>
      </c>
      <c r="V21">
        <f>MATCH(S21,$Q$21:$Q$24,0)</f>
        <v>2</v>
      </c>
      <c r="W21" s="2">
        <f>($V21=W$20)*10</f>
        <v>0</v>
      </c>
      <c r="X21" s="2">
        <f t="shared" ref="X21:Z21" si="17">($V21=X$20)*10</f>
        <v>10</v>
      </c>
      <c r="Y21" s="2">
        <f t="shared" si="17"/>
        <v>0</v>
      </c>
      <c r="Z21" s="2">
        <f t="shared" si="17"/>
        <v>0</v>
      </c>
    </row>
    <row r="22" spans="1:26" x14ac:dyDescent="0.25">
      <c r="A22" s="2" t="s">
        <v>25</v>
      </c>
      <c r="B22" s="2">
        <f t="shared" si="10"/>
        <v>1740</v>
      </c>
      <c r="C22" s="2" t="e">
        <f>IF(ISNUMBER(GETPIVOTDATA(""&amp;B$10,Control!$A$3,"Month",""&amp;$A22)),H39,NA())</f>
        <v>#N/A</v>
      </c>
      <c r="D22" s="2">
        <f t="shared" si="11"/>
        <v>1935</v>
      </c>
      <c r="E22" s="2" t="e">
        <f>IF(AND(D20,ISNUMBER(GETPIVOTDATA(""&amp;D$10,Control!$A$3,"Month",""&amp;$A22))),P39,NA())</f>
        <v>#N/A</v>
      </c>
      <c r="G22" s="2" t="s">
        <v>25</v>
      </c>
      <c r="H22" s="2">
        <f t="shared" si="12"/>
        <v>1935</v>
      </c>
      <c r="I22" s="2" t="e">
        <f>IF(ISNUMBER(GETPIVOTDATA(""&amp;D$10,Control!$A$3,"Month",""&amp;$A22)),P39,NA())</f>
        <v>#N/A</v>
      </c>
      <c r="J22" cm="1">
        <f t="array" ref="J22">IF($J$9,GETPIVOTDATA(""&amp;$J$10,Control!$A$20,"Month",""&amp;G22),NA())*(100%/COUNTA($K$26:$O$26)*SUM($K$26:$O$26*1))</f>
        <v>1032.0000000000002</v>
      </c>
      <c r="K22" t="e" cm="1">
        <f t="array" ref="K22">IF($J$9,IFERROR(GETPIVOTDATA(""&amp;$J$10,Control!$A$3,"Month",""&amp;G22),NA()),NA())*(100%/COUNTA(K37:O37)*SUM($K$26:$O$26*1))</f>
        <v>#N/A</v>
      </c>
      <c r="M22" s="2" t="s">
        <v>25</v>
      </c>
      <c r="N22" s="2">
        <f t="shared" si="13"/>
        <v>3675</v>
      </c>
      <c r="O22" s="2" t="e">
        <f t="shared" si="14"/>
        <v>#N/A</v>
      </c>
      <c r="Q22" s="6" t="str">
        <v>Checking</v>
      </c>
      <c r="R22" s="22">
        <v>1977.0000000000002</v>
      </c>
      <c r="S22" s="6" t="s">
        <v>42</v>
      </c>
      <c r="T22" s="22" cm="1">
        <f t="array" ref="T22">GETPIVOTDATA(""&amp;S22,Control!$A$3)*(100%/COUNTA($K$26:$O$26)*SUM($K$26:$O$26*1))</f>
        <v>1915.8000000000002</v>
      </c>
      <c r="V22">
        <f t="shared" ref="V22:V24" si="18">MATCH(S22,$Q$21:$Q$24,0)</f>
        <v>3</v>
      </c>
      <c r="W22" s="2">
        <f t="shared" ref="W22:Z24" si="19">($V22=W$20)*10</f>
        <v>0</v>
      </c>
      <c r="X22" s="2">
        <f t="shared" si="19"/>
        <v>0</v>
      </c>
      <c r="Y22" s="2">
        <f t="shared" si="19"/>
        <v>10</v>
      </c>
      <c r="Z22" s="2">
        <f t="shared" si="19"/>
        <v>0</v>
      </c>
    </row>
    <row r="23" spans="1:26" x14ac:dyDescent="0.25">
      <c r="C23" s="11" cm="1">
        <f t="array" ref="C23">SUM(IFERROR(C11:C22,0))</f>
        <v>7784</v>
      </c>
      <c r="D23" s="11"/>
      <c r="E23" s="11">
        <f>IF(D9,GETPIVOTDATA(""&amp;D10,Control!$A$3),"")</f>
        <v>17320</v>
      </c>
      <c r="I23" s="11" cm="1">
        <f t="array" ref="I23">SUM(IFERROR(I11:I22,0))</f>
        <v>10832</v>
      </c>
      <c r="K23" s="11" cm="1">
        <f t="array" ref="K23">IF(J9,SUM(IFERROR(K11:K22,0)),"")</f>
        <v>3345.0000000000005</v>
      </c>
      <c r="O23" s="11" cm="1">
        <f t="array" ref="O23">SUM(IFERROR(O11:O22,0))</f>
        <v>18616</v>
      </c>
      <c r="Q23" s="6" t="str">
        <v>Saving</v>
      </c>
      <c r="R23" s="22">
        <v>1915.8000000000002</v>
      </c>
      <c r="S23" s="6" t="s">
        <v>57</v>
      </c>
      <c r="T23" s="22" cm="1">
        <f t="array" ref="T23">GETPIVOTDATA(""&amp;E5,Control!$A$3)*(100%/COUNTA($K$26:$O$26)*SUM($K$26:$O$26*1))</f>
        <v>1711.8000000000002</v>
      </c>
      <c r="V23">
        <f t="shared" si="18"/>
        <v>4</v>
      </c>
      <c r="W23" s="2">
        <f t="shared" si="19"/>
        <v>0</v>
      </c>
      <c r="X23" s="2">
        <f t="shared" si="19"/>
        <v>0</v>
      </c>
      <c r="Y23" s="2">
        <f t="shared" si="19"/>
        <v>0</v>
      </c>
      <c r="Z23" s="2">
        <f t="shared" si="19"/>
        <v>10</v>
      </c>
    </row>
    <row r="24" spans="1:26" x14ac:dyDescent="0.25">
      <c r="E24" t="str">
        <f>IF(D9,H10,"")</f>
        <v>Income Dynamics</v>
      </c>
      <c r="K24" t="str">
        <f>IF($J$9,J10,"")</f>
        <v>Goals Accumulation</v>
      </c>
      <c r="Q24" s="6" t="str">
        <v>Credit Cards</v>
      </c>
      <c r="R24" s="22">
        <v>1711.8000000000002</v>
      </c>
      <c r="S24" s="6" t="s">
        <v>43</v>
      </c>
      <c r="T24" s="22" cm="1">
        <f t="array" ref="T24">GETPIVOTDATA(""&amp;S24,Control!$A$3)*(100%/COUNTA($K$26:$O$26)*SUM($K$26:$O$26*1))</f>
        <v>2709.0000000000005</v>
      </c>
      <c r="V24">
        <f t="shared" si="18"/>
        <v>1</v>
      </c>
      <c r="W24" s="2">
        <f t="shared" si="19"/>
        <v>10</v>
      </c>
      <c r="X24" s="2">
        <f t="shared" si="19"/>
        <v>0</v>
      </c>
      <c r="Y24" s="2">
        <f t="shared" si="19"/>
        <v>0</v>
      </c>
      <c r="Z24" s="2">
        <f t="shared" si="19"/>
        <v>0</v>
      </c>
    </row>
    <row r="26" spans="1:26" x14ac:dyDescent="0.25">
      <c r="B26" t="b">
        <v>1</v>
      </c>
      <c r="C26" t="b">
        <v>0</v>
      </c>
      <c r="D26" t="b">
        <v>0</v>
      </c>
      <c r="E26" t="b">
        <v>0</v>
      </c>
      <c r="F26" t="b">
        <v>1</v>
      </c>
      <c r="G26" t="b">
        <v>1</v>
      </c>
      <c r="K26" t="b">
        <v>0</v>
      </c>
      <c r="L26" t="b">
        <v>0</v>
      </c>
      <c r="M26" t="b">
        <v>1</v>
      </c>
      <c r="N26" t="b">
        <v>1</v>
      </c>
      <c r="O26" t="b">
        <v>1</v>
      </c>
    </row>
    <row r="27" spans="1:26" x14ac:dyDescent="0.25">
      <c r="A27" s="7" t="s">
        <v>13</v>
      </c>
      <c r="B27" s="2" t="s">
        <v>8</v>
      </c>
      <c r="C27" s="2" t="s">
        <v>9</v>
      </c>
      <c r="D27" s="2" t="s">
        <v>10</v>
      </c>
      <c r="E27" s="2" t="s">
        <v>11</v>
      </c>
      <c r="F27" s="2" t="s">
        <v>12</v>
      </c>
      <c r="G27" s="2" t="s">
        <v>33</v>
      </c>
      <c r="H27" s="7" t="s">
        <v>7</v>
      </c>
      <c r="I27" s="13"/>
      <c r="J27" s="7" t="s">
        <v>13</v>
      </c>
      <c r="K27" s="3" t="s">
        <v>41</v>
      </c>
      <c r="L27" s="3" t="s">
        <v>42</v>
      </c>
      <c r="M27" s="3" t="s">
        <v>43</v>
      </c>
      <c r="N27" s="3" t="s">
        <v>44</v>
      </c>
      <c r="O27" s="3" t="s">
        <v>45</v>
      </c>
      <c r="P27" s="7" t="s">
        <v>26</v>
      </c>
    </row>
    <row r="28" spans="1:26" x14ac:dyDescent="0.25">
      <c r="A28" s="2" t="s">
        <v>14</v>
      </c>
      <c r="B28" s="2">
        <f>GETPIVOTDATA(""&amp;B$27,Control!$A$20,"Month",""&amp;$A28)*B$26</f>
        <v>744</v>
      </c>
      <c r="C28" s="2">
        <f>GETPIVOTDATA(""&amp;C$27,Control!$A$20,"Month",""&amp;$A28)*C$26</f>
        <v>0</v>
      </c>
      <c r="D28" s="2">
        <f>GETPIVOTDATA(""&amp;D$27,Control!$A$20,"Month",""&amp;$A28)*D$26</f>
        <v>0</v>
      </c>
      <c r="E28" s="2">
        <f>GETPIVOTDATA(""&amp;E$27,Control!$A$20,"Month",""&amp;$A28)*E$26</f>
        <v>0</v>
      </c>
      <c r="F28" s="2">
        <f>GETPIVOTDATA(""&amp;F$27,Control!$A$20,"Month",""&amp;$A28)*F$26</f>
        <v>501</v>
      </c>
      <c r="G28" s="2">
        <f>GETPIVOTDATA(""&amp;G$27,Control!$A$20,"Month",""&amp;$A28)*G$26</f>
        <v>185</v>
      </c>
      <c r="H28" s="2">
        <f>SUM(B28:G28)</f>
        <v>1430</v>
      </c>
      <c r="I28" s="13"/>
      <c r="J28" s="2" t="s">
        <v>14</v>
      </c>
      <c r="K28" s="2">
        <f>GETPIVOTDATA(""&amp;K$27,Control!$A$20,"Month",""&amp;$J28)*K$26</f>
        <v>0</v>
      </c>
      <c r="L28" s="2">
        <f>GETPIVOTDATA(""&amp;L$27,Control!$A$20,"Month",""&amp;$J28)*L$26</f>
        <v>0</v>
      </c>
      <c r="M28" s="2">
        <f>GETPIVOTDATA(""&amp;M$27,Control!$A$20,"Month",""&amp;$J28)*M$26</f>
        <v>270</v>
      </c>
      <c r="N28" s="2">
        <f>GETPIVOTDATA(""&amp;N$27,Control!$A$20,"Month",""&amp;$J28)*N$26</f>
        <v>378</v>
      </c>
      <c r="O28" s="2">
        <f>GETPIVOTDATA(""&amp;O$27,Control!$A$20,"Month",""&amp;$J28)*O$26</f>
        <v>400</v>
      </c>
      <c r="P28" s="2">
        <f>SUM(K28:O28)</f>
        <v>1048</v>
      </c>
    </row>
    <row r="29" spans="1:26" x14ac:dyDescent="0.25">
      <c r="A29" s="2" t="s">
        <v>15</v>
      </c>
      <c r="B29" s="2">
        <f>GETPIVOTDATA(""&amp;B$27,Control!$A$20,"Month",""&amp;$A29)*B$26</f>
        <v>670</v>
      </c>
      <c r="C29" s="2">
        <f>GETPIVOTDATA(""&amp;C$27,Control!$A$20,"Month",""&amp;$A29)*C$26</f>
        <v>0</v>
      </c>
      <c r="D29" s="2">
        <f>GETPIVOTDATA(""&amp;D$27,Control!$A$20,"Month",""&amp;$A29)*D$26</f>
        <v>0</v>
      </c>
      <c r="E29" s="2">
        <f>GETPIVOTDATA(""&amp;E$27,Control!$A$20,"Month",""&amp;$A29)*E$26</f>
        <v>0</v>
      </c>
      <c r="F29" s="2">
        <f>GETPIVOTDATA(""&amp;F$27,Control!$A$20,"Month",""&amp;$A29)*F$26</f>
        <v>551</v>
      </c>
      <c r="G29" s="2">
        <f>GETPIVOTDATA(""&amp;G$27,Control!$A$20,"Month",""&amp;$A29)*G$26</f>
        <v>94</v>
      </c>
      <c r="H29" s="2">
        <f t="shared" ref="H29:H39" si="20">SUM(B29:G29)</f>
        <v>1315</v>
      </c>
      <c r="I29" s="13"/>
      <c r="J29" s="2" t="s">
        <v>15</v>
      </c>
      <c r="K29" s="2">
        <f>GETPIVOTDATA(""&amp;K$27,Control!$A$20,"Month",""&amp;$J29)*K$26</f>
        <v>0</v>
      </c>
      <c r="L29" s="2">
        <f>GETPIVOTDATA(""&amp;L$27,Control!$A$20,"Month",""&amp;$J29)*L$26</f>
        <v>0</v>
      </c>
      <c r="M29" s="2">
        <f>GETPIVOTDATA(""&amp;M$27,Control!$A$20,"Month",""&amp;$J29)*M$26</f>
        <v>364</v>
      </c>
      <c r="N29" s="2">
        <f>GETPIVOTDATA(""&amp;N$27,Control!$A$20,"Month",""&amp;$J29)*N$26</f>
        <v>507</v>
      </c>
      <c r="O29" s="2">
        <f>GETPIVOTDATA(""&amp;O$27,Control!$A$20,"Month",""&amp;$J29)*O$26</f>
        <v>320</v>
      </c>
      <c r="P29" s="2">
        <f t="shared" ref="P29:P39" si="21">SUM(K29:O29)</f>
        <v>1191</v>
      </c>
    </row>
    <row r="30" spans="1:26" x14ac:dyDescent="0.25">
      <c r="A30" s="2" t="s">
        <v>16</v>
      </c>
      <c r="B30" s="2">
        <f>GETPIVOTDATA(""&amp;B$27,Control!$A$20,"Month",""&amp;$A30)*B$26</f>
        <v>795</v>
      </c>
      <c r="C30" s="2">
        <f>GETPIVOTDATA(""&amp;C$27,Control!$A$20,"Month",""&amp;$A30)*C$26</f>
        <v>0</v>
      </c>
      <c r="D30" s="2">
        <f>GETPIVOTDATA(""&amp;D$27,Control!$A$20,"Month",""&amp;$A30)*D$26</f>
        <v>0</v>
      </c>
      <c r="E30" s="2">
        <f>GETPIVOTDATA(""&amp;E$27,Control!$A$20,"Month",""&amp;$A30)*E$26</f>
        <v>0</v>
      </c>
      <c r="F30" s="2">
        <f>GETPIVOTDATA(""&amp;F$27,Control!$A$20,"Month",""&amp;$A30)*F$26</f>
        <v>570</v>
      </c>
      <c r="G30" s="2">
        <f>GETPIVOTDATA(""&amp;G$27,Control!$A$20,"Month",""&amp;$A30)*G$26</f>
        <v>170</v>
      </c>
      <c r="H30" s="2">
        <f t="shared" si="20"/>
        <v>1535</v>
      </c>
      <c r="I30" s="13"/>
      <c r="J30" s="2" t="s">
        <v>16</v>
      </c>
      <c r="K30" s="2">
        <f>GETPIVOTDATA(""&amp;K$27,Control!$A$20,"Month",""&amp;$J30)*K$26</f>
        <v>0</v>
      </c>
      <c r="L30" s="2">
        <f>GETPIVOTDATA(""&amp;L$27,Control!$A$20,"Month",""&amp;$J30)*L$26</f>
        <v>0</v>
      </c>
      <c r="M30" s="2">
        <f>GETPIVOTDATA(""&amp;M$27,Control!$A$20,"Month",""&amp;$J30)*M$26</f>
        <v>216</v>
      </c>
      <c r="N30" s="2">
        <f>GETPIVOTDATA(""&amp;N$27,Control!$A$20,"Month",""&amp;$J30)*N$26</f>
        <v>342</v>
      </c>
      <c r="O30" s="2">
        <f>GETPIVOTDATA(""&amp;O$27,Control!$A$20,"Month",""&amp;$J30)*O$26</f>
        <v>280</v>
      </c>
      <c r="P30" s="2">
        <f t="shared" si="21"/>
        <v>838</v>
      </c>
    </row>
    <row r="31" spans="1:26" x14ac:dyDescent="0.25">
      <c r="A31" s="2" t="s">
        <v>17</v>
      </c>
      <c r="B31" s="2">
        <f>GETPIVOTDATA(""&amp;B$27,Control!$A$20,"Month",""&amp;$A31)*B$26</f>
        <v>595</v>
      </c>
      <c r="C31" s="2">
        <f>GETPIVOTDATA(""&amp;C$27,Control!$A$20,"Month",""&amp;$A31)*C$26</f>
        <v>0</v>
      </c>
      <c r="D31" s="2">
        <f>GETPIVOTDATA(""&amp;D$27,Control!$A$20,"Month",""&amp;$A31)*D$26</f>
        <v>0</v>
      </c>
      <c r="E31" s="2">
        <f>GETPIVOTDATA(""&amp;E$27,Control!$A$20,"Month",""&amp;$A31)*E$26</f>
        <v>0</v>
      </c>
      <c r="F31" s="2">
        <f>GETPIVOTDATA(""&amp;F$27,Control!$A$20,"Month",""&amp;$A31)*F$26</f>
        <v>286</v>
      </c>
      <c r="G31" s="2">
        <f>GETPIVOTDATA(""&amp;G$27,Control!$A$20,"Month",""&amp;$A31)*G$26</f>
        <v>88</v>
      </c>
      <c r="H31" s="2">
        <f t="shared" si="20"/>
        <v>969</v>
      </c>
      <c r="J31" s="2" t="s">
        <v>17</v>
      </c>
      <c r="K31" s="2">
        <f>GETPIVOTDATA(""&amp;K$27,Control!$A$20,"Month",""&amp;$J31)*K$26</f>
        <v>0</v>
      </c>
      <c r="L31" s="2">
        <f>GETPIVOTDATA(""&amp;L$27,Control!$A$20,"Month",""&amp;$J31)*L$26</f>
        <v>0</v>
      </c>
      <c r="M31" s="2">
        <f>GETPIVOTDATA(""&amp;M$27,Control!$A$20,"Month",""&amp;$J31)*M$26</f>
        <v>309</v>
      </c>
      <c r="N31" s="2">
        <f>GETPIVOTDATA(""&amp;N$27,Control!$A$20,"Month",""&amp;$J31)*N$26</f>
        <v>309</v>
      </c>
      <c r="O31" s="2">
        <f>GETPIVOTDATA(""&amp;O$27,Control!$A$20,"Month",""&amp;$J31)*O$26</f>
        <v>361</v>
      </c>
      <c r="P31" s="2">
        <f t="shared" si="21"/>
        <v>979</v>
      </c>
    </row>
    <row r="32" spans="1:26" x14ac:dyDescent="0.25">
      <c r="A32" s="2" t="s">
        <v>18</v>
      </c>
      <c r="B32" s="2">
        <f>GETPIVOTDATA(""&amp;B$27,Control!$A$20,"Month",""&amp;$A32)*B$26</f>
        <v>576</v>
      </c>
      <c r="C32" s="2">
        <f>GETPIVOTDATA(""&amp;C$27,Control!$A$20,"Month",""&amp;$A32)*C$26</f>
        <v>0</v>
      </c>
      <c r="D32" s="2">
        <f>GETPIVOTDATA(""&amp;D$27,Control!$A$20,"Month",""&amp;$A32)*D$26</f>
        <v>0</v>
      </c>
      <c r="E32" s="2">
        <f>GETPIVOTDATA(""&amp;E$27,Control!$A$20,"Month",""&amp;$A32)*E$26</f>
        <v>0</v>
      </c>
      <c r="F32" s="2">
        <f>GETPIVOTDATA(""&amp;F$27,Control!$A$20,"Month",""&amp;$A32)*F$26</f>
        <v>354</v>
      </c>
      <c r="G32" s="2">
        <f>GETPIVOTDATA(""&amp;G$27,Control!$A$20,"Month",""&amp;$A32)*G$26</f>
        <v>73</v>
      </c>
      <c r="H32" s="2">
        <f t="shared" si="20"/>
        <v>1003</v>
      </c>
      <c r="J32" s="2" t="s">
        <v>18</v>
      </c>
      <c r="K32" s="2">
        <f>GETPIVOTDATA(""&amp;K$27,Control!$A$20,"Month",""&amp;$J32)*K$26</f>
        <v>0</v>
      </c>
      <c r="L32" s="2">
        <f>GETPIVOTDATA(""&amp;L$27,Control!$A$20,"Month",""&amp;$J32)*L$26</f>
        <v>0</v>
      </c>
      <c r="M32" s="2">
        <f>GETPIVOTDATA(""&amp;M$27,Control!$A$20,"Month",""&amp;$J32)*M$26</f>
        <v>354</v>
      </c>
      <c r="N32" s="2">
        <f>GETPIVOTDATA(""&amp;N$27,Control!$A$20,"Month",""&amp;$J32)*N$26</f>
        <v>566</v>
      </c>
      <c r="O32" s="2">
        <f>GETPIVOTDATA(""&amp;O$27,Control!$A$20,"Month",""&amp;$J32)*O$26</f>
        <v>560</v>
      </c>
      <c r="P32" s="2">
        <f t="shared" si="21"/>
        <v>1480</v>
      </c>
    </row>
    <row r="33" spans="1:17" x14ac:dyDescent="0.25">
      <c r="A33" s="2" t="s">
        <v>19</v>
      </c>
      <c r="B33" s="2">
        <f>GETPIVOTDATA(""&amp;B$27,Control!$A$20,"Month",""&amp;$A33)*B$26</f>
        <v>541</v>
      </c>
      <c r="C33" s="2">
        <f>GETPIVOTDATA(""&amp;C$27,Control!$A$20,"Month",""&amp;$A33)*C$26</f>
        <v>0</v>
      </c>
      <c r="D33" s="2">
        <f>GETPIVOTDATA(""&amp;D$27,Control!$A$20,"Month",""&amp;$A33)*D$26</f>
        <v>0</v>
      </c>
      <c r="E33" s="2">
        <f>GETPIVOTDATA(""&amp;E$27,Control!$A$20,"Month",""&amp;$A33)*E$26</f>
        <v>0</v>
      </c>
      <c r="F33" s="2">
        <f>GETPIVOTDATA(""&amp;F$27,Control!$A$20,"Month",""&amp;$A33)*F$26</f>
        <v>249</v>
      </c>
      <c r="G33" s="2">
        <f>GETPIVOTDATA(""&amp;G$27,Control!$A$20,"Month",""&amp;$A33)*G$26</f>
        <v>107</v>
      </c>
      <c r="H33" s="2">
        <f t="shared" si="20"/>
        <v>897</v>
      </c>
      <c r="J33" s="2" t="s">
        <v>19</v>
      </c>
      <c r="K33" s="2">
        <f>GETPIVOTDATA(""&amp;K$27,Control!$A$20,"Month",""&amp;$J33)*K$26</f>
        <v>0</v>
      </c>
      <c r="L33" s="2">
        <f>GETPIVOTDATA(""&amp;L$27,Control!$A$20,"Month",""&amp;$J33)*L$26</f>
        <v>0</v>
      </c>
      <c r="M33" s="2">
        <f>GETPIVOTDATA(""&amp;M$27,Control!$A$20,"Month",""&amp;$J33)*M$26</f>
        <v>914</v>
      </c>
      <c r="N33" s="2">
        <f>GETPIVOTDATA(""&amp;N$27,Control!$A$20,"Month",""&amp;$J33)*N$26</f>
        <v>341</v>
      </c>
      <c r="O33" s="2">
        <f>GETPIVOTDATA(""&amp;O$27,Control!$A$20,"Month",""&amp;$J33)*O$26</f>
        <v>648</v>
      </c>
      <c r="P33" s="2">
        <f t="shared" si="21"/>
        <v>1903</v>
      </c>
    </row>
    <row r="34" spans="1:17" x14ac:dyDescent="0.25">
      <c r="A34" s="2" t="s">
        <v>20</v>
      </c>
      <c r="B34" s="2">
        <f>GETPIVOTDATA(""&amp;B$27,Control!$A$20,"Month",""&amp;$A34)*B$26</f>
        <v>562</v>
      </c>
      <c r="C34" s="2">
        <f>GETPIVOTDATA(""&amp;C$27,Control!$A$20,"Month",""&amp;$A34)*C$26</f>
        <v>0</v>
      </c>
      <c r="D34" s="2">
        <f>GETPIVOTDATA(""&amp;D$27,Control!$A$20,"Month",""&amp;$A34)*D$26</f>
        <v>0</v>
      </c>
      <c r="E34" s="2">
        <f>GETPIVOTDATA(""&amp;E$27,Control!$A$20,"Month",""&amp;$A34)*E$26</f>
        <v>0</v>
      </c>
      <c r="F34" s="2">
        <f>GETPIVOTDATA(""&amp;F$27,Control!$A$20,"Month",""&amp;$A34)*F$26</f>
        <v>531</v>
      </c>
      <c r="G34" s="2">
        <f>GETPIVOTDATA(""&amp;G$27,Control!$A$20,"Month",""&amp;$A34)*G$26</f>
        <v>158</v>
      </c>
      <c r="H34" s="2">
        <f t="shared" si="20"/>
        <v>1251</v>
      </c>
      <c r="J34" s="2" t="s">
        <v>20</v>
      </c>
      <c r="K34" s="2">
        <f>GETPIVOTDATA(""&amp;K$27,Control!$A$20,"Month",""&amp;$J34)*K$26</f>
        <v>0</v>
      </c>
      <c r="L34" s="2">
        <f>GETPIVOTDATA(""&amp;L$27,Control!$A$20,"Month",""&amp;$J34)*L$26</f>
        <v>0</v>
      </c>
      <c r="M34" s="2">
        <f>GETPIVOTDATA(""&amp;M$27,Control!$A$20,"Month",""&amp;$J34)*M$26</f>
        <v>842</v>
      </c>
      <c r="N34" s="2">
        <f>GETPIVOTDATA(""&amp;N$27,Control!$A$20,"Month",""&amp;$J34)*N$26</f>
        <v>535</v>
      </c>
      <c r="O34" s="2">
        <f>GETPIVOTDATA(""&amp;O$27,Control!$A$20,"Month",""&amp;$J34)*O$26</f>
        <v>640</v>
      </c>
      <c r="P34" s="2">
        <f t="shared" si="21"/>
        <v>2017</v>
      </c>
    </row>
    <row r="35" spans="1:17" x14ac:dyDescent="0.25">
      <c r="A35" s="2" t="s">
        <v>21</v>
      </c>
      <c r="B35" s="2">
        <f>GETPIVOTDATA(""&amp;B$27,Control!$A$20,"Month",""&amp;$A35)*B$26</f>
        <v>837</v>
      </c>
      <c r="C35" s="2">
        <f>GETPIVOTDATA(""&amp;C$27,Control!$A$20,"Month",""&amp;$A35)*C$26</f>
        <v>0</v>
      </c>
      <c r="D35" s="2">
        <f>GETPIVOTDATA(""&amp;D$27,Control!$A$20,"Month",""&amp;$A35)*D$26</f>
        <v>0</v>
      </c>
      <c r="E35" s="2">
        <f>GETPIVOTDATA(""&amp;E$27,Control!$A$20,"Month",""&amp;$A35)*E$26</f>
        <v>0</v>
      </c>
      <c r="F35" s="2">
        <f>GETPIVOTDATA(""&amp;F$27,Control!$A$20,"Month",""&amp;$A35)*F$26</f>
        <v>717</v>
      </c>
      <c r="G35" s="2">
        <f>GETPIVOTDATA(""&amp;G$27,Control!$A$20,"Month",""&amp;$A35)*G$26</f>
        <v>255</v>
      </c>
      <c r="H35" s="2">
        <f t="shared" si="20"/>
        <v>1809</v>
      </c>
      <c r="J35" s="2" t="s">
        <v>21</v>
      </c>
      <c r="K35" s="2">
        <f>GETPIVOTDATA(""&amp;K$27,Control!$A$20,"Month",""&amp;$J35)*K$26</f>
        <v>0</v>
      </c>
      <c r="L35" s="2">
        <f>GETPIVOTDATA(""&amp;L$27,Control!$A$20,"Month",""&amp;$J35)*L$26</f>
        <v>0</v>
      </c>
      <c r="M35" s="2">
        <f>GETPIVOTDATA(""&amp;M$27,Control!$A$20,"Month",""&amp;$J35)*M$26</f>
        <v>836</v>
      </c>
      <c r="N35" s="2">
        <f>GETPIVOTDATA(""&amp;N$27,Control!$A$20,"Month",""&amp;$J35)*N$26</f>
        <v>431</v>
      </c>
      <c r="O35" s="2">
        <f>GETPIVOTDATA(""&amp;O$27,Control!$A$20,"Month",""&amp;$J35)*O$26</f>
        <v>601</v>
      </c>
      <c r="P35" s="2">
        <f t="shared" si="21"/>
        <v>1868</v>
      </c>
    </row>
    <row r="36" spans="1:17" x14ac:dyDescent="0.25">
      <c r="A36" s="2" t="s">
        <v>22</v>
      </c>
      <c r="B36" s="2">
        <f>GETPIVOTDATA(""&amp;B$27,Control!$A$20,"Month",""&amp;$A36)*B$26</f>
        <v>895</v>
      </c>
      <c r="C36" s="2">
        <f>GETPIVOTDATA(""&amp;C$27,Control!$A$20,"Month",""&amp;$A36)*C$26</f>
        <v>0</v>
      </c>
      <c r="D36" s="2">
        <f>GETPIVOTDATA(""&amp;D$27,Control!$A$20,"Month",""&amp;$A36)*D$26</f>
        <v>0</v>
      </c>
      <c r="E36" s="2">
        <f>GETPIVOTDATA(""&amp;E$27,Control!$A$20,"Month",""&amp;$A36)*E$26</f>
        <v>0</v>
      </c>
      <c r="F36" s="2">
        <f>GETPIVOTDATA(""&amp;F$27,Control!$A$20,"Month",""&amp;$A36)*F$26</f>
        <v>684</v>
      </c>
      <c r="G36" s="2">
        <f>GETPIVOTDATA(""&amp;G$27,Control!$A$20,"Month",""&amp;$A36)*G$26</f>
        <v>206</v>
      </c>
      <c r="H36" s="2">
        <f t="shared" si="20"/>
        <v>1785</v>
      </c>
      <c r="J36" s="2" t="s">
        <v>22</v>
      </c>
      <c r="K36" s="2">
        <f>GETPIVOTDATA(""&amp;K$27,Control!$A$20,"Month",""&amp;$J36)*K$26</f>
        <v>0</v>
      </c>
      <c r="L36" s="2">
        <f>GETPIVOTDATA(""&amp;L$27,Control!$A$20,"Month",""&amp;$J36)*L$26</f>
        <v>0</v>
      </c>
      <c r="M36" s="2">
        <f>GETPIVOTDATA(""&amp;M$27,Control!$A$20,"Month",""&amp;$J36)*M$26</f>
        <v>579</v>
      </c>
      <c r="N36" s="2">
        <f>GETPIVOTDATA(""&amp;N$27,Control!$A$20,"Month",""&amp;$J36)*N$26</f>
        <v>669</v>
      </c>
      <c r="O36" s="2">
        <f>GETPIVOTDATA(""&amp;O$27,Control!$A$20,"Month",""&amp;$J36)*O$26</f>
        <v>640</v>
      </c>
      <c r="P36" s="2">
        <f t="shared" si="21"/>
        <v>1888</v>
      </c>
    </row>
    <row r="37" spans="1:17" x14ac:dyDescent="0.25">
      <c r="A37" s="2" t="s">
        <v>23</v>
      </c>
      <c r="B37" s="2">
        <f>GETPIVOTDATA(""&amp;B$27,Control!$A$20,"Month",""&amp;$A37)*B$26</f>
        <v>883</v>
      </c>
      <c r="C37" s="2">
        <f>GETPIVOTDATA(""&amp;C$27,Control!$A$20,"Month",""&amp;$A37)*C$26</f>
        <v>0</v>
      </c>
      <c r="D37" s="2">
        <f>GETPIVOTDATA(""&amp;D$27,Control!$A$20,"Month",""&amp;$A37)*D$26</f>
        <v>0</v>
      </c>
      <c r="E37" s="2">
        <f>GETPIVOTDATA(""&amp;E$27,Control!$A$20,"Month",""&amp;$A37)*E$26</f>
        <v>0</v>
      </c>
      <c r="F37" s="2">
        <f>GETPIVOTDATA(""&amp;F$27,Control!$A$20,"Month",""&amp;$A37)*F$26</f>
        <v>508</v>
      </c>
      <c r="G37" s="2">
        <f>GETPIVOTDATA(""&amp;G$27,Control!$A$20,"Month",""&amp;$A37)*G$26</f>
        <v>165</v>
      </c>
      <c r="H37" s="2">
        <f t="shared" si="20"/>
        <v>1556</v>
      </c>
      <c r="J37" s="2" t="s">
        <v>23</v>
      </c>
      <c r="K37" s="2">
        <f>GETPIVOTDATA(""&amp;K$27,Control!$A$20,"Month",""&amp;$J37)*K$26</f>
        <v>0</v>
      </c>
      <c r="L37" s="2">
        <f>GETPIVOTDATA(""&amp;L$27,Control!$A$20,"Month",""&amp;$J37)*L$26</f>
        <v>0</v>
      </c>
      <c r="M37" s="2">
        <f>GETPIVOTDATA(""&amp;M$27,Control!$A$20,"Month",""&amp;$J37)*M$26</f>
        <v>898</v>
      </c>
      <c r="N37" s="2">
        <f>GETPIVOTDATA(""&amp;N$27,Control!$A$20,"Month",""&amp;$J37)*N$26</f>
        <v>710</v>
      </c>
      <c r="O37" s="2">
        <f>GETPIVOTDATA(""&amp;O$27,Control!$A$20,"Month",""&amp;$J37)*O$26</f>
        <v>799</v>
      </c>
      <c r="P37" s="2">
        <f t="shared" si="21"/>
        <v>2407</v>
      </c>
    </row>
    <row r="38" spans="1:17" x14ac:dyDescent="0.25">
      <c r="A38" s="2" t="s">
        <v>24</v>
      </c>
      <c r="B38" s="2">
        <f>GETPIVOTDATA(""&amp;B$27,Control!$A$20,"Month",""&amp;$A38)*B$26</f>
        <v>717</v>
      </c>
      <c r="C38" s="2">
        <f>GETPIVOTDATA(""&amp;C$27,Control!$A$20,"Month",""&amp;$A38)*C$26</f>
        <v>0</v>
      </c>
      <c r="D38" s="2">
        <f>GETPIVOTDATA(""&amp;D$27,Control!$A$20,"Month",""&amp;$A38)*D$26</f>
        <v>0</v>
      </c>
      <c r="E38" s="2">
        <f>GETPIVOTDATA(""&amp;E$27,Control!$A$20,"Month",""&amp;$A38)*E$26</f>
        <v>0</v>
      </c>
      <c r="F38" s="2">
        <f>GETPIVOTDATA(""&amp;F$27,Control!$A$20,"Month",""&amp;$A38)*F$26</f>
        <v>559</v>
      </c>
      <c r="G38" s="2">
        <f>GETPIVOTDATA(""&amp;G$27,Control!$A$20,"Month",""&amp;$A38)*G$26</f>
        <v>107</v>
      </c>
      <c r="H38" s="2">
        <f t="shared" si="20"/>
        <v>1383</v>
      </c>
      <c r="J38" s="2" t="s">
        <v>24</v>
      </c>
      <c r="K38" s="2">
        <f>GETPIVOTDATA(""&amp;K$27,Control!$A$20,"Month",""&amp;$J38)*K$26</f>
        <v>0</v>
      </c>
      <c r="L38" s="2">
        <f>GETPIVOTDATA(""&amp;L$27,Control!$A$20,"Month",""&amp;$J38)*L$26</f>
        <v>0</v>
      </c>
      <c r="M38" s="2">
        <f>GETPIVOTDATA(""&amp;M$27,Control!$A$20,"Month",""&amp;$J38)*M$26</f>
        <v>1360</v>
      </c>
      <c r="N38" s="2">
        <f>GETPIVOTDATA(""&amp;N$27,Control!$A$20,"Month",""&amp;$J38)*N$26</f>
        <v>508</v>
      </c>
      <c r="O38" s="2">
        <f>GETPIVOTDATA(""&amp;O$27,Control!$A$20,"Month",""&amp;$J38)*O$26</f>
        <v>784</v>
      </c>
      <c r="P38" s="2">
        <f t="shared" si="21"/>
        <v>2652</v>
      </c>
    </row>
    <row r="39" spans="1:17" x14ac:dyDescent="0.25">
      <c r="A39" s="2" t="s">
        <v>25</v>
      </c>
      <c r="B39" s="2">
        <f>GETPIVOTDATA(""&amp;B$27,Control!$A$20,"Month",""&amp;$A39)*B$26</f>
        <v>908</v>
      </c>
      <c r="C39" s="2">
        <f>GETPIVOTDATA(""&amp;C$27,Control!$A$20,"Month",""&amp;$A39)*C$26</f>
        <v>0</v>
      </c>
      <c r="D39" s="2">
        <f>GETPIVOTDATA(""&amp;D$27,Control!$A$20,"Month",""&amp;$A39)*D$26</f>
        <v>0</v>
      </c>
      <c r="E39" s="2">
        <f>GETPIVOTDATA(""&amp;E$27,Control!$A$20,"Month",""&amp;$A39)*E$26</f>
        <v>0</v>
      </c>
      <c r="F39" s="2">
        <f>GETPIVOTDATA(""&amp;F$27,Control!$A$20,"Month",""&amp;$A39)*F$26</f>
        <v>639</v>
      </c>
      <c r="G39" s="2">
        <f>GETPIVOTDATA(""&amp;G$27,Control!$A$20,"Month",""&amp;$A39)*G$26</f>
        <v>193</v>
      </c>
      <c r="H39" s="2">
        <f t="shared" si="20"/>
        <v>1740</v>
      </c>
      <c r="J39" s="2" t="s">
        <v>25</v>
      </c>
      <c r="K39" s="2">
        <f>GETPIVOTDATA(""&amp;K$27,Control!$A$20,"Month",""&amp;$J39)*K$26</f>
        <v>0</v>
      </c>
      <c r="L39" s="2">
        <f>GETPIVOTDATA(""&amp;L$27,Control!$A$20,"Month",""&amp;$J39)*L$26</f>
        <v>0</v>
      </c>
      <c r="M39" s="2">
        <f>GETPIVOTDATA(""&amp;M$27,Control!$A$20,"Month",""&amp;$J39)*M$26</f>
        <v>625</v>
      </c>
      <c r="N39" s="2">
        <f>GETPIVOTDATA(""&amp;N$27,Control!$A$20,"Month",""&amp;$J39)*N$26</f>
        <v>669</v>
      </c>
      <c r="O39" s="2">
        <f>GETPIVOTDATA(""&amp;O$27,Control!$A$20,"Month",""&amp;$J39)*O$26</f>
        <v>641</v>
      </c>
      <c r="P39" s="2">
        <f t="shared" si="21"/>
        <v>1935</v>
      </c>
    </row>
    <row r="41" spans="1:17" x14ac:dyDescent="0.25">
      <c r="A41" s="27" t="s">
        <v>48</v>
      </c>
      <c r="B41" s="27"/>
      <c r="C41" s="27" t="s">
        <v>47</v>
      </c>
      <c r="D41" s="27"/>
      <c r="E41" s="27" t="s">
        <v>7</v>
      </c>
      <c r="F41" s="27"/>
      <c r="G41" s="27" t="s">
        <v>26</v>
      </c>
      <c r="H41" s="27"/>
    </row>
    <row r="42" spans="1:17" x14ac:dyDescent="0.25">
      <c r="A42" s="2" t="s">
        <v>97</v>
      </c>
      <c r="B42" s="2" t="s">
        <v>96</v>
      </c>
      <c r="C42" s="2" t="s">
        <v>97</v>
      </c>
      <c r="D42" s="2" t="s">
        <v>96</v>
      </c>
      <c r="E42" s="2" t="s">
        <v>97</v>
      </c>
      <c r="F42" s="2" t="s">
        <v>96</v>
      </c>
      <c r="G42" s="2" t="s">
        <v>97</v>
      </c>
      <c r="H42" s="2" t="s">
        <v>96</v>
      </c>
    </row>
    <row r="43" spans="1:17" x14ac:dyDescent="0.25">
      <c r="A43" s="2">
        <f>G43-E43</f>
        <v>3740</v>
      </c>
      <c r="B43" s="2">
        <f>H43-F43</f>
        <v>3620</v>
      </c>
      <c r="C43" s="2">
        <f>E43+G43</f>
        <v>29540</v>
      </c>
      <c r="D43" s="2">
        <f>F43+H43</f>
        <v>31020</v>
      </c>
      <c r="E43" s="2">
        <f>GETPIVOTDATA("Sum of Previous Expenses",Control!$A$3)</f>
        <v>12900</v>
      </c>
      <c r="F43" s="2">
        <f>GETPIVOTDATA("Sum of Expenses",Control!$A$3)</f>
        <v>13700</v>
      </c>
      <c r="G43" s="2">
        <f>GETPIVOTDATA("Sum of Previous Income",Control!$A$3)</f>
        <v>16640</v>
      </c>
      <c r="H43" s="2">
        <f>GETPIVOTDATA("Sum of Income",Control!$A$3)</f>
        <v>17320</v>
      </c>
    </row>
    <row r="44" spans="1:17" x14ac:dyDescent="0.25">
      <c r="A44" s="2" t="s">
        <v>102</v>
      </c>
      <c r="B44" s="13">
        <f>(B43-A43)/A43</f>
        <v>-3.2085561497326207E-2</v>
      </c>
      <c r="C44" s="2" t="s">
        <v>102</v>
      </c>
      <c r="D44" s="13">
        <f t="shared" ref="D44:H44" si="22">(D43-C43)/C43</f>
        <v>5.0101557210561948E-2</v>
      </c>
      <c r="E44" s="2" t="s">
        <v>102</v>
      </c>
      <c r="F44" s="13">
        <f t="shared" si="22"/>
        <v>6.2015503875968991E-2</v>
      </c>
      <c r="G44" s="2" t="s">
        <v>102</v>
      </c>
      <c r="H44" s="13">
        <f t="shared" si="22"/>
        <v>4.0865384615384616E-2</v>
      </c>
    </row>
    <row r="45" spans="1:17" x14ac:dyDescent="0.25">
      <c r="A45" s="2" t="s">
        <v>103</v>
      </c>
      <c r="B45" s="2" t="str">
        <f>IF(B44&gt;=0,"↑ "&amp;TEXT(B44,"+0%;-0%;0%"),"")</f>
        <v/>
      </c>
      <c r="C45" s="2" t="s">
        <v>103</v>
      </c>
      <c r="D45" s="2" t="str">
        <f>IF(D44&gt;=0,"↑ "&amp;TEXT(D44,"+0%;-0%;0%"),"")</f>
        <v>↑ +5%</v>
      </c>
      <c r="E45" s="2" t="s">
        <v>103</v>
      </c>
      <c r="F45" s="2" t="str">
        <f>IF(F44&gt;=0,"↑ "&amp;TEXT(F44,"+0%;-0%;0%"),"")</f>
        <v>↑ +6%</v>
      </c>
      <c r="G45" s="2" t="s">
        <v>103</v>
      </c>
      <c r="H45" s="2" t="str">
        <f>IF(H44&gt;=0,"↑ "&amp;TEXT(H44,"+0%;-0%;0%"),"")</f>
        <v>↑ +4%</v>
      </c>
      <c r="J45" s="2"/>
      <c r="K45" s="2"/>
      <c r="L45" s="2"/>
      <c r="M45" s="2"/>
      <c r="N45" s="2"/>
      <c r="O45" s="2"/>
      <c r="P45" s="2"/>
      <c r="Q45" s="2"/>
    </row>
    <row r="46" spans="1:17" x14ac:dyDescent="0.25">
      <c r="A46" s="2" t="s">
        <v>104</v>
      </c>
      <c r="B46" s="2" t="str">
        <f>IF(B44&lt;0,"↑ "&amp;TEXT(B44,"+0%;-0%;0%"),"")</f>
        <v>↑ -3%</v>
      </c>
      <c r="C46" s="2" t="s">
        <v>104</v>
      </c>
      <c r="D46" s="2" t="str">
        <f>IF(D44&lt;0,"↑ "&amp;TEXT(D44,"+0%;-0%;0%"),"")</f>
        <v/>
      </c>
      <c r="E46" s="2" t="s">
        <v>104</v>
      </c>
      <c r="F46" s="2" t="str">
        <f>IF(F44&lt;0,"↑ "&amp;TEXT(F44,"+0%;-0%;0%"),"")</f>
        <v/>
      </c>
      <c r="G46" s="2" t="s">
        <v>104</v>
      </c>
      <c r="H46" s="2" t="str">
        <f>IF(H44&lt;0,"↑ "&amp;TEXT(H44,"+0%;-0%;0%"),"")</f>
        <v/>
      </c>
      <c r="J46" s="2"/>
      <c r="K46" s="2"/>
      <c r="L46" s="2"/>
      <c r="M46" s="2"/>
      <c r="N46" s="2"/>
      <c r="O46" s="2"/>
      <c r="P46" s="2"/>
      <c r="Q46" s="2"/>
    </row>
    <row r="49" spans="1:8" x14ac:dyDescent="0.25">
      <c r="A49" s="2"/>
      <c r="B49" s="2"/>
      <c r="C49" s="2"/>
      <c r="D49" s="2"/>
      <c r="E49" s="2"/>
      <c r="F49" s="2"/>
      <c r="G49" s="2"/>
      <c r="H49" s="2"/>
    </row>
    <row r="50" spans="1:8" x14ac:dyDescent="0.25">
      <c r="A50" s="2"/>
      <c r="B50" s="2"/>
      <c r="C50" s="2"/>
      <c r="D50" s="2"/>
      <c r="E50" s="2"/>
      <c r="F50" s="2"/>
      <c r="G50" s="2"/>
      <c r="H50" s="2"/>
    </row>
  </sheetData>
  <sortState xmlns:xlrd2="http://schemas.microsoft.com/office/spreadsheetml/2017/richdata2" ref="K2:K6">
    <sortCondition descending="1" ref="K2:K6"/>
  </sortState>
  <mergeCells count="4">
    <mergeCell ref="A41:B41"/>
    <mergeCell ref="C41:D41"/>
    <mergeCell ref="E41:F41"/>
    <mergeCell ref="G41:H41"/>
  </mergeCells>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7D853-D56E-4838-BDAE-E31D52FF339E}">
  <dimension ref="A1:Z37"/>
  <sheetViews>
    <sheetView workbookViewId="0"/>
  </sheetViews>
  <sheetFormatPr defaultRowHeight="15" x14ac:dyDescent="0.25"/>
  <cols>
    <col min="1" max="1" width="12.42578125" bestFit="1" customWidth="1"/>
    <col min="2" max="2" width="13.28515625" bestFit="1" customWidth="1"/>
    <col min="3" max="3" width="14.85546875" bestFit="1" customWidth="1"/>
    <col min="4" max="4" width="24" bestFit="1" customWidth="1"/>
    <col min="5" max="5" width="14.7109375" bestFit="1" customWidth="1"/>
    <col min="6" max="6" width="12.42578125" bestFit="1" customWidth="1"/>
    <col min="7" max="7" width="17.42578125" bestFit="1" customWidth="1"/>
    <col min="8" max="8" width="17" bestFit="1" customWidth="1"/>
    <col min="9" max="9" width="14.28515625" bestFit="1" customWidth="1"/>
    <col min="10" max="10" width="13.7109375" bestFit="1" customWidth="1"/>
    <col min="11" max="11" width="11.140625" bestFit="1" customWidth="1"/>
    <col min="12" max="12" width="15" bestFit="1" customWidth="1"/>
    <col min="13" max="13" width="14.85546875" bestFit="1" customWidth="1"/>
    <col min="14" max="14" width="10.85546875" bestFit="1" customWidth="1"/>
    <col min="15" max="15" width="11.7109375" bestFit="1" customWidth="1"/>
    <col min="16" max="16" width="24" bestFit="1" customWidth="1"/>
    <col min="17" max="18" width="12" bestFit="1" customWidth="1"/>
    <col min="19" max="19" width="11.28515625" bestFit="1" customWidth="1"/>
    <col min="20" max="20" width="12.42578125" bestFit="1" customWidth="1"/>
    <col min="21" max="22" width="16.140625" bestFit="1" customWidth="1"/>
    <col min="23" max="23" width="15.42578125" bestFit="1" customWidth="1"/>
    <col min="24" max="24" width="16.5703125" bestFit="1" customWidth="1"/>
    <col min="25" max="25" width="22.5703125" bestFit="1" customWidth="1"/>
    <col min="26" max="26" width="20.85546875" bestFit="1" customWidth="1"/>
  </cols>
  <sheetData>
    <row r="1" spans="1:26" ht="15" customHeight="1" x14ac:dyDescent="0.25"/>
    <row r="2" spans="1:26" ht="15" customHeight="1" x14ac:dyDescent="0.25"/>
    <row r="3" spans="1:26" x14ac:dyDescent="0.25">
      <c r="A3" s="12" t="s">
        <v>38</v>
      </c>
      <c r="B3" t="s">
        <v>61</v>
      </c>
      <c r="C3" t="s">
        <v>62</v>
      </c>
      <c r="D3" t="s">
        <v>63</v>
      </c>
      <c r="E3" t="s">
        <v>64</v>
      </c>
      <c r="F3" t="s">
        <v>65</v>
      </c>
      <c r="G3" t="s">
        <v>66</v>
      </c>
      <c r="H3" t="s">
        <v>67</v>
      </c>
      <c r="I3" t="s">
        <v>68</v>
      </c>
      <c r="J3" t="s">
        <v>69</v>
      </c>
      <c r="K3" t="s">
        <v>70</v>
      </c>
      <c r="L3" t="s">
        <v>71</v>
      </c>
      <c r="M3" t="s">
        <v>72</v>
      </c>
      <c r="N3" t="s">
        <v>73</v>
      </c>
      <c r="O3" t="s">
        <v>74</v>
      </c>
      <c r="P3" t="s">
        <v>78</v>
      </c>
      <c r="Q3" t="s">
        <v>86</v>
      </c>
      <c r="R3" t="s">
        <v>87</v>
      </c>
      <c r="S3" t="s">
        <v>88</v>
      </c>
      <c r="T3" t="s">
        <v>89</v>
      </c>
      <c r="U3" t="s">
        <v>90</v>
      </c>
      <c r="V3" t="s">
        <v>91</v>
      </c>
      <c r="W3" t="s">
        <v>92</v>
      </c>
      <c r="X3" t="s">
        <v>93</v>
      </c>
      <c r="Y3" t="s">
        <v>100</v>
      </c>
      <c r="Z3" t="s">
        <v>101</v>
      </c>
    </row>
    <row r="4" spans="1:26" x14ac:dyDescent="0.25">
      <c r="A4" s="3" t="s">
        <v>20</v>
      </c>
      <c r="B4">
        <v>7</v>
      </c>
      <c r="C4">
        <v>3200</v>
      </c>
      <c r="D4">
        <v>375</v>
      </c>
      <c r="E4">
        <v>808</v>
      </c>
      <c r="F4">
        <v>842</v>
      </c>
      <c r="G4">
        <v>535</v>
      </c>
      <c r="H4">
        <v>640</v>
      </c>
      <c r="I4">
        <v>2300</v>
      </c>
      <c r="J4">
        <v>562</v>
      </c>
      <c r="K4">
        <v>417</v>
      </c>
      <c r="L4">
        <v>291</v>
      </c>
      <c r="M4">
        <v>341</v>
      </c>
      <c r="N4">
        <v>531</v>
      </c>
      <c r="O4">
        <v>158</v>
      </c>
      <c r="P4">
        <v>915</v>
      </c>
      <c r="Q4">
        <v>146</v>
      </c>
      <c r="R4">
        <v>323</v>
      </c>
      <c r="S4">
        <v>264</v>
      </c>
      <c r="T4">
        <v>183</v>
      </c>
      <c r="U4">
        <v>300</v>
      </c>
      <c r="V4">
        <v>600</v>
      </c>
      <c r="W4">
        <v>500</v>
      </c>
      <c r="X4">
        <v>375</v>
      </c>
      <c r="Y4">
        <v>1700</v>
      </c>
      <c r="Z4">
        <v>3240</v>
      </c>
    </row>
    <row r="5" spans="1:26" x14ac:dyDescent="0.25">
      <c r="A5" s="3" t="s">
        <v>21</v>
      </c>
      <c r="B5">
        <v>8</v>
      </c>
      <c r="C5">
        <v>3000</v>
      </c>
      <c r="D5">
        <v>593</v>
      </c>
      <c r="E5">
        <v>539</v>
      </c>
      <c r="F5">
        <v>836</v>
      </c>
      <c r="G5">
        <v>431</v>
      </c>
      <c r="H5">
        <v>601</v>
      </c>
      <c r="I5">
        <v>3020</v>
      </c>
      <c r="J5">
        <v>837</v>
      </c>
      <c r="K5">
        <v>558</v>
      </c>
      <c r="L5">
        <v>295</v>
      </c>
      <c r="M5">
        <v>358</v>
      </c>
      <c r="N5">
        <v>717</v>
      </c>
      <c r="O5">
        <v>255</v>
      </c>
      <c r="P5">
        <v>910</v>
      </c>
      <c r="Q5">
        <v>412</v>
      </c>
      <c r="R5">
        <v>141</v>
      </c>
      <c r="S5">
        <v>175</v>
      </c>
      <c r="T5">
        <v>182</v>
      </c>
      <c r="U5">
        <v>300</v>
      </c>
      <c r="V5">
        <v>600</v>
      </c>
      <c r="W5">
        <v>500</v>
      </c>
      <c r="X5">
        <v>375</v>
      </c>
      <c r="Y5">
        <v>2300</v>
      </c>
      <c r="Z5">
        <v>3200</v>
      </c>
    </row>
    <row r="6" spans="1:26" x14ac:dyDescent="0.25">
      <c r="A6" s="3" t="s">
        <v>22</v>
      </c>
      <c r="B6">
        <v>9</v>
      </c>
      <c r="C6">
        <v>3200</v>
      </c>
      <c r="D6">
        <v>810</v>
      </c>
      <c r="E6">
        <v>502</v>
      </c>
      <c r="F6">
        <v>579</v>
      </c>
      <c r="G6">
        <v>669</v>
      </c>
      <c r="H6">
        <v>640</v>
      </c>
      <c r="I6">
        <v>3180</v>
      </c>
      <c r="J6">
        <v>895</v>
      </c>
      <c r="K6">
        <v>440</v>
      </c>
      <c r="L6">
        <v>637</v>
      </c>
      <c r="M6">
        <v>318</v>
      </c>
      <c r="N6">
        <v>684</v>
      </c>
      <c r="O6">
        <v>206</v>
      </c>
      <c r="P6">
        <v>915</v>
      </c>
      <c r="Q6">
        <v>265</v>
      </c>
      <c r="R6">
        <v>294</v>
      </c>
      <c r="S6">
        <v>173</v>
      </c>
      <c r="T6">
        <v>183</v>
      </c>
      <c r="U6">
        <v>300</v>
      </c>
      <c r="V6">
        <v>600</v>
      </c>
      <c r="W6">
        <v>500</v>
      </c>
      <c r="X6">
        <v>375</v>
      </c>
      <c r="Y6">
        <v>3020</v>
      </c>
      <c r="Z6">
        <v>3000</v>
      </c>
    </row>
    <row r="7" spans="1:26" x14ac:dyDescent="0.25">
      <c r="A7" s="3" t="s">
        <v>23</v>
      </c>
      <c r="B7">
        <v>10</v>
      </c>
      <c r="C7">
        <v>4000</v>
      </c>
      <c r="D7">
        <v>1028</v>
      </c>
      <c r="E7">
        <v>565</v>
      </c>
      <c r="F7">
        <v>898</v>
      </c>
      <c r="G7">
        <v>710</v>
      </c>
      <c r="H7">
        <v>799</v>
      </c>
      <c r="I7">
        <v>2700</v>
      </c>
      <c r="J7">
        <v>883</v>
      </c>
      <c r="K7">
        <v>357</v>
      </c>
      <c r="L7">
        <v>316</v>
      </c>
      <c r="M7">
        <v>471</v>
      </c>
      <c r="N7">
        <v>508</v>
      </c>
      <c r="O7">
        <v>165</v>
      </c>
      <c r="P7">
        <v>1240</v>
      </c>
      <c r="Q7">
        <v>490</v>
      </c>
      <c r="R7">
        <v>307</v>
      </c>
      <c r="S7">
        <v>196</v>
      </c>
      <c r="T7">
        <v>248</v>
      </c>
      <c r="U7">
        <v>300</v>
      </c>
      <c r="V7">
        <v>600</v>
      </c>
      <c r="W7">
        <v>500</v>
      </c>
      <c r="X7">
        <v>375</v>
      </c>
      <c r="Y7">
        <v>3180</v>
      </c>
      <c r="Z7">
        <v>3200</v>
      </c>
    </row>
    <row r="8" spans="1:26" x14ac:dyDescent="0.25">
      <c r="A8" s="3" t="s">
        <v>24</v>
      </c>
      <c r="B8">
        <v>11</v>
      </c>
      <c r="C8">
        <v>3920</v>
      </c>
      <c r="D8">
        <v>489</v>
      </c>
      <c r="E8">
        <v>779</v>
      </c>
      <c r="F8">
        <v>1360</v>
      </c>
      <c r="G8">
        <v>508</v>
      </c>
      <c r="H8">
        <v>784</v>
      </c>
      <c r="I8">
        <v>2500</v>
      </c>
      <c r="J8">
        <v>717</v>
      </c>
      <c r="K8">
        <v>490</v>
      </c>
      <c r="L8">
        <v>214</v>
      </c>
      <c r="M8">
        <v>413</v>
      </c>
      <c r="N8">
        <v>559</v>
      </c>
      <c r="O8">
        <v>107</v>
      </c>
      <c r="P8">
        <v>1595</v>
      </c>
      <c r="Q8">
        <v>450</v>
      </c>
      <c r="R8">
        <v>405</v>
      </c>
      <c r="S8">
        <v>420</v>
      </c>
      <c r="T8">
        <v>319</v>
      </c>
      <c r="U8">
        <v>300</v>
      </c>
      <c r="V8">
        <v>600</v>
      </c>
      <c r="W8">
        <v>500</v>
      </c>
      <c r="X8">
        <v>375</v>
      </c>
      <c r="Y8">
        <v>2700</v>
      </c>
      <c r="Z8">
        <v>4000</v>
      </c>
    </row>
    <row r="9" spans="1:26" x14ac:dyDescent="0.25">
      <c r="A9" s="3" t="s">
        <v>39</v>
      </c>
      <c r="B9">
        <v>11</v>
      </c>
      <c r="C9">
        <v>17320</v>
      </c>
      <c r="D9">
        <v>3295</v>
      </c>
      <c r="E9">
        <v>3193</v>
      </c>
      <c r="F9">
        <v>4515</v>
      </c>
      <c r="G9">
        <v>2853</v>
      </c>
      <c r="H9">
        <v>3464</v>
      </c>
      <c r="I9">
        <v>13700</v>
      </c>
      <c r="J9">
        <v>3894</v>
      </c>
      <c r="K9">
        <v>2262</v>
      </c>
      <c r="L9">
        <v>1753</v>
      </c>
      <c r="M9">
        <v>1901</v>
      </c>
      <c r="N9">
        <v>2999</v>
      </c>
      <c r="O9">
        <v>891</v>
      </c>
      <c r="P9">
        <v>5575</v>
      </c>
      <c r="Q9">
        <v>1763</v>
      </c>
      <c r="R9">
        <v>1470</v>
      </c>
      <c r="S9">
        <v>1228</v>
      </c>
      <c r="T9">
        <v>1115</v>
      </c>
      <c r="U9">
        <v>1500</v>
      </c>
      <c r="V9">
        <v>3000</v>
      </c>
      <c r="W9">
        <v>2500</v>
      </c>
      <c r="X9">
        <v>1875</v>
      </c>
      <c r="Y9">
        <v>12900</v>
      </c>
      <c r="Z9">
        <v>16640</v>
      </c>
    </row>
    <row r="20" spans="1:15" x14ac:dyDescent="0.25">
      <c r="A20" s="12" t="s">
        <v>38</v>
      </c>
      <c r="B20" t="s">
        <v>62</v>
      </c>
      <c r="C20" t="s">
        <v>68</v>
      </c>
      <c r="D20" t="s">
        <v>78</v>
      </c>
      <c r="E20" t="s">
        <v>63</v>
      </c>
      <c r="F20" t="s">
        <v>64</v>
      </c>
      <c r="G20" t="s">
        <v>65</v>
      </c>
      <c r="H20" t="s">
        <v>66</v>
      </c>
      <c r="I20" t="s">
        <v>67</v>
      </c>
      <c r="J20" t="s">
        <v>69</v>
      </c>
      <c r="K20" t="s">
        <v>70</v>
      </c>
      <c r="L20" t="s">
        <v>71</v>
      </c>
      <c r="M20" t="s">
        <v>72</v>
      </c>
      <c r="N20" t="s">
        <v>73</v>
      </c>
      <c r="O20" t="s">
        <v>74</v>
      </c>
    </row>
    <row r="21" spans="1:15" x14ac:dyDescent="0.25">
      <c r="A21" s="3" t="s">
        <v>14</v>
      </c>
      <c r="B21">
        <v>2000</v>
      </c>
      <c r="C21">
        <v>2300</v>
      </c>
      <c r="D21">
        <v>675</v>
      </c>
      <c r="E21">
        <v>368</v>
      </c>
      <c r="F21">
        <v>584</v>
      </c>
      <c r="G21">
        <v>270</v>
      </c>
      <c r="H21">
        <v>378</v>
      </c>
      <c r="I21">
        <v>400</v>
      </c>
      <c r="J21">
        <v>744</v>
      </c>
      <c r="K21">
        <v>339</v>
      </c>
      <c r="L21">
        <v>231</v>
      </c>
      <c r="M21">
        <v>300</v>
      </c>
      <c r="N21">
        <v>501</v>
      </c>
      <c r="O21">
        <v>185</v>
      </c>
    </row>
    <row r="22" spans="1:15" x14ac:dyDescent="0.25">
      <c r="A22" s="3" t="s">
        <v>15</v>
      </c>
      <c r="B22">
        <v>1600</v>
      </c>
      <c r="C22">
        <v>2700</v>
      </c>
      <c r="D22">
        <v>400</v>
      </c>
      <c r="E22">
        <v>212</v>
      </c>
      <c r="F22">
        <v>197</v>
      </c>
      <c r="G22">
        <v>364</v>
      </c>
      <c r="H22">
        <v>507</v>
      </c>
      <c r="I22">
        <v>320</v>
      </c>
      <c r="J22">
        <v>670</v>
      </c>
      <c r="K22">
        <v>506</v>
      </c>
      <c r="L22">
        <v>513</v>
      </c>
      <c r="M22">
        <v>367</v>
      </c>
      <c r="N22">
        <v>551</v>
      </c>
      <c r="O22">
        <v>94</v>
      </c>
    </row>
    <row r="23" spans="1:15" x14ac:dyDescent="0.25">
      <c r="A23" s="3" t="s">
        <v>16</v>
      </c>
      <c r="B23">
        <v>1400</v>
      </c>
      <c r="C23">
        <v>2620</v>
      </c>
      <c r="D23">
        <v>95</v>
      </c>
      <c r="E23">
        <v>289</v>
      </c>
      <c r="F23">
        <v>273</v>
      </c>
      <c r="G23">
        <v>216</v>
      </c>
      <c r="H23">
        <v>342</v>
      </c>
      <c r="I23">
        <v>280</v>
      </c>
      <c r="J23">
        <v>795</v>
      </c>
      <c r="K23">
        <v>278</v>
      </c>
      <c r="L23">
        <v>299</v>
      </c>
      <c r="M23">
        <v>509</v>
      </c>
      <c r="N23">
        <v>570</v>
      </c>
      <c r="O23">
        <v>170</v>
      </c>
    </row>
    <row r="24" spans="1:15" x14ac:dyDescent="0.25">
      <c r="A24" s="3" t="s">
        <v>17</v>
      </c>
      <c r="B24">
        <v>1800</v>
      </c>
      <c r="C24">
        <v>2100</v>
      </c>
      <c r="D24">
        <v>20</v>
      </c>
      <c r="E24">
        <v>374</v>
      </c>
      <c r="F24">
        <v>447</v>
      </c>
      <c r="G24">
        <v>309</v>
      </c>
      <c r="H24">
        <v>309</v>
      </c>
      <c r="I24">
        <v>361</v>
      </c>
      <c r="J24">
        <v>595</v>
      </c>
      <c r="K24">
        <v>385</v>
      </c>
      <c r="L24">
        <v>368</v>
      </c>
      <c r="M24">
        <v>379</v>
      </c>
      <c r="N24">
        <v>286</v>
      </c>
      <c r="O24">
        <v>88</v>
      </c>
    </row>
    <row r="25" spans="1:15" x14ac:dyDescent="0.25">
      <c r="A25" s="3" t="s">
        <v>18</v>
      </c>
      <c r="B25">
        <v>2800</v>
      </c>
      <c r="C25">
        <v>1660</v>
      </c>
      <c r="D25">
        <v>305</v>
      </c>
      <c r="E25">
        <v>448</v>
      </c>
      <c r="F25">
        <v>872</v>
      </c>
      <c r="G25">
        <v>354</v>
      </c>
      <c r="H25">
        <v>566</v>
      </c>
      <c r="I25">
        <v>560</v>
      </c>
      <c r="J25">
        <v>576</v>
      </c>
      <c r="K25">
        <v>305</v>
      </c>
      <c r="L25">
        <v>126</v>
      </c>
      <c r="M25">
        <v>227</v>
      </c>
      <c r="N25">
        <v>354</v>
      </c>
      <c r="O25">
        <v>73</v>
      </c>
    </row>
    <row r="26" spans="1:15" x14ac:dyDescent="0.25">
      <c r="A26" s="3" t="s">
        <v>19</v>
      </c>
      <c r="B26">
        <v>3240</v>
      </c>
      <c r="C26">
        <v>1700</v>
      </c>
      <c r="D26">
        <v>690</v>
      </c>
      <c r="E26">
        <v>573</v>
      </c>
      <c r="F26">
        <v>764</v>
      </c>
      <c r="G26">
        <v>914</v>
      </c>
      <c r="H26">
        <v>341</v>
      </c>
      <c r="I26">
        <v>648</v>
      </c>
      <c r="J26">
        <v>541</v>
      </c>
      <c r="K26">
        <v>359</v>
      </c>
      <c r="L26">
        <v>162</v>
      </c>
      <c r="M26">
        <v>283</v>
      </c>
      <c r="N26">
        <v>249</v>
      </c>
      <c r="O26">
        <v>107</v>
      </c>
    </row>
    <row r="27" spans="1:15" x14ac:dyDescent="0.25">
      <c r="A27" s="3" t="s">
        <v>20</v>
      </c>
      <c r="B27">
        <v>3200</v>
      </c>
      <c r="C27">
        <v>2300</v>
      </c>
      <c r="D27">
        <v>915</v>
      </c>
      <c r="E27">
        <v>375</v>
      </c>
      <c r="F27">
        <v>808</v>
      </c>
      <c r="G27">
        <v>842</v>
      </c>
      <c r="H27">
        <v>535</v>
      </c>
      <c r="I27">
        <v>640</v>
      </c>
      <c r="J27">
        <v>562</v>
      </c>
      <c r="K27">
        <v>417</v>
      </c>
      <c r="L27">
        <v>291</v>
      </c>
      <c r="M27">
        <v>341</v>
      </c>
      <c r="N27">
        <v>531</v>
      </c>
      <c r="O27">
        <v>158</v>
      </c>
    </row>
    <row r="28" spans="1:15" x14ac:dyDescent="0.25">
      <c r="A28" s="3" t="s">
        <v>21</v>
      </c>
      <c r="B28">
        <v>3000</v>
      </c>
      <c r="C28">
        <v>3020</v>
      </c>
      <c r="D28">
        <v>910</v>
      </c>
      <c r="E28">
        <v>593</v>
      </c>
      <c r="F28">
        <v>539</v>
      </c>
      <c r="G28">
        <v>836</v>
      </c>
      <c r="H28">
        <v>431</v>
      </c>
      <c r="I28">
        <v>601</v>
      </c>
      <c r="J28">
        <v>837</v>
      </c>
      <c r="K28">
        <v>558</v>
      </c>
      <c r="L28">
        <v>295</v>
      </c>
      <c r="M28">
        <v>358</v>
      </c>
      <c r="N28">
        <v>717</v>
      </c>
      <c r="O28">
        <v>255</v>
      </c>
    </row>
    <row r="29" spans="1:15" x14ac:dyDescent="0.25">
      <c r="A29" s="3" t="s">
        <v>22</v>
      </c>
      <c r="B29">
        <v>3200</v>
      </c>
      <c r="C29">
        <v>3180</v>
      </c>
      <c r="D29">
        <v>915</v>
      </c>
      <c r="E29">
        <v>810</v>
      </c>
      <c r="F29">
        <v>502</v>
      </c>
      <c r="G29">
        <v>579</v>
      </c>
      <c r="H29">
        <v>669</v>
      </c>
      <c r="I29">
        <v>640</v>
      </c>
      <c r="J29">
        <v>895</v>
      </c>
      <c r="K29">
        <v>440</v>
      </c>
      <c r="L29">
        <v>637</v>
      </c>
      <c r="M29">
        <v>318</v>
      </c>
      <c r="N29">
        <v>684</v>
      </c>
      <c r="O29">
        <v>206</v>
      </c>
    </row>
    <row r="30" spans="1:15" x14ac:dyDescent="0.25">
      <c r="A30" s="3" t="s">
        <v>23</v>
      </c>
      <c r="B30">
        <v>4000</v>
      </c>
      <c r="C30">
        <v>2700</v>
      </c>
      <c r="D30">
        <v>1240</v>
      </c>
      <c r="E30">
        <v>1028</v>
      </c>
      <c r="F30">
        <v>565</v>
      </c>
      <c r="G30">
        <v>898</v>
      </c>
      <c r="H30">
        <v>710</v>
      </c>
      <c r="I30">
        <v>799</v>
      </c>
      <c r="J30">
        <v>883</v>
      </c>
      <c r="K30">
        <v>357</v>
      </c>
      <c r="L30">
        <v>316</v>
      </c>
      <c r="M30">
        <v>471</v>
      </c>
      <c r="N30">
        <v>508</v>
      </c>
      <c r="O30">
        <v>165</v>
      </c>
    </row>
    <row r="31" spans="1:15" x14ac:dyDescent="0.25">
      <c r="A31" s="3" t="s">
        <v>24</v>
      </c>
      <c r="B31">
        <v>3920</v>
      </c>
      <c r="C31">
        <v>2500</v>
      </c>
      <c r="D31">
        <v>1595</v>
      </c>
      <c r="E31">
        <v>489</v>
      </c>
      <c r="F31">
        <v>779</v>
      </c>
      <c r="G31">
        <v>1360</v>
      </c>
      <c r="H31">
        <v>508</v>
      </c>
      <c r="I31">
        <v>784</v>
      </c>
      <c r="J31">
        <v>717</v>
      </c>
      <c r="K31">
        <v>490</v>
      </c>
      <c r="L31">
        <v>214</v>
      </c>
      <c r="M31">
        <v>413</v>
      </c>
      <c r="N31">
        <v>559</v>
      </c>
      <c r="O31">
        <v>107</v>
      </c>
    </row>
    <row r="32" spans="1:15" x14ac:dyDescent="0.25">
      <c r="A32" s="3" t="s">
        <v>25</v>
      </c>
      <c r="B32">
        <v>3200</v>
      </c>
      <c r="C32">
        <v>2700</v>
      </c>
      <c r="D32">
        <v>1720</v>
      </c>
      <c r="E32">
        <v>727</v>
      </c>
      <c r="F32">
        <v>538</v>
      </c>
      <c r="G32">
        <v>625</v>
      </c>
      <c r="H32">
        <v>669</v>
      </c>
      <c r="I32">
        <v>641</v>
      </c>
      <c r="J32">
        <v>908</v>
      </c>
      <c r="K32">
        <v>295</v>
      </c>
      <c r="L32">
        <v>325</v>
      </c>
      <c r="M32">
        <v>340</v>
      </c>
      <c r="N32">
        <v>639</v>
      </c>
      <c r="O32">
        <v>193</v>
      </c>
    </row>
    <row r="33" spans="1:15" x14ac:dyDescent="0.25">
      <c r="A33" s="3" t="s">
        <v>39</v>
      </c>
      <c r="B33">
        <v>33360</v>
      </c>
      <c r="C33">
        <v>29480</v>
      </c>
      <c r="D33">
        <v>9480</v>
      </c>
      <c r="E33">
        <v>6286</v>
      </c>
      <c r="F33">
        <v>6868</v>
      </c>
      <c r="G33">
        <v>7567</v>
      </c>
      <c r="H33">
        <v>5965</v>
      </c>
      <c r="I33">
        <v>6674</v>
      </c>
      <c r="J33">
        <v>8723</v>
      </c>
      <c r="K33">
        <v>4729</v>
      </c>
      <c r="L33">
        <v>3777</v>
      </c>
      <c r="M33">
        <v>4306</v>
      </c>
      <c r="N33">
        <v>6149</v>
      </c>
      <c r="O33">
        <v>1801</v>
      </c>
    </row>
    <row r="35" spans="1:15" x14ac:dyDescent="0.25">
      <c r="A35" s="12" t="s">
        <v>38</v>
      </c>
      <c r="B35" t="s">
        <v>40</v>
      </c>
    </row>
    <row r="36" spans="1:15" x14ac:dyDescent="0.25">
      <c r="A36" s="3" t="s">
        <v>26</v>
      </c>
      <c r="B36">
        <v>3</v>
      </c>
    </row>
    <row r="37" spans="1:15" x14ac:dyDescent="0.25">
      <c r="A37" s="3" t="s">
        <v>39</v>
      </c>
      <c r="B37">
        <v>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F24B-CC86-4770-8238-2C7B76F1B619}">
  <dimension ref="A1:AB37"/>
  <sheetViews>
    <sheetView workbookViewId="0"/>
  </sheetViews>
  <sheetFormatPr defaultRowHeight="15" x14ac:dyDescent="0.25"/>
  <cols>
    <col min="3" max="3" width="12.28515625" customWidth="1"/>
    <col min="5" max="5" width="10.5703125" customWidth="1"/>
    <col min="7" max="7" width="13.140625" customWidth="1"/>
    <col min="8" max="8" width="12.7109375" customWidth="1"/>
    <col min="9" max="9" width="10" customWidth="1"/>
    <col min="11" max="11" width="9.5703125" customWidth="1"/>
    <col min="13" max="14" width="10.7109375" customWidth="1"/>
    <col min="17" max="17" width="18.42578125" customWidth="1"/>
    <col min="27" max="27" width="17.28515625" customWidth="1"/>
    <col min="28" max="28" width="15.7109375" customWidth="1"/>
  </cols>
  <sheetData>
    <row r="1" spans="1:28" ht="15" customHeight="1" x14ac:dyDescent="0.25">
      <c r="A1" s="17" t="s">
        <v>59</v>
      </c>
      <c r="B1" s="17" t="s">
        <v>13</v>
      </c>
      <c r="C1" s="17" t="s">
        <v>60</v>
      </c>
      <c r="D1" s="17" t="s">
        <v>26</v>
      </c>
      <c r="E1" s="17" t="s">
        <v>41</v>
      </c>
      <c r="F1" s="17" t="s">
        <v>42</v>
      </c>
      <c r="G1" s="17" t="s">
        <v>43</v>
      </c>
      <c r="H1" s="17" t="s">
        <v>44</v>
      </c>
      <c r="I1" s="17" t="s">
        <v>45</v>
      </c>
      <c r="J1" s="17" t="s">
        <v>7</v>
      </c>
      <c r="K1" s="17" t="s">
        <v>8</v>
      </c>
      <c r="L1" s="17" t="s">
        <v>9</v>
      </c>
      <c r="M1" s="17" t="s">
        <v>10</v>
      </c>
      <c r="N1" s="17" t="s">
        <v>11</v>
      </c>
      <c r="O1" s="17" t="s">
        <v>12</v>
      </c>
      <c r="P1" s="17" t="s">
        <v>33</v>
      </c>
      <c r="Q1" s="17" t="s">
        <v>32</v>
      </c>
      <c r="R1" s="17" t="s">
        <v>50</v>
      </c>
      <c r="S1" s="17" t="s">
        <v>51</v>
      </c>
      <c r="T1" s="17" t="s">
        <v>52</v>
      </c>
      <c r="U1" s="17" t="s">
        <v>53</v>
      </c>
      <c r="V1" s="17" t="s">
        <v>79</v>
      </c>
      <c r="W1" s="17" t="s">
        <v>80</v>
      </c>
      <c r="X1" s="17" t="s">
        <v>81</v>
      </c>
      <c r="Y1" s="17" t="s">
        <v>82</v>
      </c>
      <c r="Z1" s="17" t="s">
        <v>83</v>
      </c>
      <c r="AA1" s="17" t="s">
        <v>98</v>
      </c>
      <c r="AB1" s="17" t="s">
        <v>99</v>
      </c>
    </row>
    <row r="2" spans="1:28" ht="15" customHeight="1" x14ac:dyDescent="0.25">
      <c r="A2" s="15">
        <v>2028</v>
      </c>
      <c r="B2" s="15" t="s">
        <v>14</v>
      </c>
      <c r="C2" s="15">
        <v>1</v>
      </c>
      <c r="D2" s="15">
        <v>2000</v>
      </c>
      <c r="E2" s="15">
        <v>368</v>
      </c>
      <c r="F2" s="15">
        <v>584</v>
      </c>
      <c r="G2" s="15">
        <v>270</v>
      </c>
      <c r="H2" s="15">
        <v>378</v>
      </c>
      <c r="I2" s="15">
        <v>400</v>
      </c>
      <c r="J2" s="15">
        <v>2300</v>
      </c>
      <c r="K2" s="15">
        <v>744</v>
      </c>
      <c r="L2" s="15">
        <v>339</v>
      </c>
      <c r="M2" s="15">
        <v>231</v>
      </c>
      <c r="N2" s="15">
        <v>300</v>
      </c>
      <c r="O2" s="15">
        <v>501</v>
      </c>
      <c r="P2" s="15">
        <v>185</v>
      </c>
      <c r="Q2" s="20">
        <v>675</v>
      </c>
      <c r="R2" s="20">
        <v>167</v>
      </c>
      <c r="S2" s="20">
        <v>263</v>
      </c>
      <c r="T2" s="20">
        <v>110</v>
      </c>
      <c r="U2" s="20">
        <v>135</v>
      </c>
      <c r="V2" s="20">
        <v>1775</v>
      </c>
      <c r="W2" s="20">
        <v>300</v>
      </c>
      <c r="X2" s="20">
        <v>600</v>
      </c>
      <c r="Y2" s="20">
        <v>500</v>
      </c>
      <c r="Z2" s="20">
        <v>375</v>
      </c>
      <c r="AA2" s="20">
        <v>890</v>
      </c>
      <c r="AB2" s="2">
        <v>1523</v>
      </c>
    </row>
    <row r="3" spans="1:28" x14ac:dyDescent="0.25">
      <c r="A3" s="16">
        <v>2028</v>
      </c>
      <c r="B3" s="16" t="s">
        <v>15</v>
      </c>
      <c r="C3" s="16">
        <v>2</v>
      </c>
      <c r="D3" s="16">
        <v>1600</v>
      </c>
      <c r="E3" s="16">
        <v>212</v>
      </c>
      <c r="F3" s="16">
        <v>197</v>
      </c>
      <c r="G3" s="16">
        <v>364</v>
      </c>
      <c r="H3" s="16">
        <v>507</v>
      </c>
      <c r="I3" s="16">
        <v>320</v>
      </c>
      <c r="J3" s="16">
        <v>2700</v>
      </c>
      <c r="K3" s="16">
        <v>670</v>
      </c>
      <c r="L3" s="16">
        <v>506</v>
      </c>
      <c r="M3" s="16">
        <v>513</v>
      </c>
      <c r="N3" s="16">
        <v>367</v>
      </c>
      <c r="O3" s="16">
        <v>551</v>
      </c>
      <c r="P3" s="16">
        <v>94</v>
      </c>
      <c r="Q3" s="16">
        <v>400</v>
      </c>
      <c r="R3" s="16">
        <v>114</v>
      </c>
      <c r="S3" s="16">
        <v>80</v>
      </c>
      <c r="T3" s="16">
        <v>126</v>
      </c>
      <c r="U3" s="16">
        <v>80</v>
      </c>
      <c r="V3" s="16">
        <v>1775</v>
      </c>
      <c r="W3" s="16">
        <v>300</v>
      </c>
      <c r="X3" s="16">
        <v>600</v>
      </c>
      <c r="Y3" s="16">
        <v>500</v>
      </c>
      <c r="Z3" s="16">
        <v>375</v>
      </c>
      <c r="AA3" s="16">
        <v>2300</v>
      </c>
      <c r="AB3" s="2">
        <v>2000</v>
      </c>
    </row>
    <row r="4" spans="1:28" x14ac:dyDescent="0.25">
      <c r="A4" s="15">
        <v>2028</v>
      </c>
      <c r="B4" s="15" t="s">
        <v>16</v>
      </c>
      <c r="C4" s="15">
        <v>3</v>
      </c>
      <c r="D4" s="15">
        <v>1400</v>
      </c>
      <c r="E4" s="15">
        <v>289</v>
      </c>
      <c r="F4" s="15">
        <v>273</v>
      </c>
      <c r="G4" s="15">
        <v>216</v>
      </c>
      <c r="H4" s="15">
        <v>342</v>
      </c>
      <c r="I4" s="15">
        <v>280</v>
      </c>
      <c r="J4" s="15">
        <v>2620</v>
      </c>
      <c r="K4" s="15">
        <v>795</v>
      </c>
      <c r="L4" s="15">
        <v>278</v>
      </c>
      <c r="M4" s="15">
        <v>299</v>
      </c>
      <c r="N4" s="15">
        <v>509</v>
      </c>
      <c r="O4" s="15">
        <v>570</v>
      </c>
      <c r="P4" s="15">
        <v>170</v>
      </c>
      <c r="Q4" s="16">
        <v>95</v>
      </c>
      <c r="R4" s="16">
        <v>32</v>
      </c>
      <c r="S4" s="16">
        <v>22</v>
      </c>
      <c r="T4" s="16">
        <v>22</v>
      </c>
      <c r="U4" s="16">
        <v>19</v>
      </c>
      <c r="V4" s="16">
        <v>1775</v>
      </c>
      <c r="W4" s="16">
        <v>300</v>
      </c>
      <c r="X4" s="16">
        <v>600</v>
      </c>
      <c r="Y4" s="16">
        <v>500</v>
      </c>
      <c r="Z4" s="16">
        <v>375</v>
      </c>
      <c r="AA4" s="16">
        <v>2700</v>
      </c>
      <c r="AB4" s="2">
        <v>1600</v>
      </c>
    </row>
    <row r="5" spans="1:28" x14ac:dyDescent="0.25">
      <c r="A5" s="16">
        <v>2028</v>
      </c>
      <c r="B5" s="16" t="s">
        <v>17</v>
      </c>
      <c r="C5" s="16">
        <v>4</v>
      </c>
      <c r="D5" s="16">
        <v>1800</v>
      </c>
      <c r="E5" s="16">
        <v>374</v>
      </c>
      <c r="F5" s="16">
        <v>447</v>
      </c>
      <c r="G5" s="16">
        <v>309</v>
      </c>
      <c r="H5" s="16">
        <v>309</v>
      </c>
      <c r="I5" s="16">
        <v>361</v>
      </c>
      <c r="J5" s="16">
        <v>2100</v>
      </c>
      <c r="K5" s="16">
        <v>595</v>
      </c>
      <c r="L5" s="16">
        <v>385</v>
      </c>
      <c r="M5" s="16">
        <v>368</v>
      </c>
      <c r="N5" s="16">
        <v>379</v>
      </c>
      <c r="O5" s="16">
        <v>286</v>
      </c>
      <c r="P5" s="16">
        <v>88</v>
      </c>
      <c r="Q5" s="16">
        <v>20</v>
      </c>
      <c r="R5" s="16">
        <v>5</v>
      </c>
      <c r="S5" s="16">
        <v>7</v>
      </c>
      <c r="T5" s="16">
        <v>4</v>
      </c>
      <c r="U5" s="16">
        <v>4</v>
      </c>
      <c r="V5" s="16">
        <v>1775</v>
      </c>
      <c r="W5" s="16">
        <v>300</v>
      </c>
      <c r="X5" s="16">
        <v>600</v>
      </c>
      <c r="Y5" s="16">
        <v>500</v>
      </c>
      <c r="Z5" s="16">
        <v>375</v>
      </c>
      <c r="AA5" s="16">
        <v>2620</v>
      </c>
      <c r="AB5" s="2">
        <v>1400</v>
      </c>
    </row>
    <row r="6" spans="1:28" x14ac:dyDescent="0.25">
      <c r="A6" s="15">
        <v>2028</v>
      </c>
      <c r="B6" s="15" t="s">
        <v>18</v>
      </c>
      <c r="C6" s="15">
        <v>5</v>
      </c>
      <c r="D6" s="15">
        <v>2800</v>
      </c>
      <c r="E6" s="15">
        <v>448</v>
      </c>
      <c r="F6" s="15">
        <v>872</v>
      </c>
      <c r="G6" s="15">
        <v>354</v>
      </c>
      <c r="H6" s="15">
        <v>566</v>
      </c>
      <c r="I6" s="15">
        <v>560</v>
      </c>
      <c r="J6" s="15">
        <v>1660</v>
      </c>
      <c r="K6" s="15">
        <v>576</v>
      </c>
      <c r="L6" s="15">
        <v>305</v>
      </c>
      <c r="M6" s="15">
        <v>126</v>
      </c>
      <c r="N6" s="15">
        <v>227</v>
      </c>
      <c r="O6" s="15">
        <v>354</v>
      </c>
      <c r="P6" s="15">
        <v>73</v>
      </c>
      <c r="Q6" s="16">
        <v>305</v>
      </c>
      <c r="R6" s="16">
        <v>89</v>
      </c>
      <c r="S6" s="16">
        <v>82</v>
      </c>
      <c r="T6" s="16">
        <v>73</v>
      </c>
      <c r="U6" s="16">
        <v>61</v>
      </c>
      <c r="V6" s="16">
        <v>1775</v>
      </c>
      <c r="W6" s="16">
        <v>300</v>
      </c>
      <c r="X6" s="16">
        <v>600</v>
      </c>
      <c r="Y6" s="16">
        <v>500</v>
      </c>
      <c r="Z6" s="16">
        <v>375</v>
      </c>
      <c r="AA6" s="16">
        <v>2100</v>
      </c>
      <c r="AB6" s="2">
        <v>1800</v>
      </c>
    </row>
    <row r="7" spans="1:28" x14ac:dyDescent="0.25">
      <c r="A7" s="16">
        <v>2028</v>
      </c>
      <c r="B7" s="16" t="s">
        <v>19</v>
      </c>
      <c r="C7" s="16">
        <v>6</v>
      </c>
      <c r="D7" s="16">
        <v>3240</v>
      </c>
      <c r="E7" s="16">
        <v>573</v>
      </c>
      <c r="F7" s="16">
        <v>764</v>
      </c>
      <c r="G7" s="16">
        <v>914</v>
      </c>
      <c r="H7" s="16">
        <v>341</v>
      </c>
      <c r="I7" s="16">
        <v>648</v>
      </c>
      <c r="J7" s="16">
        <v>1700</v>
      </c>
      <c r="K7" s="16">
        <v>541</v>
      </c>
      <c r="L7" s="16">
        <v>359</v>
      </c>
      <c r="M7" s="16">
        <v>162</v>
      </c>
      <c r="N7" s="16">
        <v>283</v>
      </c>
      <c r="O7" s="16">
        <v>249</v>
      </c>
      <c r="P7" s="16">
        <v>107</v>
      </c>
      <c r="Q7" s="16">
        <v>690</v>
      </c>
      <c r="R7" s="16">
        <v>276</v>
      </c>
      <c r="S7" s="16">
        <v>161</v>
      </c>
      <c r="T7" s="16">
        <v>116</v>
      </c>
      <c r="U7" s="16">
        <v>138</v>
      </c>
      <c r="V7" s="16">
        <v>1775</v>
      </c>
      <c r="W7" s="16">
        <v>300</v>
      </c>
      <c r="X7" s="16">
        <v>600</v>
      </c>
      <c r="Y7" s="16">
        <v>500</v>
      </c>
      <c r="Z7" s="16">
        <v>375</v>
      </c>
      <c r="AA7" s="16">
        <v>1660</v>
      </c>
      <c r="AB7" s="2">
        <v>2800</v>
      </c>
    </row>
    <row r="8" spans="1:28" x14ac:dyDescent="0.25">
      <c r="A8" s="15">
        <v>2028</v>
      </c>
      <c r="B8" s="15" t="s">
        <v>20</v>
      </c>
      <c r="C8" s="15">
        <v>7</v>
      </c>
      <c r="D8" s="15">
        <v>3200</v>
      </c>
      <c r="E8" s="15">
        <v>375</v>
      </c>
      <c r="F8" s="15">
        <v>808</v>
      </c>
      <c r="G8" s="15">
        <v>842</v>
      </c>
      <c r="H8" s="15">
        <v>535</v>
      </c>
      <c r="I8" s="15">
        <v>640</v>
      </c>
      <c r="J8" s="15">
        <v>2300</v>
      </c>
      <c r="K8" s="15">
        <v>562</v>
      </c>
      <c r="L8" s="15">
        <v>417</v>
      </c>
      <c r="M8" s="15">
        <v>291</v>
      </c>
      <c r="N8" s="15">
        <v>341</v>
      </c>
      <c r="O8" s="15">
        <v>531</v>
      </c>
      <c r="P8" s="15">
        <v>158</v>
      </c>
      <c r="Q8" s="16">
        <v>915</v>
      </c>
      <c r="R8" s="16">
        <v>146</v>
      </c>
      <c r="S8" s="16">
        <v>323</v>
      </c>
      <c r="T8" s="16">
        <v>264</v>
      </c>
      <c r="U8" s="16">
        <v>183</v>
      </c>
      <c r="V8" s="16">
        <v>1775</v>
      </c>
      <c r="W8" s="16">
        <v>300</v>
      </c>
      <c r="X8" s="16">
        <v>600</v>
      </c>
      <c r="Y8" s="16">
        <v>500</v>
      </c>
      <c r="Z8" s="16">
        <v>375</v>
      </c>
      <c r="AA8" s="16">
        <v>1700</v>
      </c>
      <c r="AB8" s="2">
        <v>3240</v>
      </c>
    </row>
    <row r="9" spans="1:28" x14ac:dyDescent="0.25">
      <c r="A9" s="16">
        <v>2028</v>
      </c>
      <c r="B9" s="16" t="s">
        <v>21</v>
      </c>
      <c r="C9" s="16">
        <v>8</v>
      </c>
      <c r="D9" s="16">
        <v>3000</v>
      </c>
      <c r="E9" s="16">
        <v>593</v>
      </c>
      <c r="F9" s="16">
        <v>539</v>
      </c>
      <c r="G9" s="16">
        <v>836</v>
      </c>
      <c r="H9" s="16">
        <v>431</v>
      </c>
      <c r="I9" s="16">
        <v>601</v>
      </c>
      <c r="J9" s="16">
        <v>3020</v>
      </c>
      <c r="K9" s="16">
        <v>837</v>
      </c>
      <c r="L9" s="16">
        <v>558</v>
      </c>
      <c r="M9" s="16">
        <v>295</v>
      </c>
      <c r="N9" s="16">
        <v>358</v>
      </c>
      <c r="O9" s="16">
        <v>717</v>
      </c>
      <c r="P9" s="16">
        <v>255</v>
      </c>
      <c r="Q9" s="16">
        <v>910</v>
      </c>
      <c r="R9" s="16">
        <v>412</v>
      </c>
      <c r="S9" s="16">
        <v>141</v>
      </c>
      <c r="T9" s="16">
        <v>175</v>
      </c>
      <c r="U9" s="16">
        <v>182</v>
      </c>
      <c r="V9" s="16">
        <v>1775</v>
      </c>
      <c r="W9" s="16">
        <v>300</v>
      </c>
      <c r="X9" s="16">
        <v>600</v>
      </c>
      <c r="Y9" s="16">
        <v>500</v>
      </c>
      <c r="Z9" s="16">
        <v>375</v>
      </c>
      <c r="AA9" s="16">
        <v>2300</v>
      </c>
      <c r="AB9" s="2">
        <v>3200</v>
      </c>
    </row>
    <row r="10" spans="1:28" x14ac:dyDescent="0.25">
      <c r="A10" s="15">
        <v>2028</v>
      </c>
      <c r="B10" s="15" t="s">
        <v>22</v>
      </c>
      <c r="C10" s="15">
        <v>9</v>
      </c>
      <c r="D10" s="15">
        <v>3200</v>
      </c>
      <c r="E10" s="15">
        <v>810</v>
      </c>
      <c r="F10" s="15">
        <v>502</v>
      </c>
      <c r="G10" s="15">
        <v>579</v>
      </c>
      <c r="H10" s="15">
        <v>669</v>
      </c>
      <c r="I10" s="15">
        <v>640</v>
      </c>
      <c r="J10" s="15">
        <v>3180</v>
      </c>
      <c r="K10" s="15">
        <v>895</v>
      </c>
      <c r="L10" s="15">
        <v>440</v>
      </c>
      <c r="M10" s="15">
        <v>637</v>
      </c>
      <c r="N10" s="15">
        <v>318</v>
      </c>
      <c r="O10" s="15">
        <v>684</v>
      </c>
      <c r="P10" s="15">
        <v>206</v>
      </c>
      <c r="Q10" s="16">
        <v>915</v>
      </c>
      <c r="R10" s="16">
        <v>265</v>
      </c>
      <c r="S10" s="16">
        <v>294</v>
      </c>
      <c r="T10" s="16">
        <v>173</v>
      </c>
      <c r="U10" s="16">
        <v>183</v>
      </c>
      <c r="V10" s="16">
        <v>1775</v>
      </c>
      <c r="W10" s="16">
        <v>300</v>
      </c>
      <c r="X10" s="16">
        <v>600</v>
      </c>
      <c r="Y10" s="16">
        <v>500</v>
      </c>
      <c r="Z10" s="16">
        <v>375</v>
      </c>
      <c r="AA10" s="16">
        <v>3020</v>
      </c>
      <c r="AB10" s="2">
        <v>3000</v>
      </c>
    </row>
    <row r="11" spans="1:28" x14ac:dyDescent="0.25">
      <c r="A11" s="16">
        <v>2028</v>
      </c>
      <c r="B11" s="16" t="s">
        <v>23</v>
      </c>
      <c r="C11" s="16">
        <v>10</v>
      </c>
      <c r="D11" s="16">
        <v>4000</v>
      </c>
      <c r="E11" s="16">
        <v>1028</v>
      </c>
      <c r="F11" s="16">
        <v>565</v>
      </c>
      <c r="G11" s="16">
        <v>898</v>
      </c>
      <c r="H11" s="16">
        <v>710</v>
      </c>
      <c r="I11" s="16">
        <v>799</v>
      </c>
      <c r="J11" s="16">
        <v>2700</v>
      </c>
      <c r="K11" s="16">
        <v>883</v>
      </c>
      <c r="L11" s="16">
        <v>357</v>
      </c>
      <c r="M11" s="16">
        <v>316</v>
      </c>
      <c r="N11" s="16">
        <v>471</v>
      </c>
      <c r="O11" s="16">
        <v>508</v>
      </c>
      <c r="P11" s="16">
        <v>165</v>
      </c>
      <c r="Q11" s="16">
        <v>1240</v>
      </c>
      <c r="R11" s="16">
        <v>490</v>
      </c>
      <c r="S11" s="16">
        <v>307</v>
      </c>
      <c r="T11" s="16">
        <v>196</v>
      </c>
      <c r="U11" s="16">
        <v>248</v>
      </c>
      <c r="V11" s="16">
        <v>1775</v>
      </c>
      <c r="W11" s="16">
        <v>300</v>
      </c>
      <c r="X11" s="16">
        <v>600</v>
      </c>
      <c r="Y11" s="16">
        <v>500</v>
      </c>
      <c r="Z11" s="16">
        <v>375</v>
      </c>
      <c r="AA11" s="16">
        <v>3180</v>
      </c>
      <c r="AB11" s="2">
        <v>3200</v>
      </c>
    </row>
    <row r="12" spans="1:28" x14ac:dyDescent="0.25">
      <c r="A12" s="15">
        <v>2028</v>
      </c>
      <c r="B12" s="15" t="s">
        <v>24</v>
      </c>
      <c r="C12" s="15">
        <v>11</v>
      </c>
      <c r="D12" s="15">
        <v>3920</v>
      </c>
      <c r="E12" s="15">
        <v>489</v>
      </c>
      <c r="F12" s="15">
        <v>779</v>
      </c>
      <c r="G12" s="15">
        <v>1360</v>
      </c>
      <c r="H12" s="15">
        <v>508</v>
      </c>
      <c r="I12" s="15">
        <v>784</v>
      </c>
      <c r="J12" s="15">
        <v>2500</v>
      </c>
      <c r="K12" s="15">
        <v>717</v>
      </c>
      <c r="L12" s="15">
        <v>490</v>
      </c>
      <c r="M12" s="15">
        <v>214</v>
      </c>
      <c r="N12" s="15">
        <v>413</v>
      </c>
      <c r="O12" s="15">
        <v>559</v>
      </c>
      <c r="P12" s="15">
        <v>107</v>
      </c>
      <c r="Q12" s="16">
        <v>1595</v>
      </c>
      <c r="R12" s="16">
        <v>450</v>
      </c>
      <c r="S12" s="16">
        <v>405</v>
      </c>
      <c r="T12" s="16">
        <v>420</v>
      </c>
      <c r="U12" s="16">
        <v>319</v>
      </c>
      <c r="V12" s="16">
        <v>1775</v>
      </c>
      <c r="W12" s="16">
        <v>300</v>
      </c>
      <c r="X12" s="16">
        <v>600</v>
      </c>
      <c r="Y12" s="16">
        <v>500</v>
      </c>
      <c r="Z12" s="16">
        <v>375</v>
      </c>
      <c r="AA12" s="16">
        <v>2700</v>
      </c>
      <c r="AB12" s="2">
        <v>4000</v>
      </c>
    </row>
    <row r="13" spans="1:28" x14ac:dyDescent="0.25">
      <c r="A13" s="16">
        <v>2028</v>
      </c>
      <c r="B13" s="16" t="s">
        <v>25</v>
      </c>
      <c r="C13" s="16">
        <v>12</v>
      </c>
      <c r="D13" s="16">
        <v>3200</v>
      </c>
      <c r="E13" s="16">
        <v>727</v>
      </c>
      <c r="F13" s="16">
        <v>538</v>
      </c>
      <c r="G13" s="16">
        <v>625</v>
      </c>
      <c r="H13" s="16">
        <v>669</v>
      </c>
      <c r="I13" s="16">
        <v>641</v>
      </c>
      <c r="J13" s="16">
        <v>2700</v>
      </c>
      <c r="K13" s="16">
        <v>908</v>
      </c>
      <c r="L13" s="16">
        <v>295</v>
      </c>
      <c r="M13" s="16">
        <v>325</v>
      </c>
      <c r="N13" s="16">
        <v>340</v>
      </c>
      <c r="O13" s="16">
        <v>639</v>
      </c>
      <c r="P13" s="16">
        <v>193</v>
      </c>
      <c r="Q13" s="16">
        <v>1720</v>
      </c>
      <c r="R13" s="16">
        <v>280</v>
      </c>
      <c r="S13" s="16">
        <v>559</v>
      </c>
      <c r="T13" s="16">
        <v>537</v>
      </c>
      <c r="U13" s="16">
        <v>344</v>
      </c>
      <c r="V13" s="16">
        <v>1775</v>
      </c>
      <c r="W13" s="16">
        <v>300</v>
      </c>
      <c r="X13" s="16">
        <v>600</v>
      </c>
      <c r="Y13" s="16">
        <v>500</v>
      </c>
      <c r="Z13" s="16">
        <v>375</v>
      </c>
      <c r="AA13" s="16">
        <v>2500</v>
      </c>
      <c r="AB13" s="2">
        <v>3920</v>
      </c>
    </row>
    <row r="14" spans="1:28" x14ac:dyDescent="0.25">
      <c r="A14" s="15">
        <v>2029</v>
      </c>
      <c r="B14" s="15" t="s">
        <v>14</v>
      </c>
      <c r="C14" s="15">
        <v>1</v>
      </c>
      <c r="D14" s="15">
        <v>3200</v>
      </c>
      <c r="E14" s="15">
        <v>827</v>
      </c>
      <c r="F14" s="15">
        <v>548</v>
      </c>
      <c r="G14" s="15">
        <v>548</v>
      </c>
      <c r="H14" s="15">
        <v>637</v>
      </c>
      <c r="I14" s="15">
        <v>640</v>
      </c>
      <c r="J14" s="15">
        <v>2000</v>
      </c>
      <c r="K14" s="15">
        <v>637</v>
      </c>
      <c r="L14" s="15">
        <v>352</v>
      </c>
      <c r="M14" s="15">
        <v>250</v>
      </c>
      <c r="N14" s="15">
        <v>188</v>
      </c>
      <c r="O14" s="15">
        <v>422</v>
      </c>
      <c r="P14" s="15">
        <v>152</v>
      </c>
      <c r="Q14" s="16">
        <v>2020</v>
      </c>
      <c r="R14" s="16">
        <v>245</v>
      </c>
      <c r="S14" s="16">
        <v>705</v>
      </c>
      <c r="T14" s="16">
        <v>666</v>
      </c>
      <c r="U14" s="16">
        <v>404</v>
      </c>
      <c r="V14" s="16">
        <v>3125</v>
      </c>
      <c r="W14" s="16">
        <v>875</v>
      </c>
      <c r="X14" s="16">
        <v>1000</v>
      </c>
      <c r="Y14" s="16">
        <v>750</v>
      </c>
      <c r="Z14" s="16">
        <v>500</v>
      </c>
      <c r="AA14" s="16">
        <v>2700</v>
      </c>
      <c r="AB14" s="2">
        <v>3200</v>
      </c>
    </row>
    <row r="15" spans="1:28" x14ac:dyDescent="0.25">
      <c r="A15" s="16">
        <v>2029</v>
      </c>
      <c r="B15" s="16" t="s">
        <v>15</v>
      </c>
      <c r="C15" s="16">
        <v>2</v>
      </c>
      <c r="D15" s="16">
        <v>2552</v>
      </c>
      <c r="E15" s="16">
        <v>464</v>
      </c>
      <c r="F15" s="16">
        <v>423</v>
      </c>
      <c r="G15" s="16">
        <v>660</v>
      </c>
      <c r="H15" s="16">
        <v>495</v>
      </c>
      <c r="I15" s="16">
        <v>510</v>
      </c>
      <c r="J15" s="16">
        <v>1600</v>
      </c>
      <c r="K15" s="16">
        <v>459</v>
      </c>
      <c r="L15" s="16">
        <v>294</v>
      </c>
      <c r="M15" s="16">
        <v>183</v>
      </c>
      <c r="N15" s="16">
        <v>221</v>
      </c>
      <c r="O15" s="16">
        <v>301</v>
      </c>
      <c r="P15" s="16">
        <v>143</v>
      </c>
      <c r="Q15" s="16">
        <v>2258</v>
      </c>
      <c r="R15" s="16">
        <v>402</v>
      </c>
      <c r="S15" s="16">
        <v>758</v>
      </c>
      <c r="T15" s="16">
        <v>647</v>
      </c>
      <c r="U15" s="16">
        <v>452</v>
      </c>
      <c r="V15" s="16">
        <v>3125</v>
      </c>
      <c r="W15" s="16">
        <v>875</v>
      </c>
      <c r="X15" s="16">
        <v>1000</v>
      </c>
      <c r="Y15" s="16">
        <v>750</v>
      </c>
      <c r="Z15" s="16">
        <v>500</v>
      </c>
      <c r="AA15" s="16">
        <v>2000</v>
      </c>
      <c r="AB15" s="2">
        <v>3200</v>
      </c>
    </row>
    <row r="16" spans="1:28" x14ac:dyDescent="0.25">
      <c r="A16" s="15">
        <v>2029</v>
      </c>
      <c r="B16" s="15" t="s">
        <v>16</v>
      </c>
      <c r="C16" s="15">
        <v>3</v>
      </c>
      <c r="D16" s="15">
        <v>2108</v>
      </c>
      <c r="E16" s="15">
        <v>405</v>
      </c>
      <c r="F16" s="15">
        <v>331</v>
      </c>
      <c r="G16" s="15">
        <v>529</v>
      </c>
      <c r="H16" s="15">
        <v>422</v>
      </c>
      <c r="I16" s="15">
        <v>421</v>
      </c>
      <c r="J16" s="15">
        <v>1400</v>
      </c>
      <c r="K16" s="15">
        <v>444</v>
      </c>
      <c r="L16" s="15">
        <v>281</v>
      </c>
      <c r="M16" s="15">
        <v>134</v>
      </c>
      <c r="N16" s="15">
        <v>138</v>
      </c>
      <c r="O16" s="15">
        <v>269</v>
      </c>
      <c r="P16" s="15">
        <v>135</v>
      </c>
      <c r="Q16" s="16">
        <v>2435</v>
      </c>
      <c r="R16" s="16">
        <v>601</v>
      </c>
      <c r="S16" s="16">
        <v>601</v>
      </c>
      <c r="T16" s="16">
        <v>746</v>
      </c>
      <c r="U16" s="16">
        <v>487</v>
      </c>
      <c r="V16" s="16">
        <v>3125</v>
      </c>
      <c r="W16" s="16">
        <v>875</v>
      </c>
      <c r="X16" s="16">
        <v>1000</v>
      </c>
      <c r="Y16" s="16">
        <v>750</v>
      </c>
      <c r="Z16" s="16">
        <v>500</v>
      </c>
      <c r="AA16" s="16">
        <v>1600</v>
      </c>
      <c r="AB16" s="2">
        <v>2552</v>
      </c>
    </row>
    <row r="17" spans="1:28" x14ac:dyDescent="0.25">
      <c r="A17" s="16">
        <v>2029</v>
      </c>
      <c r="B17" s="16" t="s">
        <v>17</v>
      </c>
      <c r="C17" s="16">
        <v>4</v>
      </c>
      <c r="D17" s="16">
        <v>2012</v>
      </c>
      <c r="E17" s="16">
        <v>300</v>
      </c>
      <c r="F17" s="16">
        <v>285</v>
      </c>
      <c r="G17" s="16">
        <v>549</v>
      </c>
      <c r="H17" s="16">
        <v>476</v>
      </c>
      <c r="I17" s="16">
        <v>402</v>
      </c>
      <c r="J17" s="16">
        <v>1800</v>
      </c>
      <c r="K17" s="16">
        <v>636</v>
      </c>
      <c r="L17" s="16">
        <v>388</v>
      </c>
      <c r="M17" s="16">
        <v>274</v>
      </c>
      <c r="N17" s="16">
        <v>186</v>
      </c>
      <c r="O17" s="16">
        <v>226</v>
      </c>
      <c r="P17" s="16">
        <v>91</v>
      </c>
      <c r="Q17" s="16">
        <v>2488</v>
      </c>
      <c r="R17" s="16">
        <v>694</v>
      </c>
      <c r="S17" s="16">
        <v>373</v>
      </c>
      <c r="T17" s="16">
        <v>925</v>
      </c>
      <c r="U17" s="16">
        <v>498</v>
      </c>
      <c r="V17" s="16">
        <v>3125</v>
      </c>
      <c r="W17" s="16">
        <v>875</v>
      </c>
      <c r="X17" s="16">
        <v>1000</v>
      </c>
      <c r="Y17" s="16">
        <v>750</v>
      </c>
      <c r="Z17" s="16">
        <v>500</v>
      </c>
      <c r="AA17" s="16">
        <v>1400</v>
      </c>
      <c r="AB17" s="2">
        <v>2108</v>
      </c>
    </row>
    <row r="18" spans="1:28" x14ac:dyDescent="0.25">
      <c r="A18" s="15">
        <v>2029</v>
      </c>
      <c r="B18" s="15" t="s">
        <v>18</v>
      </c>
      <c r="C18" s="15">
        <v>5</v>
      </c>
      <c r="D18" s="15">
        <v>2292</v>
      </c>
      <c r="E18" s="15">
        <v>595</v>
      </c>
      <c r="F18" s="15">
        <v>304</v>
      </c>
      <c r="G18" s="15">
        <v>352</v>
      </c>
      <c r="H18" s="15">
        <v>583</v>
      </c>
      <c r="I18" s="15">
        <v>458</v>
      </c>
      <c r="J18" s="15">
        <v>2800</v>
      </c>
      <c r="K18" s="15">
        <v>853</v>
      </c>
      <c r="L18" s="15">
        <v>331</v>
      </c>
      <c r="M18" s="15">
        <v>485</v>
      </c>
      <c r="N18" s="15">
        <v>525</v>
      </c>
      <c r="O18" s="15">
        <v>445</v>
      </c>
      <c r="P18" s="15">
        <v>162</v>
      </c>
      <c r="Q18" s="16">
        <v>2361</v>
      </c>
      <c r="R18" s="16">
        <v>523</v>
      </c>
      <c r="S18" s="16">
        <v>919</v>
      </c>
      <c r="T18" s="16">
        <v>447</v>
      </c>
      <c r="U18" s="16">
        <v>472</v>
      </c>
      <c r="V18" s="16">
        <v>3125</v>
      </c>
      <c r="W18" s="16">
        <v>875</v>
      </c>
      <c r="X18" s="16">
        <v>1000</v>
      </c>
      <c r="Y18" s="16">
        <v>750</v>
      </c>
      <c r="Z18" s="16">
        <v>500</v>
      </c>
      <c r="AA18" s="16">
        <v>1800</v>
      </c>
      <c r="AB18" s="2">
        <v>2012</v>
      </c>
    </row>
    <row r="19" spans="1:28" x14ac:dyDescent="0.25">
      <c r="A19" s="16">
        <v>2029</v>
      </c>
      <c r="B19" s="16" t="s">
        <v>19</v>
      </c>
      <c r="C19" s="16">
        <v>6</v>
      </c>
      <c r="D19" s="16">
        <v>2860</v>
      </c>
      <c r="E19" s="16">
        <v>730</v>
      </c>
      <c r="F19" s="16">
        <v>305</v>
      </c>
      <c r="G19" s="16">
        <v>763</v>
      </c>
      <c r="H19" s="16">
        <v>490</v>
      </c>
      <c r="I19" s="16">
        <v>572</v>
      </c>
      <c r="J19" s="16">
        <v>3240</v>
      </c>
      <c r="K19" s="16">
        <v>1014</v>
      </c>
      <c r="L19" s="16">
        <v>390</v>
      </c>
      <c r="M19" s="16">
        <v>390</v>
      </c>
      <c r="N19" s="16">
        <v>523</v>
      </c>
      <c r="O19" s="16">
        <v>719</v>
      </c>
      <c r="P19" s="16">
        <v>204</v>
      </c>
      <c r="Q19" s="16">
        <v>2266</v>
      </c>
      <c r="R19" s="16">
        <v>531</v>
      </c>
      <c r="S19" s="16">
        <v>531</v>
      </c>
      <c r="T19" s="16">
        <v>750</v>
      </c>
      <c r="U19" s="16">
        <v>454</v>
      </c>
      <c r="V19" s="16">
        <v>3125</v>
      </c>
      <c r="W19" s="16">
        <v>875</v>
      </c>
      <c r="X19" s="16">
        <v>1000</v>
      </c>
      <c r="Y19" s="16">
        <v>750</v>
      </c>
      <c r="Z19" s="16">
        <v>500</v>
      </c>
      <c r="AA19" s="16">
        <v>2800</v>
      </c>
      <c r="AB19" s="2">
        <v>2292</v>
      </c>
    </row>
    <row r="20" spans="1:28" x14ac:dyDescent="0.25">
      <c r="A20" s="15">
        <v>2029</v>
      </c>
      <c r="B20" s="15" t="s">
        <v>20</v>
      </c>
      <c r="C20" s="15">
        <v>7</v>
      </c>
      <c r="D20" s="15">
        <v>3540</v>
      </c>
      <c r="E20" s="15">
        <v>805</v>
      </c>
      <c r="F20" s="15">
        <v>364</v>
      </c>
      <c r="G20" s="15">
        <v>766</v>
      </c>
      <c r="H20" s="15">
        <v>896</v>
      </c>
      <c r="I20" s="15">
        <v>709</v>
      </c>
      <c r="J20" s="15">
        <v>3200</v>
      </c>
      <c r="K20" s="15">
        <v>935</v>
      </c>
      <c r="L20" s="15">
        <v>605</v>
      </c>
      <c r="M20" s="15">
        <v>478</v>
      </c>
      <c r="N20" s="15">
        <v>424</v>
      </c>
      <c r="O20" s="15">
        <v>560</v>
      </c>
      <c r="P20" s="15">
        <v>199</v>
      </c>
      <c r="Q20" s="16">
        <v>2351</v>
      </c>
      <c r="R20" s="16">
        <v>916</v>
      </c>
      <c r="S20" s="16">
        <v>318</v>
      </c>
      <c r="T20" s="16">
        <v>647</v>
      </c>
      <c r="U20" s="16">
        <v>470</v>
      </c>
      <c r="V20" s="16">
        <v>3125</v>
      </c>
      <c r="W20" s="16">
        <v>875</v>
      </c>
      <c r="X20" s="16">
        <v>1000</v>
      </c>
      <c r="Y20" s="16">
        <v>750</v>
      </c>
      <c r="Z20" s="16">
        <v>500</v>
      </c>
      <c r="AA20" s="16">
        <v>3240</v>
      </c>
      <c r="AB20" s="2">
        <v>2860</v>
      </c>
    </row>
    <row r="21" spans="1:28" x14ac:dyDescent="0.25">
      <c r="A21" s="16">
        <v>2029</v>
      </c>
      <c r="B21" s="16" t="s">
        <v>21</v>
      </c>
      <c r="C21" s="16">
        <v>8</v>
      </c>
      <c r="D21" s="16">
        <v>4108</v>
      </c>
      <c r="E21" s="16">
        <v>829</v>
      </c>
      <c r="F21" s="16">
        <v>437</v>
      </c>
      <c r="G21" s="16">
        <v>1070</v>
      </c>
      <c r="H21" s="16">
        <v>950</v>
      </c>
      <c r="I21" s="16">
        <v>822</v>
      </c>
      <c r="J21" s="16">
        <v>3000</v>
      </c>
      <c r="K21" s="16">
        <v>780</v>
      </c>
      <c r="L21" s="16">
        <v>481</v>
      </c>
      <c r="M21" s="16">
        <v>352</v>
      </c>
      <c r="N21" s="16">
        <v>513</v>
      </c>
      <c r="O21" s="16">
        <v>638</v>
      </c>
      <c r="P21" s="16">
        <v>237</v>
      </c>
      <c r="Q21" s="16">
        <v>2628</v>
      </c>
      <c r="R21" s="16">
        <v>936</v>
      </c>
      <c r="S21" s="16">
        <v>372</v>
      </c>
      <c r="T21" s="16">
        <v>795</v>
      </c>
      <c r="U21" s="16">
        <v>526</v>
      </c>
      <c r="V21" s="16">
        <v>3125</v>
      </c>
      <c r="W21" s="16">
        <v>875</v>
      </c>
      <c r="X21" s="16">
        <v>1000</v>
      </c>
      <c r="Y21" s="16">
        <v>750</v>
      </c>
      <c r="Z21" s="16">
        <v>500</v>
      </c>
      <c r="AA21" s="16">
        <v>3200</v>
      </c>
      <c r="AB21" s="2">
        <v>3540</v>
      </c>
    </row>
    <row r="22" spans="1:28" x14ac:dyDescent="0.25">
      <c r="A22" s="15">
        <v>2029</v>
      </c>
      <c r="B22" s="15" t="s">
        <v>22</v>
      </c>
      <c r="C22" s="15">
        <v>9</v>
      </c>
      <c r="D22" s="15">
        <v>4388</v>
      </c>
      <c r="E22" s="15">
        <v>557</v>
      </c>
      <c r="F22" s="15">
        <v>873</v>
      </c>
      <c r="G22" s="15">
        <v>1300</v>
      </c>
      <c r="H22" s="15">
        <v>780</v>
      </c>
      <c r="I22" s="15">
        <v>878</v>
      </c>
      <c r="J22" s="15">
        <v>3200</v>
      </c>
      <c r="K22" s="15">
        <v>1015</v>
      </c>
      <c r="L22" s="15">
        <v>467</v>
      </c>
      <c r="M22" s="15">
        <v>584</v>
      </c>
      <c r="N22" s="15">
        <v>225</v>
      </c>
      <c r="O22" s="15">
        <v>759</v>
      </c>
      <c r="P22" s="15">
        <v>150</v>
      </c>
      <c r="Q22" s="16">
        <v>2925</v>
      </c>
      <c r="R22" s="16">
        <v>876</v>
      </c>
      <c r="S22" s="16">
        <v>976</v>
      </c>
      <c r="T22" s="16">
        <v>488</v>
      </c>
      <c r="U22" s="16">
        <v>585</v>
      </c>
      <c r="V22" s="16">
        <v>3125</v>
      </c>
      <c r="W22" s="16">
        <v>875</v>
      </c>
      <c r="X22" s="16">
        <v>1000</v>
      </c>
      <c r="Y22" s="16">
        <v>750</v>
      </c>
      <c r="Z22" s="16">
        <v>500</v>
      </c>
      <c r="AA22" s="16">
        <v>3000</v>
      </c>
      <c r="AB22" s="2">
        <v>4108</v>
      </c>
    </row>
    <row r="23" spans="1:28" x14ac:dyDescent="0.25">
      <c r="A23" s="16">
        <v>2029</v>
      </c>
      <c r="B23" s="16" t="s">
        <v>23</v>
      </c>
      <c r="C23" s="16">
        <v>10</v>
      </c>
      <c r="D23" s="16">
        <v>4292</v>
      </c>
      <c r="E23" s="16">
        <v>586</v>
      </c>
      <c r="F23" s="16">
        <v>687</v>
      </c>
      <c r="G23" s="16">
        <v>1171</v>
      </c>
      <c r="H23" s="16">
        <v>990</v>
      </c>
      <c r="I23" s="16">
        <v>858</v>
      </c>
      <c r="J23" s="16">
        <v>4000</v>
      </c>
      <c r="K23" s="16">
        <v>1188</v>
      </c>
      <c r="L23" s="16">
        <v>745</v>
      </c>
      <c r="M23" s="16">
        <v>477</v>
      </c>
      <c r="N23" s="16">
        <v>666</v>
      </c>
      <c r="O23" s="16">
        <v>706</v>
      </c>
      <c r="P23" s="16">
        <v>219</v>
      </c>
      <c r="Q23" s="16">
        <v>2998</v>
      </c>
      <c r="R23" s="16">
        <v>990</v>
      </c>
      <c r="S23" s="16">
        <v>855</v>
      </c>
      <c r="T23" s="16">
        <v>554</v>
      </c>
      <c r="U23" s="16">
        <v>600</v>
      </c>
      <c r="V23" s="16">
        <v>3125</v>
      </c>
      <c r="W23" s="16">
        <v>875</v>
      </c>
      <c r="X23" s="16">
        <v>1000</v>
      </c>
      <c r="Y23" s="16">
        <v>750</v>
      </c>
      <c r="Z23" s="16">
        <v>500</v>
      </c>
      <c r="AA23" s="16">
        <v>3200</v>
      </c>
      <c r="AB23" s="2">
        <v>4388</v>
      </c>
    </row>
    <row r="24" spans="1:28" x14ac:dyDescent="0.25">
      <c r="A24" s="15">
        <v>2029</v>
      </c>
      <c r="B24" s="15" t="s">
        <v>24</v>
      </c>
      <c r="C24" s="15">
        <v>11</v>
      </c>
      <c r="D24" s="15">
        <v>3848</v>
      </c>
      <c r="E24" s="15">
        <v>1000</v>
      </c>
      <c r="F24" s="15">
        <v>453</v>
      </c>
      <c r="G24" s="15">
        <v>563</v>
      </c>
      <c r="H24" s="15">
        <v>1063</v>
      </c>
      <c r="I24" s="15">
        <v>769</v>
      </c>
      <c r="J24" s="15">
        <v>3920</v>
      </c>
      <c r="K24" s="15">
        <v>1191</v>
      </c>
      <c r="L24" s="15">
        <v>577</v>
      </c>
      <c r="M24" s="15">
        <v>699</v>
      </c>
      <c r="N24" s="15">
        <v>377</v>
      </c>
      <c r="O24" s="15">
        <v>788</v>
      </c>
      <c r="P24" s="15">
        <v>289</v>
      </c>
      <c r="Q24" s="16">
        <v>2980</v>
      </c>
      <c r="R24" s="16">
        <v>448</v>
      </c>
      <c r="S24" s="16">
        <v>983</v>
      </c>
      <c r="T24" s="16">
        <v>954</v>
      </c>
      <c r="U24" s="16">
        <v>596</v>
      </c>
      <c r="V24" s="16">
        <v>3125</v>
      </c>
      <c r="W24" s="16">
        <v>875</v>
      </c>
      <c r="X24" s="16">
        <v>1000</v>
      </c>
      <c r="Y24" s="16">
        <v>750</v>
      </c>
      <c r="Z24" s="16">
        <v>500</v>
      </c>
      <c r="AA24" s="16">
        <v>4000</v>
      </c>
      <c r="AB24" s="2">
        <v>4292</v>
      </c>
    </row>
    <row r="25" spans="1:28" x14ac:dyDescent="0.25">
      <c r="A25" s="16">
        <v>2029</v>
      </c>
      <c r="B25" s="16" t="s">
        <v>25</v>
      </c>
      <c r="C25" s="16">
        <v>12</v>
      </c>
      <c r="D25" s="16">
        <v>3200</v>
      </c>
      <c r="E25" s="16">
        <v>606</v>
      </c>
      <c r="F25" s="16">
        <v>438</v>
      </c>
      <c r="G25" s="16">
        <v>488</v>
      </c>
      <c r="H25" s="16">
        <v>1027</v>
      </c>
      <c r="I25" s="16">
        <v>641</v>
      </c>
      <c r="J25" s="16">
        <v>3200</v>
      </c>
      <c r="K25" s="16">
        <v>709</v>
      </c>
      <c r="L25" s="16">
        <v>640</v>
      </c>
      <c r="M25" s="16">
        <v>407</v>
      </c>
      <c r="N25" s="16">
        <v>640</v>
      </c>
      <c r="O25" s="16">
        <v>670</v>
      </c>
      <c r="P25" s="16">
        <v>134</v>
      </c>
      <c r="Q25" s="16">
        <v>2980</v>
      </c>
      <c r="R25" s="16">
        <v>881</v>
      </c>
      <c r="S25" s="16">
        <v>1054</v>
      </c>
      <c r="T25" s="16">
        <v>449</v>
      </c>
      <c r="U25" s="16">
        <v>596</v>
      </c>
      <c r="V25" s="16">
        <v>3125</v>
      </c>
      <c r="W25" s="16">
        <v>875</v>
      </c>
      <c r="X25" s="16">
        <v>1000</v>
      </c>
      <c r="Y25" s="16">
        <v>750</v>
      </c>
      <c r="Z25" s="16">
        <v>500</v>
      </c>
      <c r="AA25" s="16">
        <v>3920</v>
      </c>
      <c r="AB25" s="2">
        <v>3848</v>
      </c>
    </row>
    <row r="26" spans="1:28" x14ac:dyDescent="0.25">
      <c r="A26" s="15">
        <v>2030</v>
      </c>
      <c r="B26" s="15" t="s">
        <v>14</v>
      </c>
      <c r="C26" s="15">
        <v>1</v>
      </c>
      <c r="D26" s="15">
        <v>2282</v>
      </c>
      <c r="E26" s="15">
        <v>402</v>
      </c>
      <c r="F26" s="15">
        <v>376</v>
      </c>
      <c r="G26" s="15">
        <v>489</v>
      </c>
      <c r="H26" s="15">
        <v>559</v>
      </c>
      <c r="I26" s="15">
        <v>456</v>
      </c>
      <c r="J26" s="15">
        <v>1779</v>
      </c>
      <c r="K26" s="15">
        <v>601</v>
      </c>
      <c r="L26" s="15">
        <v>323</v>
      </c>
      <c r="M26" s="15">
        <v>205</v>
      </c>
      <c r="N26" s="15">
        <v>156</v>
      </c>
      <c r="O26" s="15">
        <v>379</v>
      </c>
      <c r="P26" s="15">
        <v>115</v>
      </c>
      <c r="Q26" s="16">
        <v>3106</v>
      </c>
      <c r="R26" s="16">
        <v>687</v>
      </c>
      <c r="S26" s="16">
        <v>806</v>
      </c>
      <c r="T26" s="16">
        <v>991</v>
      </c>
      <c r="U26" s="16">
        <v>621</v>
      </c>
      <c r="V26" s="16">
        <v>4250</v>
      </c>
      <c r="W26" s="16">
        <v>1000</v>
      </c>
      <c r="X26" s="16">
        <v>1500</v>
      </c>
      <c r="Y26" s="16">
        <v>1000</v>
      </c>
      <c r="Z26" s="16">
        <v>750</v>
      </c>
      <c r="AA26" s="16">
        <v>3200</v>
      </c>
      <c r="AB26" s="2">
        <v>3200</v>
      </c>
    </row>
    <row r="27" spans="1:28" x14ac:dyDescent="0.25">
      <c r="A27" s="16">
        <v>2030</v>
      </c>
      <c r="B27" s="16" t="s">
        <v>15</v>
      </c>
      <c r="C27" s="16">
        <v>2</v>
      </c>
      <c r="D27" s="16">
        <v>2198</v>
      </c>
      <c r="E27" s="16">
        <v>333</v>
      </c>
      <c r="F27" s="16">
        <v>510</v>
      </c>
      <c r="G27" s="16">
        <v>406</v>
      </c>
      <c r="H27" s="16">
        <v>510</v>
      </c>
      <c r="I27" s="16">
        <v>439</v>
      </c>
      <c r="J27" s="16">
        <v>1655</v>
      </c>
      <c r="K27" s="16">
        <v>496</v>
      </c>
      <c r="L27" s="16">
        <v>127</v>
      </c>
      <c r="M27" s="16">
        <v>255</v>
      </c>
      <c r="N27" s="16">
        <v>226</v>
      </c>
      <c r="O27" s="16">
        <v>409</v>
      </c>
      <c r="P27" s="16">
        <v>142</v>
      </c>
      <c r="Q27" s="16">
        <v>3242</v>
      </c>
      <c r="R27" s="16">
        <v>850</v>
      </c>
      <c r="S27" s="16">
        <v>894</v>
      </c>
      <c r="T27" s="16">
        <v>850</v>
      </c>
      <c r="U27" s="16">
        <v>648</v>
      </c>
      <c r="V27" s="16">
        <v>4250</v>
      </c>
      <c r="W27" s="16">
        <v>1000</v>
      </c>
      <c r="X27" s="16">
        <v>1500</v>
      </c>
      <c r="Y27" s="16">
        <v>1000</v>
      </c>
      <c r="Z27" s="16">
        <v>750</v>
      </c>
      <c r="AA27" s="16">
        <v>1779</v>
      </c>
      <c r="AB27" s="2">
        <v>2282</v>
      </c>
    </row>
    <row r="28" spans="1:28" x14ac:dyDescent="0.25">
      <c r="A28" s="15">
        <v>2030</v>
      </c>
      <c r="B28" s="15" t="s">
        <v>16</v>
      </c>
      <c r="C28" s="15">
        <v>3</v>
      </c>
      <c r="D28" s="15">
        <v>2015</v>
      </c>
      <c r="E28" s="15">
        <v>358</v>
      </c>
      <c r="F28" s="15">
        <v>480</v>
      </c>
      <c r="G28" s="15">
        <v>371</v>
      </c>
      <c r="H28" s="15">
        <v>403</v>
      </c>
      <c r="I28" s="15">
        <v>403</v>
      </c>
      <c r="J28" s="15">
        <v>1569</v>
      </c>
      <c r="K28" s="15">
        <v>388</v>
      </c>
      <c r="L28" s="15">
        <v>320</v>
      </c>
      <c r="M28" s="15">
        <v>169</v>
      </c>
      <c r="N28" s="15">
        <v>213</v>
      </c>
      <c r="O28" s="15">
        <v>326</v>
      </c>
      <c r="P28" s="15">
        <v>153</v>
      </c>
      <c r="Q28" s="16">
        <v>3353</v>
      </c>
      <c r="R28" s="16">
        <v>818</v>
      </c>
      <c r="S28" s="16">
        <v>792</v>
      </c>
      <c r="T28" s="16">
        <v>1073</v>
      </c>
      <c r="U28" s="16">
        <v>671</v>
      </c>
      <c r="V28" s="16">
        <v>4250</v>
      </c>
      <c r="W28" s="16">
        <v>1000</v>
      </c>
      <c r="X28" s="16">
        <v>1500</v>
      </c>
      <c r="Y28" s="16">
        <v>1000</v>
      </c>
      <c r="Z28" s="16">
        <v>750</v>
      </c>
      <c r="AA28" s="16">
        <v>1655</v>
      </c>
      <c r="AB28" s="2">
        <v>2198</v>
      </c>
    </row>
    <row r="29" spans="1:28" x14ac:dyDescent="0.25">
      <c r="A29" s="16">
        <v>2030</v>
      </c>
      <c r="B29" s="16" t="s">
        <v>17</v>
      </c>
      <c r="C29" s="16">
        <v>4</v>
      </c>
      <c r="D29" s="16">
        <v>1866</v>
      </c>
      <c r="E29" s="16">
        <v>376</v>
      </c>
      <c r="F29" s="16">
        <v>435</v>
      </c>
      <c r="G29" s="16">
        <v>347</v>
      </c>
      <c r="H29" s="16">
        <v>335</v>
      </c>
      <c r="I29" s="16">
        <v>373</v>
      </c>
      <c r="J29" s="16">
        <v>1574</v>
      </c>
      <c r="K29" s="16">
        <v>444</v>
      </c>
      <c r="L29" s="16">
        <v>291</v>
      </c>
      <c r="M29" s="16">
        <v>307</v>
      </c>
      <c r="N29" s="16">
        <v>228</v>
      </c>
      <c r="O29" s="16">
        <v>215</v>
      </c>
      <c r="P29" s="16">
        <v>90</v>
      </c>
      <c r="Q29" s="16">
        <v>3426</v>
      </c>
      <c r="R29" s="16">
        <v>780</v>
      </c>
      <c r="S29" s="16">
        <v>1040</v>
      </c>
      <c r="T29" s="16">
        <v>922</v>
      </c>
      <c r="U29" s="16">
        <v>685</v>
      </c>
      <c r="V29" s="16">
        <v>4250</v>
      </c>
      <c r="W29" s="16">
        <v>1000</v>
      </c>
      <c r="X29" s="16">
        <v>1500</v>
      </c>
      <c r="Y29" s="16">
        <v>1000</v>
      </c>
      <c r="Z29" s="16">
        <v>750</v>
      </c>
      <c r="AA29" s="16">
        <v>1569</v>
      </c>
      <c r="AB29" s="2">
        <v>2015</v>
      </c>
    </row>
    <row r="30" spans="1:28" x14ac:dyDescent="0.25">
      <c r="A30" s="15">
        <v>2030</v>
      </c>
      <c r="B30" s="15" t="s">
        <v>18</v>
      </c>
      <c r="C30" s="15">
        <v>5</v>
      </c>
      <c r="D30" s="15">
        <v>1882</v>
      </c>
      <c r="E30" s="15">
        <v>353</v>
      </c>
      <c r="F30" s="15">
        <v>365</v>
      </c>
      <c r="G30" s="15">
        <v>397</v>
      </c>
      <c r="H30" s="15">
        <v>391</v>
      </c>
      <c r="I30" s="15">
        <v>376</v>
      </c>
      <c r="J30" s="15">
        <v>1704</v>
      </c>
      <c r="K30" s="15">
        <v>506</v>
      </c>
      <c r="L30" s="15">
        <v>145</v>
      </c>
      <c r="M30" s="15">
        <v>212</v>
      </c>
      <c r="N30" s="15">
        <v>258</v>
      </c>
      <c r="O30" s="15">
        <v>436</v>
      </c>
      <c r="P30" s="15">
        <v>147</v>
      </c>
      <c r="Q30" s="16">
        <v>3471</v>
      </c>
      <c r="R30" s="16">
        <v>954</v>
      </c>
      <c r="S30" s="16">
        <v>562</v>
      </c>
      <c r="T30" s="16">
        <v>1261</v>
      </c>
      <c r="U30" s="16">
        <v>694</v>
      </c>
      <c r="V30" s="16">
        <v>4250</v>
      </c>
      <c r="W30" s="16">
        <v>1000</v>
      </c>
      <c r="X30" s="16">
        <v>1500</v>
      </c>
      <c r="Y30" s="16">
        <v>1000</v>
      </c>
      <c r="Z30" s="16">
        <v>750</v>
      </c>
      <c r="AA30" s="16">
        <v>1574</v>
      </c>
      <c r="AB30" s="2">
        <v>1866</v>
      </c>
    </row>
    <row r="31" spans="1:28" x14ac:dyDescent="0.25">
      <c r="A31" s="16">
        <v>2030</v>
      </c>
      <c r="B31" s="16" t="s">
        <v>19</v>
      </c>
      <c r="C31" s="16">
        <v>6</v>
      </c>
      <c r="D31" s="16">
        <v>2024</v>
      </c>
      <c r="E31" s="16">
        <v>257</v>
      </c>
      <c r="F31" s="16">
        <v>438</v>
      </c>
      <c r="G31" s="16">
        <v>410</v>
      </c>
      <c r="H31" s="16">
        <v>514</v>
      </c>
      <c r="I31" s="16">
        <v>405</v>
      </c>
      <c r="J31" s="16">
        <v>1724</v>
      </c>
      <c r="K31" s="16">
        <v>504</v>
      </c>
      <c r="L31" s="16">
        <v>284</v>
      </c>
      <c r="M31" s="16">
        <v>204</v>
      </c>
      <c r="N31" s="16">
        <v>296</v>
      </c>
      <c r="O31" s="16">
        <v>348</v>
      </c>
      <c r="P31" s="16">
        <v>88</v>
      </c>
      <c r="Q31" s="16">
        <v>3546</v>
      </c>
      <c r="R31" s="16">
        <v>1111</v>
      </c>
      <c r="S31" s="16">
        <v>1064</v>
      </c>
      <c r="T31" s="16">
        <v>662</v>
      </c>
      <c r="U31" s="16">
        <v>709</v>
      </c>
      <c r="V31" s="16">
        <v>4250</v>
      </c>
      <c r="W31" s="16">
        <v>1000</v>
      </c>
      <c r="X31" s="16">
        <v>1500</v>
      </c>
      <c r="Y31" s="16">
        <v>1000</v>
      </c>
      <c r="Z31" s="16">
        <v>750</v>
      </c>
      <c r="AA31" s="16">
        <v>1704</v>
      </c>
      <c r="AB31" s="2">
        <v>1882</v>
      </c>
    </row>
    <row r="32" spans="1:28" x14ac:dyDescent="0.25">
      <c r="A32" s="15">
        <v>2030</v>
      </c>
      <c r="B32" s="15" t="s">
        <v>20</v>
      </c>
      <c r="C32" s="15">
        <v>7</v>
      </c>
      <c r="D32" s="15">
        <v>2162</v>
      </c>
      <c r="E32" s="15">
        <v>488</v>
      </c>
      <c r="F32" s="15">
        <v>368</v>
      </c>
      <c r="G32" s="15">
        <v>536</v>
      </c>
      <c r="H32" s="15">
        <v>336</v>
      </c>
      <c r="I32" s="15">
        <v>434</v>
      </c>
      <c r="J32" s="15">
        <v>1639</v>
      </c>
      <c r="K32" s="15">
        <v>488</v>
      </c>
      <c r="L32" s="15">
        <v>156</v>
      </c>
      <c r="M32" s="15">
        <v>295</v>
      </c>
      <c r="N32" s="15">
        <v>219</v>
      </c>
      <c r="O32" s="15">
        <v>384</v>
      </c>
      <c r="P32" s="15">
        <v>97</v>
      </c>
      <c r="Q32" s="16">
        <v>3676</v>
      </c>
      <c r="R32" s="16">
        <v>1010</v>
      </c>
      <c r="S32" s="16">
        <v>1099</v>
      </c>
      <c r="T32" s="16">
        <v>833</v>
      </c>
      <c r="U32" s="16">
        <v>735</v>
      </c>
      <c r="V32" s="16">
        <v>4250</v>
      </c>
      <c r="W32" s="16">
        <v>1000</v>
      </c>
      <c r="X32" s="16">
        <v>1500</v>
      </c>
      <c r="Y32" s="16">
        <v>1000</v>
      </c>
      <c r="Z32" s="16">
        <v>750</v>
      </c>
      <c r="AA32" s="16">
        <v>1724</v>
      </c>
      <c r="AB32" s="2">
        <v>2024</v>
      </c>
    </row>
    <row r="33" spans="1:28" x14ac:dyDescent="0.25">
      <c r="A33" s="16">
        <v>2030</v>
      </c>
      <c r="B33" s="16" t="s">
        <v>21</v>
      </c>
      <c r="C33" s="16">
        <v>8</v>
      </c>
      <c r="D33" s="16">
        <v>2131</v>
      </c>
      <c r="E33" s="16">
        <v>624</v>
      </c>
      <c r="F33" s="16">
        <v>373</v>
      </c>
      <c r="G33" s="16">
        <v>317</v>
      </c>
      <c r="H33" s="16">
        <v>391</v>
      </c>
      <c r="I33" s="16">
        <v>426</v>
      </c>
      <c r="J33" s="16">
        <v>1547</v>
      </c>
      <c r="K33" s="16">
        <v>423</v>
      </c>
      <c r="L33" s="16">
        <v>326</v>
      </c>
      <c r="M33" s="16">
        <v>252</v>
      </c>
      <c r="N33" s="16">
        <v>151</v>
      </c>
      <c r="O33" s="16">
        <v>329</v>
      </c>
      <c r="P33" s="16">
        <v>67</v>
      </c>
      <c r="Q33" s="16">
        <v>3822</v>
      </c>
      <c r="R33" s="16">
        <v>1169</v>
      </c>
      <c r="S33" s="16">
        <v>622</v>
      </c>
      <c r="T33" s="16">
        <v>1268</v>
      </c>
      <c r="U33" s="16">
        <v>765</v>
      </c>
      <c r="V33" s="16">
        <v>4250</v>
      </c>
      <c r="W33" s="16">
        <v>1000</v>
      </c>
      <c r="X33" s="16">
        <v>1500</v>
      </c>
      <c r="Y33" s="16">
        <v>1000</v>
      </c>
      <c r="Z33" s="16">
        <v>750</v>
      </c>
      <c r="AA33" s="16">
        <v>1639</v>
      </c>
      <c r="AB33" s="2">
        <v>2162</v>
      </c>
    </row>
    <row r="34" spans="1:28" x14ac:dyDescent="0.25">
      <c r="A34" s="15">
        <v>2030</v>
      </c>
      <c r="B34" s="15" t="s">
        <v>22</v>
      </c>
      <c r="C34" s="15">
        <v>9</v>
      </c>
      <c r="D34" s="15">
        <v>1926</v>
      </c>
      <c r="E34" s="15">
        <v>299</v>
      </c>
      <c r="F34" s="15">
        <v>391</v>
      </c>
      <c r="G34" s="15">
        <v>521</v>
      </c>
      <c r="H34" s="15">
        <v>330</v>
      </c>
      <c r="I34" s="15">
        <v>385</v>
      </c>
      <c r="J34" s="15">
        <v>1533</v>
      </c>
      <c r="K34" s="15">
        <v>367</v>
      </c>
      <c r="L34" s="15">
        <v>170</v>
      </c>
      <c r="M34" s="15">
        <v>274</v>
      </c>
      <c r="N34" s="15">
        <v>309</v>
      </c>
      <c r="O34" s="15">
        <v>263</v>
      </c>
      <c r="P34" s="15">
        <v>150</v>
      </c>
      <c r="Q34" s="16">
        <v>3921</v>
      </c>
      <c r="R34" s="16">
        <v>1255</v>
      </c>
      <c r="S34" s="16">
        <v>644</v>
      </c>
      <c r="T34" s="16">
        <v>1238</v>
      </c>
      <c r="U34" s="16">
        <v>784</v>
      </c>
      <c r="V34" s="16">
        <v>4250</v>
      </c>
      <c r="W34" s="16">
        <v>1000</v>
      </c>
      <c r="X34" s="16">
        <v>1500</v>
      </c>
      <c r="Y34" s="16">
        <v>1000</v>
      </c>
      <c r="Z34" s="16">
        <v>750</v>
      </c>
      <c r="AA34" s="16">
        <v>1547</v>
      </c>
      <c r="AB34" s="2">
        <v>2131</v>
      </c>
    </row>
    <row r="35" spans="1:28" x14ac:dyDescent="0.25">
      <c r="A35" s="16">
        <v>2030</v>
      </c>
      <c r="B35" s="16" t="s">
        <v>23</v>
      </c>
      <c r="C35" s="16">
        <v>10</v>
      </c>
      <c r="D35" s="16">
        <v>1929</v>
      </c>
      <c r="E35" s="16">
        <v>462</v>
      </c>
      <c r="F35" s="16">
        <v>290</v>
      </c>
      <c r="G35" s="16">
        <v>317</v>
      </c>
      <c r="H35" s="16">
        <v>475</v>
      </c>
      <c r="I35" s="16">
        <v>385</v>
      </c>
      <c r="J35" s="16">
        <v>1609</v>
      </c>
      <c r="K35" s="16">
        <v>415</v>
      </c>
      <c r="L35" s="16">
        <v>264</v>
      </c>
      <c r="M35" s="16">
        <v>128</v>
      </c>
      <c r="N35" s="16">
        <v>288</v>
      </c>
      <c r="O35" s="16">
        <v>399</v>
      </c>
      <c r="P35" s="16">
        <v>116</v>
      </c>
      <c r="Q35" s="16">
        <v>4001</v>
      </c>
      <c r="R35" s="16">
        <v>1187</v>
      </c>
      <c r="S35" s="16">
        <v>749</v>
      </c>
      <c r="T35" s="16">
        <v>1265</v>
      </c>
      <c r="U35" s="16">
        <v>800</v>
      </c>
      <c r="V35" s="16">
        <v>4250</v>
      </c>
      <c r="W35" s="16">
        <v>1000</v>
      </c>
      <c r="X35" s="16">
        <v>1500</v>
      </c>
      <c r="Y35" s="16">
        <v>1000</v>
      </c>
      <c r="Z35" s="16">
        <v>750</v>
      </c>
      <c r="AA35" s="16">
        <v>1533</v>
      </c>
      <c r="AB35" s="2">
        <v>1926</v>
      </c>
    </row>
    <row r="36" spans="1:28" x14ac:dyDescent="0.25">
      <c r="A36" s="15">
        <v>2030</v>
      </c>
      <c r="B36" s="15" t="s">
        <v>24</v>
      </c>
      <c r="C36" s="15">
        <v>11</v>
      </c>
      <c r="D36" s="15">
        <v>2099</v>
      </c>
      <c r="E36" s="15">
        <v>529</v>
      </c>
      <c r="F36" s="15">
        <v>257</v>
      </c>
      <c r="G36" s="15">
        <v>381</v>
      </c>
      <c r="H36" s="15">
        <v>513</v>
      </c>
      <c r="I36" s="15">
        <v>419</v>
      </c>
      <c r="J36" s="15">
        <v>1701</v>
      </c>
      <c r="K36" s="15">
        <v>494</v>
      </c>
      <c r="L36" s="15">
        <v>235</v>
      </c>
      <c r="M36" s="15">
        <v>268</v>
      </c>
      <c r="N36" s="15">
        <v>293</v>
      </c>
      <c r="O36" s="15">
        <v>315</v>
      </c>
      <c r="P36" s="15">
        <v>97</v>
      </c>
      <c r="Q36" s="16">
        <v>4100</v>
      </c>
      <c r="R36" s="16">
        <v>912</v>
      </c>
      <c r="S36" s="16">
        <v>1456</v>
      </c>
      <c r="T36" s="16">
        <v>912</v>
      </c>
      <c r="U36" s="16">
        <v>820</v>
      </c>
      <c r="V36" s="16">
        <v>4250</v>
      </c>
      <c r="W36" s="16">
        <v>1000</v>
      </c>
      <c r="X36" s="16">
        <v>1500</v>
      </c>
      <c r="Y36" s="16">
        <v>1000</v>
      </c>
      <c r="Z36" s="16">
        <v>750</v>
      </c>
      <c r="AA36" s="16">
        <v>1609</v>
      </c>
      <c r="AB36" s="2">
        <v>1929</v>
      </c>
    </row>
    <row r="37" spans="1:28" x14ac:dyDescent="0.25">
      <c r="A37" s="18">
        <v>2030</v>
      </c>
      <c r="B37" s="18" t="s">
        <v>25</v>
      </c>
      <c r="C37" s="18">
        <v>12</v>
      </c>
      <c r="D37" s="18">
        <v>2340</v>
      </c>
      <c r="E37" s="18">
        <v>672</v>
      </c>
      <c r="F37" s="18">
        <v>529</v>
      </c>
      <c r="G37" s="18">
        <v>275</v>
      </c>
      <c r="H37" s="18">
        <v>396</v>
      </c>
      <c r="I37" s="18">
        <v>468</v>
      </c>
      <c r="J37" s="18">
        <v>1752</v>
      </c>
      <c r="K37" s="18">
        <v>589</v>
      </c>
      <c r="L37" s="18">
        <v>370</v>
      </c>
      <c r="M37" s="18">
        <v>264</v>
      </c>
      <c r="N37" s="18">
        <v>196</v>
      </c>
      <c r="O37" s="18">
        <v>249</v>
      </c>
      <c r="P37" s="18">
        <v>85</v>
      </c>
      <c r="Q37" s="18">
        <v>4377</v>
      </c>
      <c r="R37" s="18">
        <v>1158</v>
      </c>
      <c r="S37" s="18">
        <v>1497</v>
      </c>
      <c r="T37" s="18">
        <v>847</v>
      </c>
      <c r="U37" s="18">
        <v>876</v>
      </c>
      <c r="V37" s="18">
        <v>4250</v>
      </c>
      <c r="W37" s="18">
        <v>1000</v>
      </c>
      <c r="X37" s="18">
        <v>1500</v>
      </c>
      <c r="Y37" s="18">
        <v>1000</v>
      </c>
      <c r="Z37" s="18">
        <v>750</v>
      </c>
      <c r="AA37" s="18">
        <v>1701</v>
      </c>
      <c r="AB37" s="2">
        <v>2099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B59B-024D-430C-9C97-1A485FF9FE94}">
  <dimension ref="B1:R13"/>
  <sheetViews>
    <sheetView zoomScaleNormal="100" workbookViewId="0">
      <pane ySplit="1" topLeftCell="A2" activePane="bottomLeft" state="frozen"/>
      <selection pane="bottomLeft" activeCell="A2" sqref="A2"/>
    </sheetView>
  </sheetViews>
  <sheetFormatPr defaultRowHeight="15" x14ac:dyDescent="0.25"/>
  <sheetData>
    <row r="1" spans="2:18" x14ac:dyDescent="0.25">
      <c r="B1" s="1" t="s">
        <v>0</v>
      </c>
      <c r="C1" s="2" t="s">
        <v>1</v>
      </c>
      <c r="D1" s="2" t="s">
        <v>2</v>
      </c>
      <c r="E1" s="3" t="s">
        <v>3</v>
      </c>
      <c r="G1" s="2" t="s">
        <v>4</v>
      </c>
      <c r="H1" s="4"/>
      <c r="O1" t="s">
        <v>6</v>
      </c>
      <c r="R1" t="s">
        <v>5</v>
      </c>
    </row>
    <row r="2" spans="2:18" x14ac:dyDescent="0.25">
      <c r="G2" s="2"/>
      <c r="H2" s="4"/>
    </row>
    <row r="3" spans="2:18" x14ac:dyDescent="0.25">
      <c r="G3" s="2"/>
      <c r="H3" s="4"/>
    </row>
    <row r="12" spans="2:18" ht="15" customHeight="1" x14ac:dyDescent="0.25"/>
    <row r="13" spans="2:18" ht="15" customHeight="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DASHBOARD Light</vt:lpstr>
      <vt:lpstr>Income Light</vt:lpstr>
      <vt:lpstr>Expenses Light</vt:lpstr>
      <vt:lpstr>Balance Light</vt:lpstr>
      <vt:lpstr>Goals Light</vt:lpstr>
      <vt:lpstr>Income</vt:lpstr>
      <vt:lpstr>Expenses</vt:lpstr>
      <vt:lpstr>Balance</vt:lpstr>
      <vt:lpstr>Goals</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User</cp:lastModifiedBy>
  <dcterms:created xsi:type="dcterms:W3CDTF">2025-09-16T10:18:44Z</dcterms:created>
  <dcterms:modified xsi:type="dcterms:W3CDTF">2026-09-18T09:32:26Z</dcterms:modified>
</cp:coreProperties>
</file>