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PU\2nd Semester\TSAF\Assinemnt\assignment\"/>
    </mc:Choice>
  </mc:AlternateContent>
  <bookViews>
    <workbookView xWindow="0" yWindow="0" windowWidth="20490" windowHeight="7755" firstSheet="8" activeTab="9"/>
  </bookViews>
  <sheets>
    <sheet name="a-part" sheetId="1" r:id="rId1"/>
    <sheet name="a-part1" sheetId="14" r:id="rId2"/>
    <sheet name="Sheet4" sheetId="4" r:id="rId3"/>
    <sheet name="c-part(MA)" sheetId="3" r:id="rId4"/>
    <sheet name="part-d(MA-technique)" sheetId="7" r:id="rId5"/>
    <sheet name="e-part" sheetId="10" r:id="rId6"/>
    <sheet name="f-part" sheetId="11" r:id="rId7"/>
    <sheet name="part-d(Decomposition-technique)" sheetId="8" r:id="rId8"/>
    <sheet name="part-d(W-smoothing-technique)" sheetId="9" r:id="rId9"/>
    <sheet name="b-partACF" sheetId="12" r:id="rId10"/>
  </sheets>
  <definedNames>
    <definedName name="_xlnm._FilterDatabase" localSheetId="0" hidden="1">'a-part'!$D$4:$L$16</definedName>
  </definedNames>
  <calcPr calcId="152511" iterate="1" iterateCount="10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1" l="1"/>
  <c r="G5" i="8"/>
  <c r="F5" i="9"/>
  <c r="G5" i="7"/>
  <c r="I102" i="3" l="1"/>
  <c r="H102" i="3"/>
  <c r="K101" i="3"/>
  <c r="K100" i="3"/>
  <c r="K99" i="3"/>
  <c r="J99" i="3"/>
  <c r="J100" i="3" s="1"/>
  <c r="J101" i="3" s="1"/>
  <c r="I99" i="3"/>
  <c r="H99" i="3"/>
  <c r="L99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J6" i="3"/>
  <c r="N10" i="3"/>
  <c r="N13" i="3"/>
  <c r="N18" i="3"/>
  <c r="N26" i="3"/>
  <c r="N29" i="3"/>
  <c r="N34" i="3"/>
  <c r="N42" i="3"/>
  <c r="N45" i="3"/>
  <c r="N50" i="3"/>
  <c r="N58" i="3"/>
  <c r="N61" i="3"/>
  <c r="N66" i="3"/>
  <c r="N90" i="3"/>
  <c r="I9" i="3"/>
  <c r="N9" i="3" s="1"/>
  <c r="I17" i="3"/>
  <c r="N17" i="3" s="1"/>
  <c r="I49" i="3"/>
  <c r="N49" i="3" s="1"/>
  <c r="I72" i="3"/>
  <c r="N72" i="3" s="1"/>
  <c r="I73" i="3"/>
  <c r="N73" i="3" s="1"/>
  <c r="I88" i="3"/>
  <c r="N88" i="3" s="1"/>
  <c r="I89" i="3"/>
  <c r="N89" i="3" s="1"/>
  <c r="L13" i="3"/>
  <c r="L21" i="3"/>
  <c r="L29" i="3"/>
  <c r="L37" i="3"/>
  <c r="L45" i="3"/>
  <c r="L53" i="3"/>
  <c r="L61" i="3"/>
  <c r="L69" i="3"/>
  <c r="L77" i="3"/>
  <c r="L85" i="3"/>
  <c r="L93" i="3"/>
  <c r="J27" i="3"/>
  <c r="J28" i="3"/>
  <c r="J43" i="3"/>
  <c r="J44" i="3"/>
  <c r="J58" i="3"/>
  <c r="J62" i="3"/>
  <c r="J67" i="3"/>
  <c r="J68" i="3"/>
  <c r="J75" i="3"/>
  <c r="J76" i="3"/>
  <c r="J83" i="3"/>
  <c r="J84" i="3"/>
  <c r="J91" i="3"/>
  <c r="J92" i="3"/>
  <c r="J8" i="3"/>
  <c r="J15" i="3"/>
  <c r="J16" i="3"/>
  <c r="H13" i="3"/>
  <c r="M13" i="3" s="1"/>
  <c r="H17" i="3"/>
  <c r="M17" i="3" s="1"/>
  <c r="H21" i="3"/>
  <c r="M21" i="3" s="1"/>
  <c r="H25" i="3"/>
  <c r="M25" i="3" s="1"/>
  <c r="H29" i="3"/>
  <c r="M29" i="3" s="1"/>
  <c r="H33" i="3"/>
  <c r="M33" i="3" s="1"/>
  <c r="H37" i="3"/>
  <c r="M37" i="3" s="1"/>
  <c r="H41" i="3"/>
  <c r="M41" i="3" s="1"/>
  <c r="H45" i="3"/>
  <c r="M45" i="3" s="1"/>
  <c r="H49" i="3"/>
  <c r="M49" i="3" s="1"/>
  <c r="H53" i="3"/>
  <c r="M53" i="3" s="1"/>
  <c r="H57" i="3"/>
  <c r="M57" i="3" s="1"/>
  <c r="H61" i="3"/>
  <c r="M61" i="3" s="1"/>
  <c r="H65" i="3"/>
  <c r="M65" i="3" s="1"/>
  <c r="H69" i="3"/>
  <c r="M69" i="3" s="1"/>
  <c r="H73" i="3"/>
  <c r="M73" i="3" s="1"/>
  <c r="H77" i="3"/>
  <c r="M77" i="3" s="1"/>
  <c r="H81" i="3"/>
  <c r="M81" i="3" s="1"/>
  <c r="H85" i="3"/>
  <c r="M85" i="3" s="1"/>
  <c r="H89" i="3"/>
  <c r="M89" i="3" s="1"/>
  <c r="H93" i="3"/>
  <c r="M93" i="3" s="1"/>
  <c r="H97" i="3"/>
  <c r="M97" i="3" s="1"/>
  <c r="H9" i="3"/>
  <c r="M9" i="3" s="1"/>
  <c r="H10" i="3"/>
  <c r="M10" i="3" s="1"/>
  <c r="G99" i="3"/>
  <c r="F99" i="3"/>
  <c r="G10" i="3"/>
  <c r="I10" i="3" s="1"/>
  <c r="G11" i="3"/>
  <c r="I11" i="3" s="1"/>
  <c r="N11" i="3" s="1"/>
  <c r="G12" i="3"/>
  <c r="I12" i="3" s="1"/>
  <c r="N12" i="3" s="1"/>
  <c r="G13" i="3"/>
  <c r="I13" i="3" s="1"/>
  <c r="G14" i="3"/>
  <c r="I14" i="3" s="1"/>
  <c r="N14" i="3" s="1"/>
  <c r="G15" i="3"/>
  <c r="I15" i="3" s="1"/>
  <c r="N15" i="3" s="1"/>
  <c r="G16" i="3"/>
  <c r="I16" i="3" s="1"/>
  <c r="N16" i="3" s="1"/>
  <c r="G17" i="3"/>
  <c r="G18" i="3"/>
  <c r="I18" i="3" s="1"/>
  <c r="G19" i="3"/>
  <c r="I19" i="3" s="1"/>
  <c r="N19" i="3" s="1"/>
  <c r="G20" i="3"/>
  <c r="I20" i="3" s="1"/>
  <c r="N20" i="3" s="1"/>
  <c r="G21" i="3"/>
  <c r="I21" i="3" s="1"/>
  <c r="N21" i="3" s="1"/>
  <c r="G22" i="3"/>
  <c r="I22" i="3" s="1"/>
  <c r="N22" i="3" s="1"/>
  <c r="G23" i="3"/>
  <c r="I23" i="3" s="1"/>
  <c r="N23" i="3" s="1"/>
  <c r="G24" i="3"/>
  <c r="I24" i="3" s="1"/>
  <c r="N24" i="3" s="1"/>
  <c r="G25" i="3"/>
  <c r="I25" i="3" s="1"/>
  <c r="N25" i="3" s="1"/>
  <c r="G26" i="3"/>
  <c r="I26" i="3" s="1"/>
  <c r="G27" i="3"/>
  <c r="I27" i="3" s="1"/>
  <c r="N27" i="3" s="1"/>
  <c r="G28" i="3"/>
  <c r="I28" i="3" s="1"/>
  <c r="N28" i="3" s="1"/>
  <c r="G29" i="3"/>
  <c r="I29" i="3" s="1"/>
  <c r="G30" i="3"/>
  <c r="I30" i="3" s="1"/>
  <c r="N30" i="3" s="1"/>
  <c r="G31" i="3"/>
  <c r="I31" i="3" s="1"/>
  <c r="N31" i="3" s="1"/>
  <c r="G32" i="3"/>
  <c r="I32" i="3" s="1"/>
  <c r="N32" i="3" s="1"/>
  <c r="G33" i="3"/>
  <c r="I33" i="3" s="1"/>
  <c r="N33" i="3" s="1"/>
  <c r="G34" i="3"/>
  <c r="I34" i="3" s="1"/>
  <c r="G35" i="3"/>
  <c r="I35" i="3" s="1"/>
  <c r="N35" i="3" s="1"/>
  <c r="G36" i="3"/>
  <c r="I36" i="3" s="1"/>
  <c r="N36" i="3" s="1"/>
  <c r="G37" i="3"/>
  <c r="I37" i="3" s="1"/>
  <c r="N37" i="3" s="1"/>
  <c r="G38" i="3"/>
  <c r="I38" i="3" s="1"/>
  <c r="N38" i="3" s="1"/>
  <c r="G39" i="3"/>
  <c r="I39" i="3" s="1"/>
  <c r="N39" i="3" s="1"/>
  <c r="G40" i="3"/>
  <c r="I40" i="3" s="1"/>
  <c r="N40" i="3" s="1"/>
  <c r="G41" i="3"/>
  <c r="I41" i="3" s="1"/>
  <c r="N41" i="3" s="1"/>
  <c r="G42" i="3"/>
  <c r="I42" i="3" s="1"/>
  <c r="G43" i="3"/>
  <c r="I43" i="3" s="1"/>
  <c r="N43" i="3" s="1"/>
  <c r="G44" i="3"/>
  <c r="I44" i="3" s="1"/>
  <c r="N44" i="3" s="1"/>
  <c r="G45" i="3"/>
  <c r="I45" i="3" s="1"/>
  <c r="G46" i="3"/>
  <c r="I46" i="3" s="1"/>
  <c r="N46" i="3" s="1"/>
  <c r="G47" i="3"/>
  <c r="I47" i="3" s="1"/>
  <c r="N47" i="3" s="1"/>
  <c r="G48" i="3"/>
  <c r="I48" i="3" s="1"/>
  <c r="N48" i="3" s="1"/>
  <c r="G49" i="3"/>
  <c r="G50" i="3"/>
  <c r="I50" i="3" s="1"/>
  <c r="G51" i="3"/>
  <c r="I51" i="3" s="1"/>
  <c r="N51" i="3" s="1"/>
  <c r="G52" i="3"/>
  <c r="I52" i="3" s="1"/>
  <c r="N52" i="3" s="1"/>
  <c r="G53" i="3"/>
  <c r="I53" i="3" s="1"/>
  <c r="N53" i="3" s="1"/>
  <c r="G54" i="3"/>
  <c r="I54" i="3" s="1"/>
  <c r="N54" i="3" s="1"/>
  <c r="G55" i="3"/>
  <c r="I55" i="3" s="1"/>
  <c r="N55" i="3" s="1"/>
  <c r="G56" i="3"/>
  <c r="I56" i="3" s="1"/>
  <c r="N56" i="3" s="1"/>
  <c r="G57" i="3"/>
  <c r="I57" i="3" s="1"/>
  <c r="N57" i="3" s="1"/>
  <c r="G58" i="3"/>
  <c r="I58" i="3" s="1"/>
  <c r="G59" i="3"/>
  <c r="I59" i="3" s="1"/>
  <c r="N59" i="3" s="1"/>
  <c r="G60" i="3"/>
  <c r="I60" i="3" s="1"/>
  <c r="N60" i="3" s="1"/>
  <c r="G61" i="3"/>
  <c r="I61" i="3" s="1"/>
  <c r="G62" i="3"/>
  <c r="I62" i="3" s="1"/>
  <c r="N62" i="3" s="1"/>
  <c r="G63" i="3"/>
  <c r="I63" i="3" s="1"/>
  <c r="N63" i="3" s="1"/>
  <c r="G64" i="3"/>
  <c r="I64" i="3" s="1"/>
  <c r="N64" i="3" s="1"/>
  <c r="G65" i="3"/>
  <c r="I65" i="3" s="1"/>
  <c r="N65" i="3" s="1"/>
  <c r="G66" i="3"/>
  <c r="I66" i="3" s="1"/>
  <c r="G67" i="3"/>
  <c r="I67" i="3" s="1"/>
  <c r="N67" i="3" s="1"/>
  <c r="G68" i="3"/>
  <c r="I68" i="3" s="1"/>
  <c r="N68" i="3" s="1"/>
  <c r="G69" i="3"/>
  <c r="I69" i="3" s="1"/>
  <c r="N69" i="3" s="1"/>
  <c r="G70" i="3"/>
  <c r="I70" i="3" s="1"/>
  <c r="N70" i="3" s="1"/>
  <c r="G71" i="3"/>
  <c r="I71" i="3" s="1"/>
  <c r="N71" i="3" s="1"/>
  <c r="G72" i="3"/>
  <c r="G73" i="3"/>
  <c r="G74" i="3"/>
  <c r="I74" i="3" s="1"/>
  <c r="N74" i="3" s="1"/>
  <c r="G75" i="3"/>
  <c r="I75" i="3" s="1"/>
  <c r="N75" i="3" s="1"/>
  <c r="G76" i="3"/>
  <c r="I76" i="3" s="1"/>
  <c r="N76" i="3" s="1"/>
  <c r="G77" i="3"/>
  <c r="I77" i="3" s="1"/>
  <c r="N77" i="3" s="1"/>
  <c r="G78" i="3"/>
  <c r="I78" i="3" s="1"/>
  <c r="N78" i="3" s="1"/>
  <c r="G79" i="3"/>
  <c r="I79" i="3" s="1"/>
  <c r="N79" i="3" s="1"/>
  <c r="G80" i="3"/>
  <c r="I80" i="3" s="1"/>
  <c r="N80" i="3" s="1"/>
  <c r="G81" i="3"/>
  <c r="I81" i="3" s="1"/>
  <c r="N81" i="3" s="1"/>
  <c r="G82" i="3"/>
  <c r="I82" i="3" s="1"/>
  <c r="N82" i="3" s="1"/>
  <c r="G83" i="3"/>
  <c r="I83" i="3" s="1"/>
  <c r="N83" i="3" s="1"/>
  <c r="G84" i="3"/>
  <c r="I84" i="3" s="1"/>
  <c r="N84" i="3" s="1"/>
  <c r="G85" i="3"/>
  <c r="I85" i="3" s="1"/>
  <c r="N85" i="3" s="1"/>
  <c r="G86" i="3"/>
  <c r="I86" i="3" s="1"/>
  <c r="N86" i="3" s="1"/>
  <c r="G87" i="3"/>
  <c r="I87" i="3" s="1"/>
  <c r="N87" i="3" s="1"/>
  <c r="G88" i="3"/>
  <c r="G89" i="3"/>
  <c r="G90" i="3"/>
  <c r="I90" i="3" s="1"/>
  <c r="G91" i="3"/>
  <c r="I91" i="3" s="1"/>
  <c r="N91" i="3" s="1"/>
  <c r="G92" i="3"/>
  <c r="I92" i="3" s="1"/>
  <c r="N92" i="3" s="1"/>
  <c r="G93" i="3"/>
  <c r="I93" i="3" s="1"/>
  <c r="N93" i="3" s="1"/>
  <c r="G94" i="3"/>
  <c r="I94" i="3" s="1"/>
  <c r="N94" i="3" s="1"/>
  <c r="G95" i="3"/>
  <c r="I95" i="3" s="1"/>
  <c r="N95" i="3" s="1"/>
  <c r="G96" i="3"/>
  <c r="I96" i="3" s="1"/>
  <c r="N96" i="3" s="1"/>
  <c r="G97" i="3"/>
  <c r="I97" i="3" s="1"/>
  <c r="N97" i="3" s="1"/>
  <c r="G98" i="3"/>
  <c r="I98" i="3" s="1"/>
  <c r="N98" i="3" s="1"/>
  <c r="G9" i="3"/>
  <c r="F7" i="3"/>
  <c r="F8" i="3"/>
  <c r="F9" i="3"/>
  <c r="J9" i="3" s="1"/>
  <c r="F10" i="3"/>
  <c r="L10" i="3" s="1"/>
  <c r="F11" i="3"/>
  <c r="F12" i="3"/>
  <c r="H12" i="3" s="1"/>
  <c r="M12" i="3" s="1"/>
  <c r="F13" i="3"/>
  <c r="J13" i="3" s="1"/>
  <c r="F14" i="3"/>
  <c r="L14" i="3" s="1"/>
  <c r="F15" i="3"/>
  <c r="F16" i="3"/>
  <c r="L16" i="3" s="1"/>
  <c r="F17" i="3"/>
  <c r="J17" i="3" s="1"/>
  <c r="F18" i="3"/>
  <c r="L18" i="3" s="1"/>
  <c r="F19" i="3"/>
  <c r="F20" i="3"/>
  <c r="L20" i="3" s="1"/>
  <c r="F21" i="3"/>
  <c r="J21" i="3" s="1"/>
  <c r="F22" i="3"/>
  <c r="F23" i="3"/>
  <c r="F24" i="3"/>
  <c r="F25" i="3"/>
  <c r="J25" i="3" s="1"/>
  <c r="F26" i="3"/>
  <c r="F27" i="3"/>
  <c r="F28" i="3"/>
  <c r="L28" i="3" s="1"/>
  <c r="F29" i="3"/>
  <c r="J29" i="3" s="1"/>
  <c r="F30" i="3"/>
  <c r="F31" i="3"/>
  <c r="F32" i="3"/>
  <c r="F33" i="3"/>
  <c r="J33" i="3" s="1"/>
  <c r="F34" i="3"/>
  <c r="F35" i="3"/>
  <c r="F36" i="3"/>
  <c r="L36" i="3" s="1"/>
  <c r="F37" i="3"/>
  <c r="J37" i="3" s="1"/>
  <c r="F38" i="3"/>
  <c r="F39" i="3"/>
  <c r="F40" i="3"/>
  <c r="F41" i="3"/>
  <c r="J41" i="3" s="1"/>
  <c r="F42" i="3"/>
  <c r="F43" i="3"/>
  <c r="F44" i="3"/>
  <c r="H44" i="3" s="1"/>
  <c r="M44" i="3" s="1"/>
  <c r="F45" i="3"/>
  <c r="J45" i="3" s="1"/>
  <c r="F46" i="3"/>
  <c r="F47" i="3"/>
  <c r="F48" i="3"/>
  <c r="F49" i="3"/>
  <c r="J49" i="3" s="1"/>
  <c r="F50" i="3"/>
  <c r="F51" i="3"/>
  <c r="F52" i="3"/>
  <c r="L52" i="3" s="1"/>
  <c r="F53" i="3"/>
  <c r="J53" i="3" s="1"/>
  <c r="F54" i="3"/>
  <c r="L54" i="3" s="1"/>
  <c r="F55" i="3"/>
  <c r="F56" i="3"/>
  <c r="L56" i="3" s="1"/>
  <c r="F57" i="3"/>
  <c r="J57" i="3" s="1"/>
  <c r="F58" i="3"/>
  <c r="L58" i="3" s="1"/>
  <c r="F59" i="3"/>
  <c r="F60" i="3"/>
  <c r="J60" i="3" s="1"/>
  <c r="F61" i="3"/>
  <c r="J61" i="3" s="1"/>
  <c r="F62" i="3"/>
  <c r="L62" i="3" s="1"/>
  <c r="F63" i="3"/>
  <c r="F64" i="3"/>
  <c r="F65" i="3"/>
  <c r="J65" i="3" s="1"/>
  <c r="F66" i="3"/>
  <c r="L66" i="3" s="1"/>
  <c r="F67" i="3"/>
  <c r="F68" i="3"/>
  <c r="L68" i="3" s="1"/>
  <c r="F69" i="3"/>
  <c r="J69" i="3" s="1"/>
  <c r="F70" i="3"/>
  <c r="L70" i="3" s="1"/>
  <c r="F71" i="3"/>
  <c r="F72" i="3"/>
  <c r="L72" i="3" s="1"/>
  <c r="F73" i="3"/>
  <c r="J73" i="3" s="1"/>
  <c r="F74" i="3"/>
  <c r="L74" i="3" s="1"/>
  <c r="F75" i="3"/>
  <c r="F76" i="3"/>
  <c r="H76" i="3" s="1"/>
  <c r="M76" i="3" s="1"/>
  <c r="F77" i="3"/>
  <c r="J77" i="3" s="1"/>
  <c r="F78" i="3"/>
  <c r="L78" i="3" s="1"/>
  <c r="F79" i="3"/>
  <c r="F80" i="3"/>
  <c r="L80" i="3" s="1"/>
  <c r="F81" i="3"/>
  <c r="J81" i="3" s="1"/>
  <c r="F82" i="3"/>
  <c r="L82" i="3" s="1"/>
  <c r="F83" i="3"/>
  <c r="F84" i="3"/>
  <c r="L84" i="3" s="1"/>
  <c r="F85" i="3"/>
  <c r="J85" i="3" s="1"/>
  <c r="F86" i="3"/>
  <c r="L86" i="3" s="1"/>
  <c r="F87" i="3"/>
  <c r="F88" i="3"/>
  <c r="L88" i="3" s="1"/>
  <c r="F89" i="3"/>
  <c r="J89" i="3" s="1"/>
  <c r="F90" i="3"/>
  <c r="L90" i="3" s="1"/>
  <c r="F91" i="3"/>
  <c r="F92" i="3"/>
  <c r="L92" i="3" s="1"/>
  <c r="F93" i="3"/>
  <c r="J93" i="3" s="1"/>
  <c r="F94" i="3"/>
  <c r="L94" i="3" s="1"/>
  <c r="F95" i="3"/>
  <c r="F96" i="3"/>
  <c r="L96" i="3" s="1"/>
  <c r="F97" i="3"/>
  <c r="J97" i="3" s="1"/>
  <c r="F98" i="3"/>
  <c r="L98" i="3" s="1"/>
  <c r="F6" i="3"/>
  <c r="L64" i="3" l="1"/>
  <c r="J64" i="3"/>
  <c r="L48" i="3"/>
  <c r="J48" i="3"/>
  <c r="L40" i="3"/>
  <c r="J40" i="3"/>
  <c r="L32" i="3"/>
  <c r="J32" i="3"/>
  <c r="L24" i="3"/>
  <c r="J24" i="3"/>
  <c r="L8" i="3"/>
  <c r="H8" i="3"/>
  <c r="M8" i="3" s="1"/>
  <c r="H84" i="3"/>
  <c r="M84" i="3" s="1"/>
  <c r="H68" i="3"/>
  <c r="M68" i="3" s="1"/>
  <c r="H52" i="3"/>
  <c r="M52" i="3" s="1"/>
  <c r="H36" i="3"/>
  <c r="M36" i="3" s="1"/>
  <c r="H20" i="3"/>
  <c r="M20" i="3" s="1"/>
  <c r="L76" i="3"/>
  <c r="L44" i="3"/>
  <c r="L12" i="3"/>
  <c r="H6" i="3"/>
  <c r="M6" i="3" s="1"/>
  <c r="L87" i="3"/>
  <c r="H87" i="3"/>
  <c r="M87" i="3" s="1"/>
  <c r="L79" i="3"/>
  <c r="H79" i="3"/>
  <c r="M79" i="3" s="1"/>
  <c r="L71" i="3"/>
  <c r="H71" i="3"/>
  <c r="M71" i="3" s="1"/>
  <c r="L63" i="3"/>
  <c r="H63" i="3"/>
  <c r="M63" i="3" s="1"/>
  <c r="L55" i="3"/>
  <c r="J55" i="3"/>
  <c r="H55" i="3"/>
  <c r="M55" i="3" s="1"/>
  <c r="L47" i="3"/>
  <c r="J47" i="3"/>
  <c r="H47" i="3"/>
  <c r="M47" i="3" s="1"/>
  <c r="L39" i="3"/>
  <c r="J39" i="3"/>
  <c r="H39" i="3"/>
  <c r="M39" i="3" s="1"/>
  <c r="L31" i="3"/>
  <c r="J31" i="3"/>
  <c r="H31" i="3"/>
  <c r="M31" i="3" s="1"/>
  <c r="L23" i="3"/>
  <c r="J23" i="3"/>
  <c r="H23" i="3"/>
  <c r="M23" i="3" s="1"/>
  <c r="L15" i="3"/>
  <c r="H15" i="3"/>
  <c r="M15" i="3" s="1"/>
  <c r="L7" i="3"/>
  <c r="J7" i="3"/>
  <c r="H7" i="3"/>
  <c r="M7" i="3" s="1"/>
  <c r="J12" i="3"/>
  <c r="J96" i="3"/>
  <c r="J88" i="3"/>
  <c r="J80" i="3"/>
  <c r="J72" i="3"/>
  <c r="J63" i="3"/>
  <c r="J52" i="3"/>
  <c r="J36" i="3"/>
  <c r="J20" i="3"/>
  <c r="H92" i="3"/>
  <c r="M92" i="3" s="1"/>
  <c r="H60" i="3"/>
  <c r="M60" i="3" s="1"/>
  <c r="H28" i="3"/>
  <c r="M28" i="3" s="1"/>
  <c r="J56" i="3"/>
  <c r="L60" i="3"/>
  <c r="L95" i="3"/>
  <c r="H95" i="3"/>
  <c r="M95" i="3" s="1"/>
  <c r="L91" i="3"/>
  <c r="H91" i="3"/>
  <c r="M91" i="3" s="1"/>
  <c r="L83" i="3"/>
  <c r="H83" i="3"/>
  <c r="M83" i="3" s="1"/>
  <c r="L75" i="3"/>
  <c r="H75" i="3"/>
  <c r="M75" i="3" s="1"/>
  <c r="L67" i="3"/>
  <c r="H67" i="3"/>
  <c r="M67" i="3" s="1"/>
  <c r="L59" i="3"/>
  <c r="J59" i="3"/>
  <c r="H59" i="3"/>
  <c r="M59" i="3" s="1"/>
  <c r="L51" i="3"/>
  <c r="H51" i="3"/>
  <c r="M51" i="3" s="1"/>
  <c r="L43" i="3"/>
  <c r="H43" i="3"/>
  <c r="M43" i="3" s="1"/>
  <c r="L35" i="3"/>
  <c r="H35" i="3"/>
  <c r="M35" i="3" s="1"/>
  <c r="L27" i="3"/>
  <c r="H27" i="3"/>
  <c r="M27" i="3" s="1"/>
  <c r="L19" i="3"/>
  <c r="H19" i="3"/>
  <c r="M19" i="3" s="1"/>
  <c r="L11" i="3"/>
  <c r="H11" i="3"/>
  <c r="M11" i="3" s="1"/>
  <c r="H96" i="3"/>
  <c r="M96" i="3" s="1"/>
  <c r="H88" i="3"/>
  <c r="M88" i="3" s="1"/>
  <c r="H80" i="3"/>
  <c r="M80" i="3" s="1"/>
  <c r="H72" i="3"/>
  <c r="M72" i="3" s="1"/>
  <c r="H64" i="3"/>
  <c r="M64" i="3" s="1"/>
  <c r="H56" i="3"/>
  <c r="M56" i="3" s="1"/>
  <c r="H48" i="3"/>
  <c r="M48" i="3" s="1"/>
  <c r="H40" i="3"/>
  <c r="M40" i="3" s="1"/>
  <c r="H32" i="3"/>
  <c r="M32" i="3" s="1"/>
  <c r="H24" i="3"/>
  <c r="M24" i="3" s="1"/>
  <c r="H16" i="3"/>
  <c r="M16" i="3" s="1"/>
  <c r="J19" i="3"/>
  <c r="J11" i="3"/>
  <c r="J95" i="3"/>
  <c r="J87" i="3"/>
  <c r="J79" i="3"/>
  <c r="J71" i="3"/>
  <c r="J51" i="3"/>
  <c r="J35" i="3"/>
  <c r="L6" i="3"/>
  <c r="L50" i="3"/>
  <c r="J50" i="3"/>
  <c r="L46" i="3"/>
  <c r="J46" i="3"/>
  <c r="L38" i="3"/>
  <c r="J38" i="3"/>
  <c r="L34" i="3"/>
  <c r="J34" i="3"/>
  <c r="L30" i="3"/>
  <c r="J30" i="3"/>
  <c r="L26" i="3"/>
  <c r="J26" i="3"/>
  <c r="L22" i="3"/>
  <c r="J22" i="3"/>
  <c r="J18" i="3"/>
  <c r="J14" i="3"/>
  <c r="J10" i="3"/>
  <c r="J98" i="3"/>
  <c r="J94" i="3"/>
  <c r="J90" i="3"/>
  <c r="J86" i="3"/>
  <c r="J82" i="3"/>
  <c r="J78" i="3"/>
  <c r="J74" i="3"/>
  <c r="J70" i="3"/>
  <c r="J66" i="3"/>
  <c r="L97" i="3"/>
  <c r="L89" i="3"/>
  <c r="L81" i="3"/>
  <c r="L73" i="3"/>
  <c r="L65" i="3"/>
  <c r="L57" i="3"/>
  <c r="L49" i="3"/>
  <c r="L41" i="3"/>
  <c r="L33" i="3"/>
  <c r="L25" i="3"/>
  <c r="L17" i="3"/>
  <c r="L9" i="3"/>
  <c r="N99" i="3"/>
  <c r="N100" i="3" s="1"/>
  <c r="L42" i="3"/>
  <c r="J42" i="3"/>
  <c r="H98" i="3"/>
  <c r="M98" i="3" s="1"/>
  <c r="H94" i="3"/>
  <c r="M94" i="3" s="1"/>
  <c r="H90" i="3"/>
  <c r="M90" i="3" s="1"/>
  <c r="H86" i="3"/>
  <c r="M86" i="3" s="1"/>
  <c r="H82" i="3"/>
  <c r="M82" i="3" s="1"/>
  <c r="H78" i="3"/>
  <c r="M78" i="3" s="1"/>
  <c r="H74" i="3"/>
  <c r="M74" i="3" s="1"/>
  <c r="H70" i="3"/>
  <c r="M70" i="3" s="1"/>
  <c r="H66" i="3"/>
  <c r="M66" i="3" s="1"/>
  <c r="H62" i="3"/>
  <c r="M62" i="3" s="1"/>
  <c r="H58" i="3"/>
  <c r="M58" i="3" s="1"/>
  <c r="H54" i="3"/>
  <c r="M54" i="3" s="1"/>
  <c r="H50" i="3"/>
  <c r="M50" i="3" s="1"/>
  <c r="H46" i="3"/>
  <c r="M46" i="3" s="1"/>
  <c r="H42" i="3"/>
  <c r="M42" i="3" s="1"/>
  <c r="H38" i="3"/>
  <c r="M38" i="3" s="1"/>
  <c r="H34" i="3"/>
  <c r="M34" i="3" s="1"/>
  <c r="H30" i="3"/>
  <c r="M30" i="3" s="1"/>
  <c r="H26" i="3"/>
  <c r="M26" i="3" s="1"/>
  <c r="H22" i="3"/>
  <c r="M22" i="3" s="1"/>
  <c r="H18" i="3"/>
  <c r="M18" i="3" s="1"/>
  <c r="H14" i="3"/>
  <c r="M14" i="3" s="1"/>
  <c r="J54" i="3"/>
  <c r="M99" i="3" l="1"/>
  <c r="M100" i="3" s="1"/>
</calcChain>
</file>

<file path=xl/sharedStrings.xml><?xml version="1.0" encoding="utf-8"?>
<sst xmlns="http://schemas.openxmlformats.org/spreadsheetml/2006/main" count="132" uniqueCount="45">
  <si>
    <t>Sales</t>
  </si>
  <si>
    <t>Month/Year</t>
  </si>
  <si>
    <t>Time Sries Plot</t>
  </si>
  <si>
    <t>year</t>
  </si>
  <si>
    <t>month</t>
  </si>
  <si>
    <t>sales</t>
  </si>
  <si>
    <t>trend</t>
  </si>
  <si>
    <t>seasonlalty</t>
  </si>
  <si>
    <t>MAPE</t>
  </si>
  <si>
    <t>MAD</t>
  </si>
  <si>
    <t>3 month MA</t>
  </si>
  <si>
    <t>6 month MA</t>
  </si>
  <si>
    <t>eroor 3 M</t>
  </si>
  <si>
    <t>error 6 M</t>
  </si>
  <si>
    <t>Sqrt</t>
  </si>
  <si>
    <t>3M e/y</t>
  </si>
  <si>
    <t>6M e/y</t>
  </si>
  <si>
    <t>sum</t>
  </si>
  <si>
    <t>square</t>
  </si>
  <si>
    <t>RMCE</t>
  </si>
  <si>
    <t>Series</t>
  </si>
  <si>
    <t>Series 1</t>
  </si>
  <si>
    <t>Type</t>
  </si>
  <si>
    <t>Forecast (Moving Average)</t>
  </si>
  <si>
    <t>BIC</t>
  </si>
  <si>
    <t>Sum Squared Error (SSE)</t>
  </si>
  <si>
    <t>R-Square</t>
  </si>
  <si>
    <t>Mean Absolute Error</t>
  </si>
  <si>
    <t>Mean Error</t>
  </si>
  <si>
    <t>Mean Square Error</t>
  </si>
  <si>
    <t>Root Mean Square Error</t>
  </si>
  <si>
    <t>Standard Deviation of Error</t>
  </si>
  <si>
    <t>Mean</t>
  </si>
  <si>
    <t>Standard Deviation</t>
  </si>
  <si>
    <t>Mean Absolute Deviation</t>
  </si>
  <si>
    <t>Sum Squared Deviation</t>
  </si>
  <si>
    <t>Mean Square Deviation</t>
  </si>
  <si>
    <t>Root Mean Square</t>
  </si>
  <si>
    <t>Moving Average Technique</t>
  </si>
  <si>
    <t>AIC</t>
  </si>
  <si>
    <t>Forecast (Holt-Winters)</t>
  </si>
  <si>
    <t xml:space="preserve">Moving Average Technique </t>
  </si>
  <si>
    <t xml:space="preserve">Winter smothing technique </t>
  </si>
  <si>
    <t>Forecast (Decomposition)</t>
  </si>
  <si>
    <t>Decompostion(Multiplicative)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</si>
</sst>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\-yyyy"/>
    <numFmt numFmtId="165" formatCode="#,###"/>
    <numFmt numFmtId="166" formatCode="&quot;RM&quot;#,###.00"/>
    <numFmt numFmtId="167" formatCode="#,###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Calibri"/>
      <family val="2"/>
      <scheme val="minor"/>
    </font>
    <font>
      <sz val="8"/>
      <color indexed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47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164" fontId="12" fillId="0" borderId="0" applyBorder="0">
      <alignment horizontal="left"/>
    </xf>
    <xf numFmtId="0" fontId="12" fillId="0" borderId="0" applyBorder="0">
      <alignment horizontal="left"/>
    </xf>
    <xf numFmtId="0" fontId="13" fillId="0" borderId="0">
      <alignment horizontal="left"/>
    </xf>
    <xf numFmtId="0" fontId="13" fillId="0" borderId="0" applyBorder="0">
      <alignment horizontal="center"/>
    </xf>
    <xf numFmtId="165" fontId="12" fillId="0" borderId="0" applyBorder="0">
      <alignment horizontal="right"/>
    </xf>
    <xf numFmtId="166" fontId="12" fillId="0" borderId="0" applyBorder="0">
      <alignment horizontal="right"/>
    </xf>
    <xf numFmtId="4" fontId="12" fillId="0" borderId="0" applyBorder="0">
      <alignment horizontal="right"/>
    </xf>
    <xf numFmtId="10" fontId="12" fillId="0" borderId="0" applyBorder="0">
      <alignment horizontal="right"/>
    </xf>
    <xf numFmtId="0" fontId="14" fillId="6" borderId="0"/>
    <xf numFmtId="167" fontId="11" fillId="0" borderId="0" applyBorder="0">
      <alignment horizontal="right"/>
    </xf>
    <xf numFmtId="167" fontId="15" fillId="0" borderId="0" applyBorder="0">
      <alignment horizontal="right"/>
    </xf>
  </cellStyleXfs>
  <cellXfs count="42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/>
    </xf>
    <xf numFmtId="17" fontId="2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1" fillId="0" borderId="0" xfId="0" applyFont="1" applyAlignment="1">
      <alignment wrapText="1"/>
    </xf>
    <xf numFmtId="3" fontId="0" fillId="0" borderId="0" xfId="0" applyNumberFormat="1"/>
    <xf numFmtId="0" fontId="1" fillId="0" borderId="0" xfId="0" applyFont="1"/>
    <xf numFmtId="0" fontId="2" fillId="0" borderId="3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0" fillId="2" borderId="0" xfId="0" applyFill="1"/>
    <xf numFmtId="3" fontId="0" fillId="2" borderId="0" xfId="0" applyNumberFormat="1" applyFill="1"/>
    <xf numFmtId="0" fontId="1" fillId="0" borderId="0" xfId="0" applyFont="1" applyAlignment="1">
      <alignment horizontal="center" wrapText="1"/>
    </xf>
    <xf numFmtId="0" fontId="5" fillId="3" borderId="6" xfId="0" applyFont="1" applyFill="1" applyBorder="1"/>
    <xf numFmtId="49" fontId="5" fillId="4" borderId="7" xfId="0" applyNumberFormat="1" applyFont="1" applyFill="1" applyBorder="1"/>
    <xf numFmtId="49" fontId="5" fillId="4" borderId="8" xfId="0" applyNumberFormat="1" applyFont="1" applyFill="1" applyBorder="1"/>
    <xf numFmtId="0" fontId="5" fillId="3" borderId="9" xfId="0" applyFont="1" applyFill="1" applyBorder="1"/>
    <xf numFmtId="0" fontId="5" fillId="4" borderId="10" xfId="0" applyFont="1" applyFill="1" applyBorder="1"/>
    <xf numFmtId="0" fontId="5" fillId="4" borderId="11" xfId="0" applyFont="1" applyFill="1" applyBorder="1"/>
    <xf numFmtId="164" fontId="5" fillId="3" borderId="9" xfId="0" applyNumberFormat="1" applyFont="1" applyFill="1" applyBorder="1" applyAlignment="1">
      <alignment horizontal="right"/>
    </xf>
    <xf numFmtId="4" fontId="5" fillId="0" borderId="12" xfId="0" applyNumberFormat="1" applyFont="1" applyBorder="1" applyAlignment="1">
      <alignment horizontal="right"/>
    </xf>
    <xf numFmtId="4" fontId="6" fillId="0" borderId="13" xfId="0" applyNumberFormat="1" applyFont="1" applyBorder="1" applyAlignment="1">
      <alignment horizontal="right"/>
    </xf>
    <xf numFmtId="164" fontId="7" fillId="3" borderId="9" xfId="0" applyNumberFormat="1" applyFont="1" applyFill="1" applyBorder="1" applyAlignment="1">
      <alignment horizontal="right"/>
    </xf>
    <xf numFmtId="4" fontId="5" fillId="5" borderId="14" xfId="0" applyNumberFormat="1" applyFont="1" applyFill="1" applyBorder="1" applyAlignment="1" applyProtection="1">
      <alignment horizontal="right"/>
      <protection locked="0"/>
    </xf>
    <xf numFmtId="4" fontId="8" fillId="0" borderId="13" xfId="0" applyNumberFormat="1" applyFont="1" applyBorder="1" applyAlignment="1">
      <alignment horizontal="right"/>
    </xf>
    <xf numFmtId="0" fontId="5" fillId="0" borderId="12" xfId="0" applyFont="1" applyBorder="1"/>
    <xf numFmtId="0" fontId="5" fillId="0" borderId="13" xfId="0" applyFont="1" applyBorder="1"/>
    <xf numFmtId="0" fontId="9" fillId="3" borderId="9" xfId="0" applyFont="1" applyFill="1" applyBorder="1"/>
    <xf numFmtId="4" fontId="10" fillId="0" borderId="12" xfId="0" applyNumberFormat="1" applyFont="1" applyBorder="1"/>
    <xf numFmtId="4" fontId="10" fillId="0" borderId="13" xfId="0" applyNumberFormat="1" applyFont="1" applyBorder="1"/>
    <xf numFmtId="10" fontId="10" fillId="0" borderId="12" xfId="0" applyNumberFormat="1" applyFont="1" applyBorder="1"/>
    <xf numFmtId="10" fontId="10" fillId="0" borderId="13" xfId="0" applyNumberFormat="1" applyFont="1" applyBorder="1"/>
    <xf numFmtId="0" fontId="9" fillId="3" borderId="15" xfId="0" applyFont="1" applyFill="1" applyBorder="1"/>
    <xf numFmtId="4" fontId="10" fillId="0" borderId="10" xfId="0" applyNumberFormat="1" applyFont="1" applyBorder="1"/>
    <xf numFmtId="4" fontId="10" fillId="0" borderId="11" xfId="0" applyNumberFormat="1" applyFont="1" applyBorder="1"/>
    <xf numFmtId="0" fontId="9" fillId="3" borderId="14" xfId="0" applyFont="1" applyFill="1" applyBorder="1"/>
    <xf numFmtId="4" fontId="10" fillId="0" borderId="14" xfId="0" applyNumberFormat="1" applyFont="1" applyBorder="1"/>
    <xf numFmtId="0" fontId="1" fillId="0" borderId="14" xfId="0" applyFont="1" applyBorder="1" applyAlignment="1">
      <alignment horizontal="left"/>
    </xf>
    <xf numFmtId="0" fontId="1" fillId="0" borderId="14" xfId="0" applyFont="1" applyBorder="1"/>
    <xf numFmtId="164" fontId="7" fillId="3" borderId="14" xfId="0" applyNumberFormat="1" applyFont="1" applyFill="1" applyBorder="1" applyAlignment="1">
      <alignment horizontal="right"/>
    </xf>
    <xf numFmtId="4" fontId="8" fillId="0" borderId="14" xfId="0" applyNumberFormat="1" applyFont="1" applyBorder="1" applyAlignment="1">
      <alignment horizontal="right"/>
    </xf>
  </cellXfs>
  <cellStyles count="12">
    <cellStyle name="Normal" xfId="0" builtinId="0"/>
    <cellStyle name="WizardAnalysisActionAnalyzeNumber1" xfId="10"/>
    <cellStyle name="WizardAnalysisActionAnalyzeNumber2" xfId="11"/>
    <cellStyle name="WizardAnalysisActionHeading1" xfId="9"/>
    <cellStyle name="WizardGenericStyleDate" xfId="1"/>
    <cellStyle name="WizardGenericStyleGeneral" xfId="2"/>
    <cellStyle name="WizardGenericStyleHeading1" xfId="3"/>
    <cellStyle name="WizardGenericStyleHeading2" xfId="4"/>
    <cellStyle name="WizardGenericStyleInterger" xfId="5"/>
    <cellStyle name="WizardGenericStyleMoney" xfId="6"/>
    <cellStyle name="WizardGenericStyleNumber" xfId="7"/>
    <cellStyle name="WizardGenericStylePercentag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'a-part'!$A$2:$A$97</c:f>
              <c:numCache>
                <c:formatCode>mmm\-yy</c:formatCode>
                <c:ptCount val="96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</c:numCache>
            </c:numRef>
          </c:cat>
          <c:val>
            <c:numRef>
              <c:f>'a-part'!$B$2:$B$97</c:f>
              <c:numCache>
                <c:formatCode>#,##0</c:formatCode>
                <c:ptCount val="96"/>
                <c:pt idx="0">
                  <c:v>6028</c:v>
                </c:pt>
                <c:pt idx="1">
                  <c:v>5927</c:v>
                </c:pt>
                <c:pt idx="2">
                  <c:v>10515</c:v>
                </c:pt>
                <c:pt idx="3">
                  <c:v>32276</c:v>
                </c:pt>
                <c:pt idx="4">
                  <c:v>51920</c:v>
                </c:pt>
                <c:pt idx="5">
                  <c:v>31294</c:v>
                </c:pt>
                <c:pt idx="6">
                  <c:v>23573</c:v>
                </c:pt>
                <c:pt idx="7">
                  <c:v>36465</c:v>
                </c:pt>
                <c:pt idx="8">
                  <c:v>18959</c:v>
                </c:pt>
                <c:pt idx="9">
                  <c:v>13918</c:v>
                </c:pt>
                <c:pt idx="10">
                  <c:v>17987</c:v>
                </c:pt>
                <c:pt idx="11">
                  <c:v>15294</c:v>
                </c:pt>
                <c:pt idx="12">
                  <c:v>16850</c:v>
                </c:pt>
                <c:pt idx="13">
                  <c:v>12753</c:v>
                </c:pt>
                <c:pt idx="14">
                  <c:v>26901</c:v>
                </c:pt>
                <c:pt idx="15">
                  <c:v>61494</c:v>
                </c:pt>
                <c:pt idx="16">
                  <c:v>147862</c:v>
                </c:pt>
                <c:pt idx="17">
                  <c:v>57990</c:v>
                </c:pt>
                <c:pt idx="18">
                  <c:v>51318</c:v>
                </c:pt>
                <c:pt idx="19">
                  <c:v>53599</c:v>
                </c:pt>
                <c:pt idx="20">
                  <c:v>23038</c:v>
                </c:pt>
                <c:pt idx="21">
                  <c:v>41396</c:v>
                </c:pt>
                <c:pt idx="22">
                  <c:v>19330</c:v>
                </c:pt>
                <c:pt idx="23">
                  <c:v>22707</c:v>
                </c:pt>
                <c:pt idx="24">
                  <c:v>15395</c:v>
                </c:pt>
                <c:pt idx="25">
                  <c:v>30826</c:v>
                </c:pt>
                <c:pt idx="26">
                  <c:v>25589</c:v>
                </c:pt>
                <c:pt idx="27">
                  <c:v>103184</c:v>
                </c:pt>
                <c:pt idx="28">
                  <c:v>197608</c:v>
                </c:pt>
                <c:pt idx="29">
                  <c:v>68600</c:v>
                </c:pt>
                <c:pt idx="30">
                  <c:v>39909</c:v>
                </c:pt>
                <c:pt idx="31">
                  <c:v>91368</c:v>
                </c:pt>
                <c:pt idx="32">
                  <c:v>58781</c:v>
                </c:pt>
                <c:pt idx="33">
                  <c:v>59679</c:v>
                </c:pt>
                <c:pt idx="34">
                  <c:v>33443</c:v>
                </c:pt>
                <c:pt idx="35">
                  <c:v>53719</c:v>
                </c:pt>
                <c:pt idx="36">
                  <c:v>27773</c:v>
                </c:pt>
                <c:pt idx="37">
                  <c:v>36653</c:v>
                </c:pt>
                <c:pt idx="38">
                  <c:v>51157</c:v>
                </c:pt>
                <c:pt idx="39">
                  <c:v>217509</c:v>
                </c:pt>
                <c:pt idx="40">
                  <c:v>206229</c:v>
                </c:pt>
                <c:pt idx="41">
                  <c:v>110081</c:v>
                </c:pt>
                <c:pt idx="42">
                  <c:v>102893</c:v>
                </c:pt>
                <c:pt idx="43">
                  <c:v>128857</c:v>
                </c:pt>
                <c:pt idx="44">
                  <c:v>104776</c:v>
                </c:pt>
                <c:pt idx="45">
                  <c:v>111036</c:v>
                </c:pt>
                <c:pt idx="46">
                  <c:v>63701</c:v>
                </c:pt>
                <c:pt idx="47">
                  <c:v>82657</c:v>
                </c:pt>
                <c:pt idx="48">
                  <c:v>31416</c:v>
                </c:pt>
                <c:pt idx="49">
                  <c:v>48341</c:v>
                </c:pt>
                <c:pt idx="50">
                  <c:v>85651</c:v>
                </c:pt>
                <c:pt idx="51">
                  <c:v>242673</c:v>
                </c:pt>
                <c:pt idx="52">
                  <c:v>289554</c:v>
                </c:pt>
                <c:pt idx="53">
                  <c:v>164373</c:v>
                </c:pt>
                <c:pt idx="54">
                  <c:v>160608</c:v>
                </c:pt>
                <c:pt idx="55">
                  <c:v>176096</c:v>
                </c:pt>
                <c:pt idx="56">
                  <c:v>142363</c:v>
                </c:pt>
                <c:pt idx="57">
                  <c:v>114907</c:v>
                </c:pt>
                <c:pt idx="58">
                  <c:v>113552</c:v>
                </c:pt>
                <c:pt idx="59">
                  <c:v>127042</c:v>
                </c:pt>
                <c:pt idx="60">
                  <c:v>51604</c:v>
                </c:pt>
                <c:pt idx="61">
                  <c:v>80366</c:v>
                </c:pt>
                <c:pt idx="62">
                  <c:v>208938</c:v>
                </c:pt>
                <c:pt idx="63">
                  <c:v>263830</c:v>
                </c:pt>
                <c:pt idx="64">
                  <c:v>252216</c:v>
                </c:pt>
                <c:pt idx="65">
                  <c:v>219566</c:v>
                </c:pt>
                <c:pt idx="66">
                  <c:v>149082</c:v>
                </c:pt>
                <c:pt idx="67">
                  <c:v>213888</c:v>
                </c:pt>
                <c:pt idx="68">
                  <c:v>178947</c:v>
                </c:pt>
                <c:pt idx="69">
                  <c:v>133650</c:v>
                </c:pt>
                <c:pt idx="70">
                  <c:v>116946</c:v>
                </c:pt>
                <c:pt idx="71">
                  <c:v>164154</c:v>
                </c:pt>
                <c:pt idx="72">
                  <c:v>58843</c:v>
                </c:pt>
                <c:pt idx="73">
                  <c:v>82386</c:v>
                </c:pt>
                <c:pt idx="74">
                  <c:v>224803</c:v>
                </c:pt>
                <c:pt idx="75">
                  <c:v>354301</c:v>
                </c:pt>
                <c:pt idx="76">
                  <c:v>328263</c:v>
                </c:pt>
                <c:pt idx="77">
                  <c:v>313647</c:v>
                </c:pt>
                <c:pt idx="78">
                  <c:v>214561</c:v>
                </c:pt>
                <c:pt idx="79">
                  <c:v>337192</c:v>
                </c:pt>
                <c:pt idx="80">
                  <c:v>183482</c:v>
                </c:pt>
                <c:pt idx="81">
                  <c:v>144618</c:v>
                </c:pt>
                <c:pt idx="82">
                  <c:v>139750</c:v>
                </c:pt>
                <c:pt idx="83">
                  <c:v>184546</c:v>
                </c:pt>
                <c:pt idx="84">
                  <c:v>71043</c:v>
                </c:pt>
                <c:pt idx="85">
                  <c:v>152930</c:v>
                </c:pt>
                <c:pt idx="86">
                  <c:v>250559</c:v>
                </c:pt>
                <c:pt idx="87">
                  <c:v>409567</c:v>
                </c:pt>
                <c:pt idx="88">
                  <c:v>394747</c:v>
                </c:pt>
                <c:pt idx="89">
                  <c:v>272874</c:v>
                </c:pt>
                <c:pt idx="90">
                  <c:v>230303</c:v>
                </c:pt>
                <c:pt idx="91">
                  <c:v>375402</c:v>
                </c:pt>
                <c:pt idx="92">
                  <c:v>195409</c:v>
                </c:pt>
                <c:pt idx="93">
                  <c:v>173518</c:v>
                </c:pt>
                <c:pt idx="94">
                  <c:v>181702</c:v>
                </c:pt>
                <c:pt idx="95">
                  <c:v>258713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446944"/>
        <c:axId val="1401447488"/>
      </c:lineChart>
      <c:dateAx>
        <c:axId val="140144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Months/Year</a:t>
                </a:r>
              </a:p>
            </c:rich>
          </c:tx>
          <c:layout>
            <c:manualLayout>
              <c:xMode val="edge"/>
              <c:yMode val="edge"/>
              <c:x val="0.4764891912140472"/>
              <c:y val="0.90494605995961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447488"/>
        <c:crosses val="autoZero"/>
        <c:auto val="1"/>
        <c:lblOffset val="100"/>
        <c:baseTimeUnit val="months"/>
      </c:dateAx>
      <c:valAx>
        <c:axId val="14014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Retail 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44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Retail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'a-part1'!$E$3</c:f>
              <c:strCache>
                <c:ptCount val="1"/>
                <c:pt idx="0">
                  <c:v>sales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'a-part1'!$C$4:$D$99</c:f>
              <c:multiLvlStrCache>
                <c:ptCount val="9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</c:lvl>
                <c:lvl>
                  <c:pt idx="0">
                    <c:v>2009</c:v>
                  </c:pt>
                  <c:pt idx="12">
                    <c:v>2010</c:v>
                  </c:pt>
                  <c:pt idx="24">
                    <c:v>2011</c:v>
                  </c:pt>
                  <c:pt idx="36">
                    <c:v>2012</c:v>
                  </c:pt>
                  <c:pt idx="48">
                    <c:v>2013</c:v>
                  </c:pt>
                  <c:pt idx="60">
                    <c:v>2014</c:v>
                  </c:pt>
                  <c:pt idx="72">
                    <c:v>2015</c:v>
                  </c:pt>
                  <c:pt idx="84">
                    <c:v>2016</c:v>
                  </c:pt>
                </c:lvl>
              </c:multiLvlStrCache>
            </c:multiLvlStrRef>
          </c:cat>
          <c:val>
            <c:numRef>
              <c:f>'a-part1'!$E$4:$E$99</c:f>
              <c:numCache>
                <c:formatCode>#,##0</c:formatCode>
                <c:ptCount val="96"/>
                <c:pt idx="0">
                  <c:v>6028</c:v>
                </c:pt>
                <c:pt idx="1">
                  <c:v>5927</c:v>
                </c:pt>
                <c:pt idx="2">
                  <c:v>10515</c:v>
                </c:pt>
                <c:pt idx="3">
                  <c:v>32276</c:v>
                </c:pt>
                <c:pt idx="4">
                  <c:v>51920</c:v>
                </c:pt>
                <c:pt idx="5">
                  <c:v>31294</c:v>
                </c:pt>
                <c:pt idx="6">
                  <c:v>23573</c:v>
                </c:pt>
                <c:pt idx="7">
                  <c:v>36465</c:v>
                </c:pt>
                <c:pt idx="8">
                  <c:v>18959</c:v>
                </c:pt>
                <c:pt idx="9">
                  <c:v>13918</c:v>
                </c:pt>
                <c:pt idx="10">
                  <c:v>17987</c:v>
                </c:pt>
                <c:pt idx="11">
                  <c:v>15294</c:v>
                </c:pt>
                <c:pt idx="12">
                  <c:v>16850</c:v>
                </c:pt>
                <c:pt idx="13">
                  <c:v>12753</c:v>
                </c:pt>
                <c:pt idx="14">
                  <c:v>26901</c:v>
                </c:pt>
                <c:pt idx="15">
                  <c:v>61494</c:v>
                </c:pt>
                <c:pt idx="16">
                  <c:v>147862</c:v>
                </c:pt>
                <c:pt idx="17">
                  <c:v>57990</c:v>
                </c:pt>
                <c:pt idx="18">
                  <c:v>51318</c:v>
                </c:pt>
                <c:pt idx="19">
                  <c:v>53599</c:v>
                </c:pt>
                <c:pt idx="20">
                  <c:v>23038</c:v>
                </c:pt>
                <c:pt idx="21">
                  <c:v>41396</c:v>
                </c:pt>
                <c:pt idx="22">
                  <c:v>19330</c:v>
                </c:pt>
                <c:pt idx="23">
                  <c:v>22707</c:v>
                </c:pt>
                <c:pt idx="24">
                  <c:v>15395</c:v>
                </c:pt>
                <c:pt idx="25">
                  <c:v>30826</c:v>
                </c:pt>
                <c:pt idx="26">
                  <c:v>25589</c:v>
                </c:pt>
                <c:pt idx="27">
                  <c:v>103184</c:v>
                </c:pt>
                <c:pt idx="28">
                  <c:v>197608</c:v>
                </c:pt>
                <c:pt idx="29">
                  <c:v>68600</c:v>
                </c:pt>
                <c:pt idx="30">
                  <c:v>39909</c:v>
                </c:pt>
                <c:pt idx="31">
                  <c:v>91368</c:v>
                </c:pt>
                <c:pt idx="32">
                  <c:v>58781</c:v>
                </c:pt>
                <c:pt idx="33">
                  <c:v>59679</c:v>
                </c:pt>
                <c:pt idx="34">
                  <c:v>33443</c:v>
                </c:pt>
                <c:pt idx="35">
                  <c:v>53719</c:v>
                </c:pt>
                <c:pt idx="36">
                  <c:v>27773</c:v>
                </c:pt>
                <c:pt idx="37">
                  <c:v>36653</c:v>
                </c:pt>
                <c:pt idx="38">
                  <c:v>51157</c:v>
                </c:pt>
                <c:pt idx="39">
                  <c:v>217509</c:v>
                </c:pt>
                <c:pt idx="40">
                  <c:v>206229</c:v>
                </c:pt>
                <c:pt idx="41">
                  <c:v>110081</c:v>
                </c:pt>
                <c:pt idx="42">
                  <c:v>102893</c:v>
                </c:pt>
                <c:pt idx="43">
                  <c:v>128857</c:v>
                </c:pt>
                <c:pt idx="44">
                  <c:v>104776</c:v>
                </c:pt>
                <c:pt idx="45">
                  <c:v>111036</c:v>
                </c:pt>
                <c:pt idx="46">
                  <c:v>63701</c:v>
                </c:pt>
                <c:pt idx="47">
                  <c:v>82657</c:v>
                </c:pt>
                <c:pt idx="48">
                  <c:v>31416</c:v>
                </c:pt>
                <c:pt idx="49">
                  <c:v>48341</c:v>
                </c:pt>
                <c:pt idx="50">
                  <c:v>85651</c:v>
                </c:pt>
                <c:pt idx="51">
                  <c:v>242673</c:v>
                </c:pt>
                <c:pt idx="52">
                  <c:v>289554</c:v>
                </c:pt>
                <c:pt idx="53">
                  <c:v>164373</c:v>
                </c:pt>
                <c:pt idx="54">
                  <c:v>160608</c:v>
                </c:pt>
                <c:pt idx="55">
                  <c:v>176096</c:v>
                </c:pt>
                <c:pt idx="56">
                  <c:v>142363</c:v>
                </c:pt>
                <c:pt idx="57">
                  <c:v>114907</c:v>
                </c:pt>
                <c:pt idx="58">
                  <c:v>113552</c:v>
                </c:pt>
                <c:pt idx="59">
                  <c:v>127042</c:v>
                </c:pt>
                <c:pt idx="60">
                  <c:v>51604</c:v>
                </c:pt>
                <c:pt idx="61">
                  <c:v>80366</c:v>
                </c:pt>
                <c:pt idx="62">
                  <c:v>208938</c:v>
                </c:pt>
                <c:pt idx="63">
                  <c:v>263830</c:v>
                </c:pt>
                <c:pt idx="64">
                  <c:v>252216</c:v>
                </c:pt>
                <c:pt idx="65">
                  <c:v>219566</c:v>
                </c:pt>
                <c:pt idx="66">
                  <c:v>149082</c:v>
                </c:pt>
                <c:pt idx="67">
                  <c:v>213888</c:v>
                </c:pt>
                <c:pt idx="68">
                  <c:v>178947</c:v>
                </c:pt>
                <c:pt idx="69">
                  <c:v>133650</c:v>
                </c:pt>
                <c:pt idx="70">
                  <c:v>116946</c:v>
                </c:pt>
                <c:pt idx="71">
                  <c:v>164154</c:v>
                </c:pt>
                <c:pt idx="72">
                  <c:v>58843</c:v>
                </c:pt>
                <c:pt idx="73">
                  <c:v>82386</c:v>
                </c:pt>
                <c:pt idx="74">
                  <c:v>224803</c:v>
                </c:pt>
                <c:pt idx="75">
                  <c:v>354301</c:v>
                </c:pt>
                <c:pt idx="76">
                  <c:v>328263</c:v>
                </c:pt>
                <c:pt idx="77">
                  <c:v>313647</c:v>
                </c:pt>
                <c:pt idx="78">
                  <c:v>214561</c:v>
                </c:pt>
                <c:pt idx="79">
                  <c:v>337192</c:v>
                </c:pt>
                <c:pt idx="80">
                  <c:v>183482</c:v>
                </c:pt>
                <c:pt idx="81">
                  <c:v>144618</c:v>
                </c:pt>
                <c:pt idx="82">
                  <c:v>139750</c:v>
                </c:pt>
                <c:pt idx="83">
                  <c:v>184546</c:v>
                </c:pt>
                <c:pt idx="84">
                  <c:v>71043</c:v>
                </c:pt>
                <c:pt idx="85">
                  <c:v>152930</c:v>
                </c:pt>
                <c:pt idx="86">
                  <c:v>250559</c:v>
                </c:pt>
                <c:pt idx="87">
                  <c:v>409567</c:v>
                </c:pt>
                <c:pt idx="88">
                  <c:v>394747</c:v>
                </c:pt>
                <c:pt idx="89">
                  <c:v>272874</c:v>
                </c:pt>
                <c:pt idx="90">
                  <c:v>230303</c:v>
                </c:pt>
                <c:pt idx="91">
                  <c:v>375402</c:v>
                </c:pt>
                <c:pt idx="92">
                  <c:v>195409</c:v>
                </c:pt>
                <c:pt idx="93">
                  <c:v>173518</c:v>
                </c:pt>
                <c:pt idx="94">
                  <c:v>181702</c:v>
                </c:pt>
                <c:pt idx="95">
                  <c:v>258713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837600"/>
        <c:axId val="1650838144"/>
      </c:lineChart>
      <c:catAx>
        <c:axId val="165083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Month/Year</a:t>
                </a:r>
              </a:p>
            </c:rich>
          </c:tx>
          <c:layout>
            <c:manualLayout>
              <c:xMode val="edge"/>
              <c:yMode val="edge"/>
              <c:x val="0.486185474270935"/>
              <c:y val="0.88227196619603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38144"/>
        <c:crosses val="autoZero"/>
        <c:auto val="1"/>
        <c:lblAlgn val="ctr"/>
        <c:lblOffset val="100"/>
        <c:noMultiLvlLbl val="0"/>
      </c:catAx>
      <c:valAx>
        <c:axId val="16508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Retail Sales</a:t>
                </a:r>
              </a:p>
            </c:rich>
          </c:tx>
          <c:layout>
            <c:manualLayout>
              <c:xMode val="edge"/>
              <c:yMode val="edge"/>
              <c:x val="1.8713453739181974E-2"/>
              <c:y val="0.2731573722277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3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Rental Store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Sheet4!$E$3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Sheet4!$C$4:$C$99</c:f>
              <c:numCache>
                <c:formatCode>General</c:formatCode>
                <c:ptCount val="96"/>
                <c:pt idx="0">
                  <c:v>2009</c:v>
                </c:pt>
                <c:pt idx="12">
                  <c:v>2010</c:v>
                </c:pt>
                <c:pt idx="24">
                  <c:v>2011</c:v>
                </c:pt>
                <c:pt idx="36">
                  <c:v>2012</c:v>
                </c:pt>
                <c:pt idx="48">
                  <c:v>2013</c:v>
                </c:pt>
                <c:pt idx="60">
                  <c:v>2014</c:v>
                </c:pt>
                <c:pt idx="72">
                  <c:v>2015</c:v>
                </c:pt>
                <c:pt idx="84">
                  <c:v>2016</c:v>
                </c:pt>
              </c:numCache>
            </c:numRef>
          </c:cat>
          <c:val>
            <c:numRef>
              <c:f>Sheet4!$E$4:$E$99</c:f>
              <c:numCache>
                <c:formatCode>#,##0</c:formatCode>
                <c:ptCount val="96"/>
                <c:pt idx="0">
                  <c:v>6028</c:v>
                </c:pt>
                <c:pt idx="1">
                  <c:v>5927</c:v>
                </c:pt>
                <c:pt idx="2">
                  <c:v>10515</c:v>
                </c:pt>
                <c:pt idx="3">
                  <c:v>32276</c:v>
                </c:pt>
                <c:pt idx="4">
                  <c:v>51920</c:v>
                </c:pt>
                <c:pt idx="5">
                  <c:v>31294</c:v>
                </c:pt>
                <c:pt idx="6">
                  <c:v>23573</c:v>
                </c:pt>
                <c:pt idx="7">
                  <c:v>36465</c:v>
                </c:pt>
                <c:pt idx="8">
                  <c:v>18959</c:v>
                </c:pt>
                <c:pt idx="9">
                  <c:v>13918</c:v>
                </c:pt>
                <c:pt idx="10">
                  <c:v>17987</c:v>
                </c:pt>
                <c:pt idx="11">
                  <c:v>15294</c:v>
                </c:pt>
                <c:pt idx="12">
                  <c:v>16850</c:v>
                </c:pt>
                <c:pt idx="13">
                  <c:v>12753</c:v>
                </c:pt>
                <c:pt idx="14">
                  <c:v>26901</c:v>
                </c:pt>
                <c:pt idx="15">
                  <c:v>61494</c:v>
                </c:pt>
                <c:pt idx="16">
                  <c:v>147862</c:v>
                </c:pt>
                <c:pt idx="17">
                  <c:v>57990</c:v>
                </c:pt>
                <c:pt idx="18">
                  <c:v>51318</c:v>
                </c:pt>
                <c:pt idx="19">
                  <c:v>53599</c:v>
                </c:pt>
                <c:pt idx="20">
                  <c:v>23038</c:v>
                </c:pt>
                <c:pt idx="21">
                  <c:v>41396</c:v>
                </c:pt>
                <c:pt idx="22">
                  <c:v>19330</c:v>
                </c:pt>
                <c:pt idx="23">
                  <c:v>22707</c:v>
                </c:pt>
                <c:pt idx="24">
                  <c:v>15395</c:v>
                </c:pt>
                <c:pt idx="25">
                  <c:v>30826</c:v>
                </c:pt>
                <c:pt idx="26">
                  <c:v>25589</c:v>
                </c:pt>
                <c:pt idx="27">
                  <c:v>103184</c:v>
                </c:pt>
                <c:pt idx="28">
                  <c:v>197608</c:v>
                </c:pt>
                <c:pt idx="29">
                  <c:v>68600</c:v>
                </c:pt>
                <c:pt idx="30">
                  <c:v>39909</c:v>
                </c:pt>
                <c:pt idx="31">
                  <c:v>91368</c:v>
                </c:pt>
                <c:pt idx="32">
                  <c:v>58781</c:v>
                </c:pt>
                <c:pt idx="33">
                  <c:v>59679</c:v>
                </c:pt>
                <c:pt idx="34">
                  <c:v>33443</c:v>
                </c:pt>
                <c:pt idx="35">
                  <c:v>53719</c:v>
                </c:pt>
                <c:pt idx="36">
                  <c:v>27773</c:v>
                </c:pt>
                <c:pt idx="37">
                  <c:v>36653</c:v>
                </c:pt>
                <c:pt idx="38">
                  <c:v>51157</c:v>
                </c:pt>
                <c:pt idx="39">
                  <c:v>217509</c:v>
                </c:pt>
                <c:pt idx="40">
                  <c:v>206229</c:v>
                </c:pt>
                <c:pt idx="41">
                  <c:v>110081</c:v>
                </c:pt>
                <c:pt idx="42">
                  <c:v>102893</c:v>
                </c:pt>
                <c:pt idx="43">
                  <c:v>128857</c:v>
                </c:pt>
                <c:pt idx="44">
                  <c:v>104776</c:v>
                </c:pt>
                <c:pt idx="45">
                  <c:v>111036</c:v>
                </c:pt>
                <c:pt idx="46">
                  <c:v>63701</c:v>
                </c:pt>
                <c:pt idx="47">
                  <c:v>82657</c:v>
                </c:pt>
                <c:pt idx="48">
                  <c:v>31416</c:v>
                </c:pt>
                <c:pt idx="49">
                  <c:v>48341</c:v>
                </c:pt>
                <c:pt idx="50">
                  <c:v>85651</c:v>
                </c:pt>
                <c:pt idx="51">
                  <c:v>242673</c:v>
                </c:pt>
                <c:pt idx="52">
                  <c:v>289554</c:v>
                </c:pt>
                <c:pt idx="53">
                  <c:v>164373</c:v>
                </c:pt>
                <c:pt idx="54">
                  <c:v>160608</c:v>
                </c:pt>
                <c:pt idx="55">
                  <c:v>176096</c:v>
                </c:pt>
                <c:pt idx="56">
                  <c:v>142363</c:v>
                </c:pt>
                <c:pt idx="57">
                  <c:v>114907</c:v>
                </c:pt>
                <c:pt idx="58">
                  <c:v>113552</c:v>
                </c:pt>
                <c:pt idx="59">
                  <c:v>127042</c:v>
                </c:pt>
                <c:pt idx="60">
                  <c:v>51604</c:v>
                </c:pt>
                <c:pt idx="61">
                  <c:v>80366</c:v>
                </c:pt>
                <c:pt idx="62">
                  <c:v>208938</c:v>
                </c:pt>
                <c:pt idx="63">
                  <c:v>263830</c:v>
                </c:pt>
                <c:pt idx="64">
                  <c:v>252216</c:v>
                </c:pt>
                <c:pt idx="65">
                  <c:v>219566</c:v>
                </c:pt>
                <c:pt idx="66">
                  <c:v>149082</c:v>
                </c:pt>
                <c:pt idx="67">
                  <c:v>213888</c:v>
                </c:pt>
                <c:pt idx="68">
                  <c:v>178947</c:v>
                </c:pt>
                <c:pt idx="69">
                  <c:v>133650</c:v>
                </c:pt>
                <c:pt idx="70">
                  <c:v>116946</c:v>
                </c:pt>
                <c:pt idx="71">
                  <c:v>164154</c:v>
                </c:pt>
                <c:pt idx="72">
                  <c:v>58843</c:v>
                </c:pt>
                <c:pt idx="73">
                  <c:v>82386</c:v>
                </c:pt>
                <c:pt idx="74">
                  <c:v>224803</c:v>
                </c:pt>
                <c:pt idx="75">
                  <c:v>354301</c:v>
                </c:pt>
                <c:pt idx="76">
                  <c:v>328263</c:v>
                </c:pt>
                <c:pt idx="77">
                  <c:v>313647</c:v>
                </c:pt>
                <c:pt idx="78">
                  <c:v>214561</c:v>
                </c:pt>
                <c:pt idx="79">
                  <c:v>337192</c:v>
                </c:pt>
                <c:pt idx="80">
                  <c:v>183482</c:v>
                </c:pt>
                <c:pt idx="81">
                  <c:v>144618</c:v>
                </c:pt>
                <c:pt idx="82">
                  <c:v>139750</c:v>
                </c:pt>
                <c:pt idx="83">
                  <c:v>184546</c:v>
                </c:pt>
                <c:pt idx="84">
                  <c:v>71043</c:v>
                </c:pt>
                <c:pt idx="85">
                  <c:v>152930</c:v>
                </c:pt>
                <c:pt idx="86">
                  <c:v>250559</c:v>
                </c:pt>
                <c:pt idx="87">
                  <c:v>409567</c:v>
                </c:pt>
                <c:pt idx="88">
                  <c:v>394747</c:v>
                </c:pt>
                <c:pt idx="89">
                  <c:v>272874</c:v>
                </c:pt>
                <c:pt idx="90">
                  <c:v>230303</c:v>
                </c:pt>
                <c:pt idx="91">
                  <c:v>375402</c:v>
                </c:pt>
                <c:pt idx="92">
                  <c:v>195409</c:v>
                </c:pt>
                <c:pt idx="93">
                  <c:v>173518</c:v>
                </c:pt>
                <c:pt idx="94">
                  <c:v>181702</c:v>
                </c:pt>
                <c:pt idx="95">
                  <c:v>258713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454560"/>
        <c:axId val="1401448576"/>
      </c:lineChart>
      <c:catAx>
        <c:axId val="14014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448576"/>
        <c:crosses val="autoZero"/>
        <c:auto val="1"/>
        <c:lblAlgn val="ctr"/>
        <c:lblOffset val="100"/>
        <c:noMultiLvlLbl val="0"/>
      </c:catAx>
      <c:valAx>
        <c:axId val="14014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45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'c-part(MA)'!$C$3:$C$98</c:f>
              <c:numCache>
                <c:formatCode>General</c:formatCode>
                <c:ptCount val="96"/>
                <c:pt idx="0">
                  <c:v>2009</c:v>
                </c:pt>
                <c:pt idx="12">
                  <c:v>2010</c:v>
                </c:pt>
                <c:pt idx="24">
                  <c:v>2011</c:v>
                </c:pt>
                <c:pt idx="36">
                  <c:v>2012</c:v>
                </c:pt>
                <c:pt idx="48">
                  <c:v>2013</c:v>
                </c:pt>
                <c:pt idx="60">
                  <c:v>2014</c:v>
                </c:pt>
                <c:pt idx="72">
                  <c:v>2015</c:v>
                </c:pt>
                <c:pt idx="84">
                  <c:v>2016</c:v>
                </c:pt>
              </c:numCache>
            </c:numRef>
          </c:cat>
          <c:val>
            <c:numRef>
              <c:f>'c-part(MA)'!$F$3:$F$98</c:f>
              <c:numCache>
                <c:formatCode>General</c:formatCode>
                <c:ptCount val="96"/>
                <c:pt idx="3">
                  <c:v>7490</c:v>
                </c:pt>
                <c:pt idx="4">
                  <c:v>16239.333333333334</c:v>
                </c:pt>
                <c:pt idx="5">
                  <c:v>31570.333333333332</c:v>
                </c:pt>
                <c:pt idx="6">
                  <c:v>38496.666666666664</c:v>
                </c:pt>
                <c:pt idx="7">
                  <c:v>35595.666666666664</c:v>
                </c:pt>
                <c:pt idx="8">
                  <c:v>30444</c:v>
                </c:pt>
                <c:pt idx="9">
                  <c:v>26332.333333333332</c:v>
                </c:pt>
                <c:pt idx="10">
                  <c:v>23114</c:v>
                </c:pt>
                <c:pt idx="11">
                  <c:v>16954.666666666668</c:v>
                </c:pt>
                <c:pt idx="12">
                  <c:v>15733</c:v>
                </c:pt>
                <c:pt idx="13">
                  <c:v>16710.333333333332</c:v>
                </c:pt>
                <c:pt idx="14">
                  <c:v>14965.666666666666</c:v>
                </c:pt>
                <c:pt idx="15">
                  <c:v>18834.666666666668</c:v>
                </c:pt>
                <c:pt idx="16">
                  <c:v>33716</c:v>
                </c:pt>
                <c:pt idx="17">
                  <c:v>78752.333333333328</c:v>
                </c:pt>
                <c:pt idx="18">
                  <c:v>89115.333333333328</c:v>
                </c:pt>
                <c:pt idx="19">
                  <c:v>85723.333333333328</c:v>
                </c:pt>
                <c:pt idx="20">
                  <c:v>54302.333333333336</c:v>
                </c:pt>
                <c:pt idx="21">
                  <c:v>42651.666666666664</c:v>
                </c:pt>
                <c:pt idx="22">
                  <c:v>39344.333333333336</c:v>
                </c:pt>
                <c:pt idx="23">
                  <c:v>27921.333333333332</c:v>
                </c:pt>
                <c:pt idx="24">
                  <c:v>27811</c:v>
                </c:pt>
                <c:pt idx="25">
                  <c:v>19144</c:v>
                </c:pt>
                <c:pt idx="26">
                  <c:v>22976</c:v>
                </c:pt>
                <c:pt idx="27">
                  <c:v>23936.666666666668</c:v>
                </c:pt>
                <c:pt idx="28">
                  <c:v>53199.666666666664</c:v>
                </c:pt>
                <c:pt idx="29">
                  <c:v>108793.66666666667</c:v>
                </c:pt>
                <c:pt idx="30">
                  <c:v>123130.66666666667</c:v>
                </c:pt>
                <c:pt idx="31">
                  <c:v>102039</c:v>
                </c:pt>
                <c:pt idx="32">
                  <c:v>66625.666666666672</c:v>
                </c:pt>
                <c:pt idx="33">
                  <c:v>63352.666666666664</c:v>
                </c:pt>
                <c:pt idx="34">
                  <c:v>69942.666666666672</c:v>
                </c:pt>
                <c:pt idx="35">
                  <c:v>50634.333333333336</c:v>
                </c:pt>
                <c:pt idx="36">
                  <c:v>48947</c:v>
                </c:pt>
                <c:pt idx="37">
                  <c:v>38311.666666666664</c:v>
                </c:pt>
                <c:pt idx="38">
                  <c:v>39381.666666666664</c:v>
                </c:pt>
                <c:pt idx="39">
                  <c:v>38527.666666666664</c:v>
                </c:pt>
                <c:pt idx="40">
                  <c:v>101773</c:v>
                </c:pt>
                <c:pt idx="41">
                  <c:v>158298.33333333334</c:v>
                </c:pt>
                <c:pt idx="42">
                  <c:v>177939.66666666666</c:v>
                </c:pt>
                <c:pt idx="43">
                  <c:v>139734.33333333334</c:v>
                </c:pt>
                <c:pt idx="44">
                  <c:v>113943.66666666667</c:v>
                </c:pt>
                <c:pt idx="45">
                  <c:v>112175.33333333333</c:v>
                </c:pt>
                <c:pt idx="46">
                  <c:v>114889.66666666667</c:v>
                </c:pt>
                <c:pt idx="47">
                  <c:v>93171</c:v>
                </c:pt>
                <c:pt idx="48">
                  <c:v>85798</c:v>
                </c:pt>
                <c:pt idx="49">
                  <c:v>59258</c:v>
                </c:pt>
                <c:pt idx="50">
                  <c:v>54138</c:v>
                </c:pt>
                <c:pt idx="51">
                  <c:v>55136</c:v>
                </c:pt>
                <c:pt idx="52">
                  <c:v>125555</c:v>
                </c:pt>
                <c:pt idx="53">
                  <c:v>205959.33333333334</c:v>
                </c:pt>
                <c:pt idx="54">
                  <c:v>232200</c:v>
                </c:pt>
                <c:pt idx="55">
                  <c:v>204845</c:v>
                </c:pt>
                <c:pt idx="56">
                  <c:v>167025.66666666666</c:v>
                </c:pt>
                <c:pt idx="57">
                  <c:v>159689</c:v>
                </c:pt>
                <c:pt idx="58">
                  <c:v>144455.33333333334</c:v>
                </c:pt>
                <c:pt idx="59">
                  <c:v>123607.33333333333</c:v>
                </c:pt>
                <c:pt idx="60">
                  <c:v>118500.33333333333</c:v>
                </c:pt>
                <c:pt idx="61">
                  <c:v>97399.333333333328</c:v>
                </c:pt>
                <c:pt idx="62">
                  <c:v>86337.333333333328</c:v>
                </c:pt>
                <c:pt idx="63">
                  <c:v>113636</c:v>
                </c:pt>
                <c:pt idx="64">
                  <c:v>184378</c:v>
                </c:pt>
                <c:pt idx="65">
                  <c:v>241661.33333333334</c:v>
                </c:pt>
                <c:pt idx="66">
                  <c:v>245204</c:v>
                </c:pt>
                <c:pt idx="67">
                  <c:v>206954.66666666666</c:v>
                </c:pt>
                <c:pt idx="68">
                  <c:v>194178.66666666666</c:v>
                </c:pt>
                <c:pt idx="69">
                  <c:v>180639</c:v>
                </c:pt>
                <c:pt idx="70">
                  <c:v>175495</c:v>
                </c:pt>
                <c:pt idx="71">
                  <c:v>143181</c:v>
                </c:pt>
                <c:pt idx="72">
                  <c:v>138250</c:v>
                </c:pt>
                <c:pt idx="73">
                  <c:v>113314.33333333333</c:v>
                </c:pt>
                <c:pt idx="74">
                  <c:v>101794.33333333333</c:v>
                </c:pt>
                <c:pt idx="75">
                  <c:v>122010.66666666667</c:v>
                </c:pt>
                <c:pt idx="76">
                  <c:v>220496.66666666666</c:v>
                </c:pt>
                <c:pt idx="77">
                  <c:v>302455.66666666669</c:v>
                </c:pt>
                <c:pt idx="78">
                  <c:v>332070.33333333331</c:v>
                </c:pt>
                <c:pt idx="79">
                  <c:v>285490.33333333331</c:v>
                </c:pt>
                <c:pt idx="80">
                  <c:v>288466.66666666669</c:v>
                </c:pt>
                <c:pt idx="81">
                  <c:v>245078.33333333334</c:v>
                </c:pt>
                <c:pt idx="82">
                  <c:v>221764</c:v>
                </c:pt>
                <c:pt idx="83">
                  <c:v>155950</c:v>
                </c:pt>
                <c:pt idx="84">
                  <c:v>156304.66666666666</c:v>
                </c:pt>
                <c:pt idx="85">
                  <c:v>131779.66666666666</c:v>
                </c:pt>
                <c:pt idx="86">
                  <c:v>136173</c:v>
                </c:pt>
                <c:pt idx="87">
                  <c:v>158177.33333333334</c:v>
                </c:pt>
                <c:pt idx="88">
                  <c:v>271018.66666666669</c:v>
                </c:pt>
                <c:pt idx="89">
                  <c:v>351624.33333333331</c:v>
                </c:pt>
                <c:pt idx="90">
                  <c:v>359062.66666666669</c:v>
                </c:pt>
                <c:pt idx="91">
                  <c:v>299308</c:v>
                </c:pt>
                <c:pt idx="92">
                  <c:v>292859.66666666669</c:v>
                </c:pt>
                <c:pt idx="93">
                  <c:v>267038</c:v>
                </c:pt>
                <c:pt idx="94">
                  <c:v>248109.66666666666</c:v>
                </c:pt>
                <c:pt idx="95">
                  <c:v>183543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205040"/>
        <c:axId val="1539608192"/>
      </c:lineChart>
      <c:catAx>
        <c:axId val="93320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608192"/>
        <c:crosses val="autoZero"/>
        <c:auto val="1"/>
        <c:lblAlgn val="ctr"/>
        <c:lblOffset val="100"/>
        <c:noMultiLvlLbl val="0"/>
      </c:catAx>
      <c:valAx>
        <c:axId val="15396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0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'part-d(MA-technique)'!$E$3</c:f>
              <c:strCache>
                <c:ptCount val="1"/>
                <c:pt idx="0">
                  <c:v>sales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'part-d(MA-technique)'!$C$4:$D$99</c:f>
              <c:multiLvlStrCache>
                <c:ptCount val="9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</c:lvl>
                <c:lvl>
                  <c:pt idx="0">
                    <c:v>2009</c:v>
                  </c:pt>
                  <c:pt idx="12">
                    <c:v>2010</c:v>
                  </c:pt>
                  <c:pt idx="24">
                    <c:v>2011</c:v>
                  </c:pt>
                  <c:pt idx="36">
                    <c:v>2012</c:v>
                  </c:pt>
                  <c:pt idx="48">
                    <c:v>2013</c:v>
                  </c:pt>
                  <c:pt idx="60">
                    <c:v>2014</c:v>
                  </c:pt>
                  <c:pt idx="72">
                    <c:v>2015</c:v>
                  </c:pt>
                  <c:pt idx="84">
                    <c:v>2016</c:v>
                  </c:pt>
                </c:lvl>
              </c:multiLvlStrCache>
            </c:multiLvlStrRef>
          </c:cat>
          <c:val>
            <c:numRef>
              <c:f>'part-d(MA-technique)'!$E$4:$E$99</c:f>
              <c:numCache>
                <c:formatCode>#,##0</c:formatCode>
                <c:ptCount val="96"/>
                <c:pt idx="0">
                  <c:v>6028</c:v>
                </c:pt>
                <c:pt idx="1">
                  <c:v>5927</c:v>
                </c:pt>
                <c:pt idx="2">
                  <c:v>10515</c:v>
                </c:pt>
                <c:pt idx="3">
                  <c:v>32276</c:v>
                </c:pt>
                <c:pt idx="4">
                  <c:v>51920</c:v>
                </c:pt>
                <c:pt idx="5">
                  <c:v>31294</c:v>
                </c:pt>
                <c:pt idx="6">
                  <c:v>23573</c:v>
                </c:pt>
                <c:pt idx="7">
                  <c:v>36465</c:v>
                </c:pt>
                <c:pt idx="8">
                  <c:v>18959</c:v>
                </c:pt>
                <c:pt idx="9">
                  <c:v>13918</c:v>
                </c:pt>
                <c:pt idx="10">
                  <c:v>17987</c:v>
                </c:pt>
                <c:pt idx="11">
                  <c:v>15294</c:v>
                </c:pt>
                <c:pt idx="12">
                  <c:v>16850</c:v>
                </c:pt>
                <c:pt idx="13">
                  <c:v>12753</c:v>
                </c:pt>
                <c:pt idx="14">
                  <c:v>26901</c:v>
                </c:pt>
                <c:pt idx="15">
                  <c:v>61494</c:v>
                </c:pt>
                <c:pt idx="16">
                  <c:v>147862</c:v>
                </c:pt>
                <c:pt idx="17">
                  <c:v>57990</c:v>
                </c:pt>
                <c:pt idx="18">
                  <c:v>51318</c:v>
                </c:pt>
                <c:pt idx="19">
                  <c:v>53599</c:v>
                </c:pt>
                <c:pt idx="20">
                  <c:v>23038</c:v>
                </c:pt>
                <c:pt idx="21">
                  <c:v>41396</c:v>
                </c:pt>
                <c:pt idx="22">
                  <c:v>19330</c:v>
                </c:pt>
                <c:pt idx="23">
                  <c:v>22707</c:v>
                </c:pt>
                <c:pt idx="24">
                  <c:v>15395</c:v>
                </c:pt>
                <c:pt idx="25">
                  <c:v>30826</c:v>
                </c:pt>
                <c:pt idx="26">
                  <c:v>25589</c:v>
                </c:pt>
                <c:pt idx="27">
                  <c:v>103184</c:v>
                </c:pt>
                <c:pt idx="28">
                  <c:v>197608</c:v>
                </c:pt>
                <c:pt idx="29">
                  <c:v>68600</c:v>
                </c:pt>
                <c:pt idx="30">
                  <c:v>39909</c:v>
                </c:pt>
                <c:pt idx="31">
                  <c:v>91368</c:v>
                </c:pt>
                <c:pt idx="32">
                  <c:v>58781</c:v>
                </c:pt>
                <c:pt idx="33">
                  <c:v>59679</c:v>
                </c:pt>
                <c:pt idx="34">
                  <c:v>33443</c:v>
                </c:pt>
                <c:pt idx="35">
                  <c:v>53719</c:v>
                </c:pt>
                <c:pt idx="36">
                  <c:v>27773</c:v>
                </c:pt>
                <c:pt idx="37">
                  <c:v>36653</c:v>
                </c:pt>
                <c:pt idx="38">
                  <c:v>51157</c:v>
                </c:pt>
                <c:pt idx="39">
                  <c:v>217509</c:v>
                </c:pt>
                <c:pt idx="40">
                  <c:v>206229</c:v>
                </c:pt>
                <c:pt idx="41">
                  <c:v>110081</c:v>
                </c:pt>
                <c:pt idx="42">
                  <c:v>102893</c:v>
                </c:pt>
                <c:pt idx="43">
                  <c:v>128857</c:v>
                </c:pt>
                <c:pt idx="44">
                  <c:v>104776</c:v>
                </c:pt>
                <c:pt idx="45">
                  <c:v>111036</c:v>
                </c:pt>
                <c:pt idx="46">
                  <c:v>63701</c:v>
                </c:pt>
                <c:pt idx="47">
                  <c:v>82657</c:v>
                </c:pt>
                <c:pt idx="48">
                  <c:v>31416</c:v>
                </c:pt>
                <c:pt idx="49">
                  <c:v>48341</c:v>
                </c:pt>
                <c:pt idx="50">
                  <c:v>85651</c:v>
                </c:pt>
                <c:pt idx="51">
                  <c:v>242673</c:v>
                </c:pt>
                <c:pt idx="52">
                  <c:v>289554</c:v>
                </c:pt>
                <c:pt idx="53">
                  <c:v>164373</c:v>
                </c:pt>
                <c:pt idx="54">
                  <c:v>160608</c:v>
                </c:pt>
                <c:pt idx="55">
                  <c:v>176096</c:v>
                </c:pt>
                <c:pt idx="56">
                  <c:v>142363</c:v>
                </c:pt>
                <c:pt idx="57">
                  <c:v>114907</c:v>
                </c:pt>
                <c:pt idx="58">
                  <c:v>113552</c:v>
                </c:pt>
                <c:pt idx="59">
                  <c:v>127042</c:v>
                </c:pt>
                <c:pt idx="60">
                  <c:v>51604</c:v>
                </c:pt>
                <c:pt idx="61">
                  <c:v>80366</c:v>
                </c:pt>
                <c:pt idx="62">
                  <c:v>208938</c:v>
                </c:pt>
                <c:pt idx="63">
                  <c:v>263830</c:v>
                </c:pt>
                <c:pt idx="64">
                  <c:v>252216</c:v>
                </c:pt>
                <c:pt idx="65">
                  <c:v>219566</c:v>
                </c:pt>
                <c:pt idx="66">
                  <c:v>149082</c:v>
                </c:pt>
                <c:pt idx="67">
                  <c:v>213888</c:v>
                </c:pt>
                <c:pt idx="68">
                  <c:v>178947</c:v>
                </c:pt>
                <c:pt idx="69">
                  <c:v>133650</c:v>
                </c:pt>
                <c:pt idx="70">
                  <c:v>116946</c:v>
                </c:pt>
                <c:pt idx="71">
                  <c:v>164154</c:v>
                </c:pt>
                <c:pt idx="72">
                  <c:v>58843</c:v>
                </c:pt>
                <c:pt idx="73">
                  <c:v>82386</c:v>
                </c:pt>
                <c:pt idx="74">
                  <c:v>224803</c:v>
                </c:pt>
                <c:pt idx="75">
                  <c:v>354301</c:v>
                </c:pt>
                <c:pt idx="76">
                  <c:v>328263</c:v>
                </c:pt>
                <c:pt idx="77">
                  <c:v>313647</c:v>
                </c:pt>
                <c:pt idx="78">
                  <c:v>214561</c:v>
                </c:pt>
                <c:pt idx="79">
                  <c:v>337192</c:v>
                </c:pt>
                <c:pt idx="80">
                  <c:v>183482</c:v>
                </c:pt>
                <c:pt idx="81">
                  <c:v>144618</c:v>
                </c:pt>
                <c:pt idx="82">
                  <c:v>139750</c:v>
                </c:pt>
                <c:pt idx="83">
                  <c:v>184546</c:v>
                </c:pt>
                <c:pt idx="84">
                  <c:v>71043</c:v>
                </c:pt>
                <c:pt idx="85">
                  <c:v>152930</c:v>
                </c:pt>
                <c:pt idx="86">
                  <c:v>250559</c:v>
                </c:pt>
                <c:pt idx="87">
                  <c:v>409567</c:v>
                </c:pt>
                <c:pt idx="88">
                  <c:v>394747</c:v>
                </c:pt>
                <c:pt idx="89">
                  <c:v>272874</c:v>
                </c:pt>
                <c:pt idx="90">
                  <c:v>230303</c:v>
                </c:pt>
                <c:pt idx="91">
                  <c:v>375402</c:v>
                </c:pt>
                <c:pt idx="92">
                  <c:v>195409</c:v>
                </c:pt>
                <c:pt idx="93">
                  <c:v>173518</c:v>
                </c:pt>
                <c:pt idx="94">
                  <c:v>181702</c:v>
                </c:pt>
                <c:pt idx="95">
                  <c:v>258713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'part-d(MA-technique)'!$H$5</c:f>
              <c:strCache>
                <c:ptCount val="1"/>
                <c:pt idx="0">
                  <c:v>Forecast (Moving Average)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'part-d(MA-technique)'!$H$6:$H$101</c:f>
              <c:numCache>
                <c:formatCode>#,##0.00</c:formatCode>
                <c:ptCount val="96"/>
                <c:pt idx="0">
                  <c:v>20475.751507583609</c:v>
                </c:pt>
                <c:pt idx="1">
                  <c:v>17586.201206066886</c:v>
                </c:pt>
                <c:pt idx="2">
                  <c:v>15254.360964853509</c:v>
                </c:pt>
                <c:pt idx="3">
                  <c:v>7490</c:v>
                </c:pt>
                <c:pt idx="4">
                  <c:v>16239.333333333334</c:v>
                </c:pt>
                <c:pt idx="5">
                  <c:v>31570.333333333332</c:v>
                </c:pt>
                <c:pt idx="6">
                  <c:v>38496.666666666664</c:v>
                </c:pt>
                <c:pt idx="7">
                  <c:v>35595.666666666664</c:v>
                </c:pt>
                <c:pt idx="8">
                  <c:v>30444</c:v>
                </c:pt>
                <c:pt idx="9">
                  <c:v>26332.333333333332</c:v>
                </c:pt>
                <c:pt idx="10">
                  <c:v>23114</c:v>
                </c:pt>
                <c:pt idx="11">
                  <c:v>16954.666666666668</c:v>
                </c:pt>
                <c:pt idx="12">
                  <c:v>15733</c:v>
                </c:pt>
                <c:pt idx="13">
                  <c:v>16710.333333333332</c:v>
                </c:pt>
                <c:pt idx="14">
                  <c:v>14965.666666666666</c:v>
                </c:pt>
                <c:pt idx="15">
                  <c:v>18834.666666666668</c:v>
                </c:pt>
                <c:pt idx="16">
                  <c:v>33716</c:v>
                </c:pt>
                <c:pt idx="17">
                  <c:v>78752.333333333328</c:v>
                </c:pt>
                <c:pt idx="18">
                  <c:v>89115.333333333328</c:v>
                </c:pt>
                <c:pt idx="19">
                  <c:v>85723.333333333328</c:v>
                </c:pt>
                <c:pt idx="20">
                  <c:v>54302.333333333336</c:v>
                </c:pt>
                <c:pt idx="21">
                  <c:v>42651.666666666664</c:v>
                </c:pt>
                <c:pt idx="22">
                  <c:v>39344.333333333336</c:v>
                </c:pt>
                <c:pt idx="23">
                  <c:v>27921.333333333332</c:v>
                </c:pt>
                <c:pt idx="24">
                  <c:v>27811</c:v>
                </c:pt>
                <c:pt idx="25">
                  <c:v>19144</c:v>
                </c:pt>
                <c:pt idx="26">
                  <c:v>22976</c:v>
                </c:pt>
                <c:pt idx="27">
                  <c:v>23936.666666666668</c:v>
                </c:pt>
                <c:pt idx="28">
                  <c:v>53199.666666666664</c:v>
                </c:pt>
                <c:pt idx="29">
                  <c:v>108793.66666666667</c:v>
                </c:pt>
                <c:pt idx="30">
                  <c:v>123130.66666666667</c:v>
                </c:pt>
                <c:pt idx="31">
                  <c:v>102039</c:v>
                </c:pt>
                <c:pt idx="32">
                  <c:v>66625.666666666672</c:v>
                </c:pt>
                <c:pt idx="33">
                  <c:v>63352.666666666664</c:v>
                </c:pt>
                <c:pt idx="34">
                  <c:v>69942.666666666672</c:v>
                </c:pt>
                <c:pt idx="35">
                  <c:v>50634.333333333336</c:v>
                </c:pt>
                <c:pt idx="36">
                  <c:v>48947</c:v>
                </c:pt>
                <c:pt idx="37">
                  <c:v>38311.666666666664</c:v>
                </c:pt>
                <c:pt idx="38">
                  <c:v>39381.666666666664</c:v>
                </c:pt>
                <c:pt idx="39">
                  <c:v>38527.666666666664</c:v>
                </c:pt>
                <c:pt idx="40">
                  <c:v>101773</c:v>
                </c:pt>
                <c:pt idx="41">
                  <c:v>158298.33333333334</c:v>
                </c:pt>
                <c:pt idx="42">
                  <c:v>177939.66666666666</c:v>
                </c:pt>
                <c:pt idx="43">
                  <c:v>139734.33333333334</c:v>
                </c:pt>
                <c:pt idx="44">
                  <c:v>113943.66666666667</c:v>
                </c:pt>
                <c:pt idx="45">
                  <c:v>112175.33333333333</c:v>
                </c:pt>
                <c:pt idx="46">
                  <c:v>114889.66666666667</c:v>
                </c:pt>
                <c:pt idx="47">
                  <c:v>93171</c:v>
                </c:pt>
                <c:pt idx="48">
                  <c:v>85798</c:v>
                </c:pt>
                <c:pt idx="49">
                  <c:v>59258</c:v>
                </c:pt>
                <c:pt idx="50">
                  <c:v>54138</c:v>
                </c:pt>
                <c:pt idx="51">
                  <c:v>55136</c:v>
                </c:pt>
                <c:pt idx="52">
                  <c:v>125555</c:v>
                </c:pt>
                <c:pt idx="53">
                  <c:v>205959.33333333334</c:v>
                </c:pt>
                <c:pt idx="54">
                  <c:v>232200</c:v>
                </c:pt>
                <c:pt idx="55">
                  <c:v>204845</c:v>
                </c:pt>
                <c:pt idx="56">
                  <c:v>167025.66666666666</c:v>
                </c:pt>
                <c:pt idx="57">
                  <c:v>159689</c:v>
                </c:pt>
                <c:pt idx="58">
                  <c:v>144455.33333333334</c:v>
                </c:pt>
                <c:pt idx="59">
                  <c:v>123607.33333333333</c:v>
                </c:pt>
                <c:pt idx="60">
                  <c:v>118500.33333333333</c:v>
                </c:pt>
                <c:pt idx="61">
                  <c:v>97399.333333333328</c:v>
                </c:pt>
                <c:pt idx="62">
                  <c:v>86337.333333333328</c:v>
                </c:pt>
                <c:pt idx="63">
                  <c:v>113636</c:v>
                </c:pt>
                <c:pt idx="64">
                  <c:v>184378</c:v>
                </c:pt>
                <c:pt idx="65">
                  <c:v>241661.33333333334</c:v>
                </c:pt>
                <c:pt idx="66">
                  <c:v>245204</c:v>
                </c:pt>
                <c:pt idx="67">
                  <c:v>206954.66666666666</c:v>
                </c:pt>
                <c:pt idx="68">
                  <c:v>194178.66666666666</c:v>
                </c:pt>
                <c:pt idx="69">
                  <c:v>180639</c:v>
                </c:pt>
                <c:pt idx="70">
                  <c:v>175495</c:v>
                </c:pt>
                <c:pt idx="71">
                  <c:v>143181</c:v>
                </c:pt>
                <c:pt idx="72">
                  <c:v>138250</c:v>
                </c:pt>
                <c:pt idx="73">
                  <c:v>113314.33333333333</c:v>
                </c:pt>
                <c:pt idx="74">
                  <c:v>101794.33333333333</c:v>
                </c:pt>
                <c:pt idx="75">
                  <c:v>122010.66666666667</c:v>
                </c:pt>
                <c:pt idx="76">
                  <c:v>220496.66666666666</c:v>
                </c:pt>
                <c:pt idx="77">
                  <c:v>302455.66666666669</c:v>
                </c:pt>
                <c:pt idx="78">
                  <c:v>332070.33333333331</c:v>
                </c:pt>
                <c:pt idx="79">
                  <c:v>285490.33333333331</c:v>
                </c:pt>
                <c:pt idx="80">
                  <c:v>288466.66666666669</c:v>
                </c:pt>
                <c:pt idx="81">
                  <c:v>245078.33333333334</c:v>
                </c:pt>
                <c:pt idx="82">
                  <c:v>221764</c:v>
                </c:pt>
                <c:pt idx="83">
                  <c:v>155950</c:v>
                </c:pt>
                <c:pt idx="84">
                  <c:v>156304.66666666666</c:v>
                </c:pt>
                <c:pt idx="85">
                  <c:v>131779.66666666666</c:v>
                </c:pt>
                <c:pt idx="86">
                  <c:v>136173</c:v>
                </c:pt>
                <c:pt idx="87">
                  <c:v>158177.33333333334</c:v>
                </c:pt>
                <c:pt idx="88">
                  <c:v>271018.66666666669</c:v>
                </c:pt>
                <c:pt idx="89">
                  <c:v>351624.33333333331</c:v>
                </c:pt>
                <c:pt idx="90">
                  <c:v>359062.66666666669</c:v>
                </c:pt>
                <c:pt idx="91">
                  <c:v>299308</c:v>
                </c:pt>
                <c:pt idx="92">
                  <c:v>292859.66666666669</c:v>
                </c:pt>
                <c:pt idx="93">
                  <c:v>267038</c:v>
                </c:pt>
                <c:pt idx="94">
                  <c:v>248109.66666666666</c:v>
                </c:pt>
                <c:pt idx="95">
                  <c:v>183543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206672"/>
        <c:axId val="932281424"/>
      </c:lineChart>
      <c:catAx>
        <c:axId val="93320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281424"/>
        <c:crosses val="autoZero"/>
        <c:auto val="1"/>
        <c:lblAlgn val="ctr"/>
        <c:lblOffset val="100"/>
        <c:noMultiLvlLbl val="0"/>
      </c:catAx>
      <c:valAx>
        <c:axId val="9322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0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'f-part'!$H$3</c:f>
              <c:strCache>
                <c:ptCount val="1"/>
                <c:pt idx="0">
                  <c:v>Forecast (Decomposition)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'f-part'!$C$4:$D$111</c:f>
              <c:multiLvlStrCache>
                <c:ptCount val="10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</c:lvl>
                <c:lvl>
                  <c:pt idx="0">
                    <c:v>2009</c:v>
                  </c:pt>
                  <c:pt idx="12">
                    <c:v>2010</c:v>
                  </c:pt>
                  <c:pt idx="24">
                    <c:v>2011</c:v>
                  </c:pt>
                  <c:pt idx="36">
                    <c:v>2012</c:v>
                  </c:pt>
                  <c:pt idx="48">
                    <c:v>2013</c:v>
                  </c:pt>
                  <c:pt idx="60">
                    <c:v>2014</c:v>
                  </c:pt>
                  <c:pt idx="72">
                    <c:v>2015</c:v>
                  </c:pt>
                  <c:pt idx="84">
                    <c:v>2016</c:v>
                  </c:pt>
                  <c:pt idx="96">
                    <c:v>2017</c:v>
                  </c:pt>
                </c:lvl>
              </c:multiLvlStrCache>
            </c:multiLvlStrRef>
          </c:cat>
          <c:val>
            <c:numRef>
              <c:f>'f-part'!$H$4:$H$111</c:f>
              <c:numCache>
                <c:formatCode>#,##0.00</c:formatCode>
                <c:ptCount val="108"/>
                <c:pt idx="0">
                  <c:v>6028</c:v>
                </c:pt>
                <c:pt idx="1">
                  <c:v>5927</c:v>
                </c:pt>
                <c:pt idx="2">
                  <c:v>10515</c:v>
                </c:pt>
                <c:pt idx="3">
                  <c:v>32276</c:v>
                </c:pt>
                <c:pt idx="4">
                  <c:v>51920</c:v>
                </c:pt>
                <c:pt idx="5">
                  <c:v>31294</c:v>
                </c:pt>
                <c:pt idx="6">
                  <c:v>21967.620778654356</c:v>
                </c:pt>
                <c:pt idx="7">
                  <c:v>31297.253749514988</c:v>
                </c:pt>
                <c:pt idx="8">
                  <c:v>20680.740146479879</c:v>
                </c:pt>
                <c:pt idx="9">
                  <c:v>20114.477537498653</c:v>
                </c:pt>
                <c:pt idx="10">
                  <c:v>17581.195584925808</c:v>
                </c:pt>
                <c:pt idx="11">
                  <c:v>24434.078641910695</c:v>
                </c:pt>
                <c:pt idx="12">
                  <c:v>12412.072946339111</c:v>
                </c:pt>
                <c:pt idx="13">
                  <c:v>18785.105288515162</c:v>
                </c:pt>
                <c:pt idx="14">
                  <c:v>33997.733173213986</c:v>
                </c:pt>
                <c:pt idx="15">
                  <c:v>75079.697384140978</c:v>
                </c:pt>
                <c:pt idx="16">
                  <c:v>97684.700864972488</c:v>
                </c:pt>
                <c:pt idx="17">
                  <c:v>54299.364089627488</c:v>
                </c:pt>
                <c:pt idx="18">
                  <c:v>43558.462149331819</c:v>
                </c:pt>
                <c:pt idx="19">
                  <c:v>61024.816289624483</c:v>
                </c:pt>
                <c:pt idx="20">
                  <c:v>39308.075492986849</c:v>
                </c:pt>
                <c:pt idx="21">
                  <c:v>36743.056102077746</c:v>
                </c:pt>
                <c:pt idx="22">
                  <c:v>28902.732608448558</c:v>
                </c:pt>
                <c:pt idx="23">
                  <c:v>36216.819389438853</c:v>
                </c:pt>
                <c:pt idx="24">
                  <c:v>17307.328795745481</c:v>
                </c:pt>
                <c:pt idx="25">
                  <c:v>25494.388731790998</c:v>
                </c:pt>
                <c:pt idx="26">
                  <c:v>47670.10807886425</c:v>
                </c:pt>
                <c:pt idx="27">
                  <c:v>105989.30695533827</c:v>
                </c:pt>
                <c:pt idx="28">
                  <c:v>137132.45457510525</c:v>
                </c:pt>
                <c:pt idx="29">
                  <c:v>77903.987925324225</c:v>
                </c:pt>
                <c:pt idx="30">
                  <c:v>63913.555073472744</c:v>
                </c:pt>
                <c:pt idx="31">
                  <c:v>89194.716766928759</c:v>
                </c:pt>
                <c:pt idx="32">
                  <c:v>57699.148767454157</c:v>
                </c:pt>
                <c:pt idx="33">
                  <c:v>56526.267455750924</c:v>
                </c:pt>
                <c:pt idx="34">
                  <c:v>44049.56449077007</c:v>
                </c:pt>
                <c:pt idx="35">
                  <c:v>54024.935288283006</c:v>
                </c:pt>
                <c:pt idx="36">
                  <c:v>27230.905773909264</c:v>
                </c:pt>
                <c:pt idx="37">
                  <c:v>41251.601924385352</c:v>
                </c:pt>
                <c:pt idx="38">
                  <c:v>75920.343083333835</c:v>
                </c:pt>
                <c:pt idx="39">
                  <c:v>169628.62045003963</c:v>
                </c:pt>
                <c:pt idx="40">
                  <c:v>222229.13427649174</c:v>
                </c:pt>
                <c:pt idx="41">
                  <c:v>125535.24383715924</c:v>
                </c:pt>
                <c:pt idx="42">
                  <c:v>101469.54272224128</c:v>
                </c:pt>
                <c:pt idx="43">
                  <c:v>140843.2067583942</c:v>
                </c:pt>
                <c:pt idx="44">
                  <c:v>90989.0666210122</c:v>
                </c:pt>
                <c:pt idx="45">
                  <c:v>83964.643878530871</c:v>
                </c:pt>
                <c:pt idx="46">
                  <c:v>63695.51864599804</c:v>
                </c:pt>
                <c:pt idx="47">
                  <c:v>79943.053895704696</c:v>
                </c:pt>
                <c:pt idx="48">
                  <c:v>39725.223149468264</c:v>
                </c:pt>
                <c:pt idx="49">
                  <c:v>59375.270723594658</c:v>
                </c:pt>
                <c:pt idx="50">
                  <c:v>108066.84612132938</c:v>
                </c:pt>
                <c:pt idx="51">
                  <c:v>234343.29781628904</c:v>
                </c:pt>
                <c:pt idx="52">
                  <c:v>301542.04343780305</c:v>
                </c:pt>
                <c:pt idx="53">
                  <c:v>171049.05220511821</c:v>
                </c:pt>
                <c:pt idx="54">
                  <c:v>139080.37465381905</c:v>
                </c:pt>
                <c:pt idx="55">
                  <c:v>194802.07985062897</c:v>
                </c:pt>
                <c:pt idx="56">
                  <c:v>129108.52210623534</c:v>
                </c:pt>
                <c:pt idx="57">
                  <c:v>121063.72351292925</c:v>
                </c:pt>
                <c:pt idx="58">
                  <c:v>87796.803551772638</c:v>
                </c:pt>
                <c:pt idx="59">
                  <c:v>105384.91001188541</c:v>
                </c:pt>
                <c:pt idx="60">
                  <c:v>50976.697170911633</c:v>
                </c:pt>
                <c:pt idx="61">
                  <c:v>74098.576607343217</c:v>
                </c:pt>
                <c:pt idx="62">
                  <c:v>133787.28438200968</c:v>
                </c:pt>
                <c:pt idx="63">
                  <c:v>290411.13594742783</c:v>
                </c:pt>
                <c:pt idx="64">
                  <c:v>369570.18845873565</c:v>
                </c:pt>
                <c:pt idx="65">
                  <c:v>205807.5244369343</c:v>
                </c:pt>
                <c:pt idx="66">
                  <c:v>165983.94013917973</c:v>
                </c:pt>
                <c:pt idx="67">
                  <c:v>229502.17681388723</c:v>
                </c:pt>
                <c:pt idx="68">
                  <c:v>146219.94351813704</c:v>
                </c:pt>
                <c:pt idx="69">
                  <c:v>135268.13967862399</c:v>
                </c:pt>
                <c:pt idx="70">
                  <c:v>102420.90048109104</c:v>
                </c:pt>
                <c:pt idx="71">
                  <c:v>127115.39330878164</c:v>
                </c:pt>
                <c:pt idx="72">
                  <c:v>62918.045170050129</c:v>
                </c:pt>
                <c:pt idx="73">
                  <c:v>94475.957473764021</c:v>
                </c:pt>
                <c:pt idx="74">
                  <c:v>171708.37626089345</c:v>
                </c:pt>
                <c:pt idx="75">
                  <c:v>368662.38068666053</c:v>
                </c:pt>
                <c:pt idx="76">
                  <c:v>469676.19003375212</c:v>
                </c:pt>
                <c:pt idx="77">
                  <c:v>261131.87513524492</c:v>
                </c:pt>
                <c:pt idx="78">
                  <c:v>209638.15567974604</c:v>
                </c:pt>
                <c:pt idx="79">
                  <c:v>293855.63784289808</c:v>
                </c:pt>
                <c:pt idx="80">
                  <c:v>189837.8941861174</c:v>
                </c:pt>
                <c:pt idx="81">
                  <c:v>173785.33309578529</c:v>
                </c:pt>
                <c:pt idx="82">
                  <c:v>129426.19560333416</c:v>
                </c:pt>
                <c:pt idx="83">
                  <c:v>155336.74350932933</c:v>
                </c:pt>
                <c:pt idx="84">
                  <c:v>73943.467407993565</c:v>
                </c:pt>
                <c:pt idx="85">
                  <c:v>107788.69452202677</c:v>
                </c:pt>
                <c:pt idx="86">
                  <c:v>192630.03716416721</c:v>
                </c:pt>
                <c:pt idx="87">
                  <c:v>415297.50296250929</c:v>
                </c:pt>
                <c:pt idx="88">
                  <c:v>532129.12640564039</c:v>
                </c:pt>
                <c:pt idx="89">
                  <c:v>299286.02732645988</c:v>
                </c:pt>
                <c:pt idx="90">
                  <c:v>224771.21517454006</c:v>
                </c:pt>
                <c:pt idx="91">
                  <c:v>311820.92353850196</c:v>
                </c:pt>
                <c:pt idx="92">
                  <c:v>198749.90087323508</c:v>
                </c:pt>
                <c:pt idx="93">
                  <c:v>179886.0763216897</c:v>
                </c:pt>
                <c:pt idx="94">
                  <c:v>131388.77263883717</c:v>
                </c:pt>
                <c:pt idx="95">
                  <c:v>157157.40388668556</c:v>
                </c:pt>
                <c:pt idx="96">
                  <c:v>75221.463779605227</c:v>
                </c:pt>
                <c:pt idx="97">
                  <c:v>108745.46838524881</c:v>
                </c:pt>
                <c:pt idx="98">
                  <c:v>192750.93656136966</c:v>
                </c:pt>
                <c:pt idx="99">
                  <c:v>412588.74390679388</c:v>
                </c:pt>
                <c:pt idx="100">
                  <c:v>521850.8418589005</c:v>
                </c:pt>
                <c:pt idx="101">
                  <c:v>287216.42144310195</c:v>
                </c:pt>
                <c:pt idx="102">
                  <c:v>228315.97882699207</c:v>
                </c:pt>
                <c:pt idx="103">
                  <c:v>315378.86063061631</c:v>
                </c:pt>
                <c:pt idx="104">
                  <c:v>200245.24428236453</c:v>
                </c:pt>
                <c:pt idx="105">
                  <c:v>180677.14298691618</c:v>
                </c:pt>
                <c:pt idx="106">
                  <c:v>131642.66782354575</c:v>
                </c:pt>
                <c:pt idx="107">
                  <c:v>157290.61203545312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897680"/>
        <c:axId val="1892898768"/>
      </c:lineChart>
      <c:catAx>
        <c:axId val="189289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898768"/>
        <c:crosses val="autoZero"/>
        <c:auto val="1"/>
        <c:lblAlgn val="ctr"/>
        <c:lblOffset val="100"/>
        <c:noMultiLvlLbl val="0"/>
      </c:catAx>
      <c:valAx>
        <c:axId val="18928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89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'part-d(Decomposition-technique)'!$E$3</c:f>
              <c:strCache>
                <c:ptCount val="1"/>
                <c:pt idx="0">
                  <c:v>sales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'part-d(Decomposition-technique)'!$C$4:$D$99</c:f>
              <c:multiLvlStrCache>
                <c:ptCount val="9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</c:lvl>
                <c:lvl>
                  <c:pt idx="0">
                    <c:v>2009</c:v>
                  </c:pt>
                  <c:pt idx="12">
                    <c:v>2010</c:v>
                  </c:pt>
                  <c:pt idx="24">
                    <c:v>2011</c:v>
                  </c:pt>
                  <c:pt idx="36">
                    <c:v>2012</c:v>
                  </c:pt>
                  <c:pt idx="48">
                    <c:v>2013</c:v>
                  </c:pt>
                  <c:pt idx="60">
                    <c:v>2014</c:v>
                  </c:pt>
                  <c:pt idx="72">
                    <c:v>2015</c:v>
                  </c:pt>
                  <c:pt idx="84">
                    <c:v>2016</c:v>
                  </c:pt>
                </c:lvl>
              </c:multiLvlStrCache>
            </c:multiLvlStrRef>
          </c:cat>
          <c:val>
            <c:numRef>
              <c:f>'part-d(Decomposition-technique)'!$E$4:$E$99</c:f>
              <c:numCache>
                <c:formatCode>#,##0</c:formatCode>
                <c:ptCount val="96"/>
                <c:pt idx="0">
                  <c:v>6028</c:v>
                </c:pt>
                <c:pt idx="1">
                  <c:v>5927</c:v>
                </c:pt>
                <c:pt idx="2">
                  <c:v>10515</c:v>
                </c:pt>
                <c:pt idx="3">
                  <c:v>32276</c:v>
                </c:pt>
                <c:pt idx="4">
                  <c:v>51920</c:v>
                </c:pt>
                <c:pt idx="5">
                  <c:v>31294</c:v>
                </c:pt>
                <c:pt idx="6">
                  <c:v>23573</c:v>
                </c:pt>
                <c:pt idx="7">
                  <c:v>36465</c:v>
                </c:pt>
                <c:pt idx="8">
                  <c:v>18959</c:v>
                </c:pt>
                <c:pt idx="9">
                  <c:v>13918</c:v>
                </c:pt>
                <c:pt idx="10">
                  <c:v>17987</c:v>
                </c:pt>
                <c:pt idx="11">
                  <c:v>15294</c:v>
                </c:pt>
                <c:pt idx="12">
                  <c:v>16850</c:v>
                </c:pt>
                <c:pt idx="13">
                  <c:v>12753</c:v>
                </c:pt>
                <c:pt idx="14">
                  <c:v>26901</c:v>
                </c:pt>
                <c:pt idx="15">
                  <c:v>61494</c:v>
                </c:pt>
                <c:pt idx="16">
                  <c:v>147862</c:v>
                </c:pt>
                <c:pt idx="17">
                  <c:v>57990</c:v>
                </c:pt>
                <c:pt idx="18">
                  <c:v>51318</c:v>
                </c:pt>
                <c:pt idx="19">
                  <c:v>53599</c:v>
                </c:pt>
                <c:pt idx="20">
                  <c:v>23038</c:v>
                </c:pt>
                <c:pt idx="21">
                  <c:v>41396</c:v>
                </c:pt>
                <c:pt idx="22">
                  <c:v>19330</c:v>
                </c:pt>
                <c:pt idx="23">
                  <c:v>22707</c:v>
                </c:pt>
                <c:pt idx="24">
                  <c:v>15395</c:v>
                </c:pt>
                <c:pt idx="25">
                  <c:v>30826</c:v>
                </c:pt>
                <c:pt idx="26">
                  <c:v>25589</c:v>
                </c:pt>
                <c:pt idx="27">
                  <c:v>103184</c:v>
                </c:pt>
                <c:pt idx="28">
                  <c:v>197608</c:v>
                </c:pt>
                <c:pt idx="29">
                  <c:v>68600</c:v>
                </c:pt>
                <c:pt idx="30">
                  <c:v>39909</c:v>
                </c:pt>
                <c:pt idx="31">
                  <c:v>91368</c:v>
                </c:pt>
                <c:pt idx="32">
                  <c:v>58781</c:v>
                </c:pt>
                <c:pt idx="33">
                  <c:v>59679</c:v>
                </c:pt>
                <c:pt idx="34">
                  <c:v>33443</c:v>
                </c:pt>
                <c:pt idx="35">
                  <c:v>53719</c:v>
                </c:pt>
                <c:pt idx="36">
                  <c:v>27773</c:v>
                </c:pt>
                <c:pt idx="37">
                  <c:v>36653</c:v>
                </c:pt>
                <c:pt idx="38">
                  <c:v>51157</c:v>
                </c:pt>
                <c:pt idx="39">
                  <c:v>217509</c:v>
                </c:pt>
                <c:pt idx="40">
                  <c:v>206229</c:v>
                </c:pt>
                <c:pt idx="41">
                  <c:v>110081</c:v>
                </c:pt>
                <c:pt idx="42">
                  <c:v>102893</c:v>
                </c:pt>
                <c:pt idx="43">
                  <c:v>128857</c:v>
                </c:pt>
                <c:pt idx="44">
                  <c:v>104776</c:v>
                </c:pt>
                <c:pt idx="45">
                  <c:v>111036</c:v>
                </c:pt>
                <c:pt idx="46">
                  <c:v>63701</c:v>
                </c:pt>
                <c:pt idx="47">
                  <c:v>82657</c:v>
                </c:pt>
                <c:pt idx="48">
                  <c:v>31416</c:v>
                </c:pt>
                <c:pt idx="49">
                  <c:v>48341</c:v>
                </c:pt>
                <c:pt idx="50">
                  <c:v>85651</c:v>
                </c:pt>
                <c:pt idx="51">
                  <c:v>242673</c:v>
                </c:pt>
                <c:pt idx="52">
                  <c:v>289554</c:v>
                </c:pt>
                <c:pt idx="53">
                  <c:v>164373</c:v>
                </c:pt>
                <c:pt idx="54">
                  <c:v>160608</c:v>
                </c:pt>
                <c:pt idx="55">
                  <c:v>176096</c:v>
                </c:pt>
                <c:pt idx="56">
                  <c:v>142363</c:v>
                </c:pt>
                <c:pt idx="57">
                  <c:v>114907</c:v>
                </c:pt>
                <c:pt idx="58">
                  <c:v>113552</c:v>
                </c:pt>
                <c:pt idx="59">
                  <c:v>127042</c:v>
                </c:pt>
                <c:pt idx="60">
                  <c:v>51604</c:v>
                </c:pt>
                <c:pt idx="61">
                  <c:v>80366</c:v>
                </c:pt>
                <c:pt idx="62">
                  <c:v>208938</c:v>
                </c:pt>
                <c:pt idx="63">
                  <c:v>263830</c:v>
                </c:pt>
                <c:pt idx="64">
                  <c:v>252216</c:v>
                </c:pt>
                <c:pt idx="65">
                  <c:v>219566</c:v>
                </c:pt>
                <c:pt idx="66">
                  <c:v>149082</c:v>
                </c:pt>
                <c:pt idx="67">
                  <c:v>213888</c:v>
                </c:pt>
                <c:pt idx="68">
                  <c:v>178947</c:v>
                </c:pt>
                <c:pt idx="69">
                  <c:v>133650</c:v>
                </c:pt>
                <c:pt idx="70">
                  <c:v>116946</c:v>
                </c:pt>
                <c:pt idx="71">
                  <c:v>164154</c:v>
                </c:pt>
                <c:pt idx="72">
                  <c:v>58843</c:v>
                </c:pt>
                <c:pt idx="73">
                  <c:v>82386</c:v>
                </c:pt>
                <c:pt idx="74">
                  <c:v>224803</c:v>
                </c:pt>
                <c:pt idx="75">
                  <c:v>354301</c:v>
                </c:pt>
                <c:pt idx="76">
                  <c:v>328263</c:v>
                </c:pt>
                <c:pt idx="77">
                  <c:v>313647</c:v>
                </c:pt>
                <c:pt idx="78">
                  <c:v>214561</c:v>
                </c:pt>
                <c:pt idx="79">
                  <c:v>337192</c:v>
                </c:pt>
                <c:pt idx="80">
                  <c:v>183482</c:v>
                </c:pt>
                <c:pt idx="81">
                  <c:v>144618</c:v>
                </c:pt>
                <c:pt idx="82">
                  <c:v>139750</c:v>
                </c:pt>
                <c:pt idx="83">
                  <c:v>184546</c:v>
                </c:pt>
                <c:pt idx="84">
                  <c:v>71043</c:v>
                </c:pt>
                <c:pt idx="85">
                  <c:v>152930</c:v>
                </c:pt>
                <c:pt idx="86">
                  <c:v>250559</c:v>
                </c:pt>
                <c:pt idx="87">
                  <c:v>409567</c:v>
                </c:pt>
                <c:pt idx="88">
                  <c:v>394747</c:v>
                </c:pt>
                <c:pt idx="89">
                  <c:v>272874</c:v>
                </c:pt>
                <c:pt idx="90">
                  <c:v>230303</c:v>
                </c:pt>
                <c:pt idx="91">
                  <c:v>375402</c:v>
                </c:pt>
                <c:pt idx="92">
                  <c:v>195409</c:v>
                </c:pt>
                <c:pt idx="93">
                  <c:v>173518</c:v>
                </c:pt>
                <c:pt idx="94">
                  <c:v>181702</c:v>
                </c:pt>
                <c:pt idx="95">
                  <c:v>258713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'part-d(Decomposition-technique)'!$H$5</c:f>
              <c:strCache>
                <c:ptCount val="1"/>
                <c:pt idx="0">
                  <c:v>Forecast (Decomposition)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'part-d(Decomposition-technique)'!$H$6:$H$101</c:f>
              <c:numCache>
                <c:formatCode>#,##0.00</c:formatCode>
                <c:ptCount val="96"/>
                <c:pt idx="0">
                  <c:v>6028</c:v>
                </c:pt>
                <c:pt idx="1">
                  <c:v>5927</c:v>
                </c:pt>
                <c:pt idx="2">
                  <c:v>10515</c:v>
                </c:pt>
                <c:pt idx="3">
                  <c:v>32276</c:v>
                </c:pt>
                <c:pt idx="4">
                  <c:v>51920</c:v>
                </c:pt>
                <c:pt idx="5">
                  <c:v>31294</c:v>
                </c:pt>
                <c:pt idx="6">
                  <c:v>21967.620778654356</c:v>
                </c:pt>
                <c:pt idx="7">
                  <c:v>31297.253749514988</c:v>
                </c:pt>
                <c:pt idx="8">
                  <c:v>20680.740146479879</c:v>
                </c:pt>
                <c:pt idx="9">
                  <c:v>20114.477537498653</c:v>
                </c:pt>
                <c:pt idx="10">
                  <c:v>17581.195584925808</c:v>
                </c:pt>
                <c:pt idx="11">
                  <c:v>24434.078641910695</c:v>
                </c:pt>
                <c:pt idx="12">
                  <c:v>12412.072946339111</c:v>
                </c:pt>
                <c:pt idx="13">
                  <c:v>18785.105288515162</c:v>
                </c:pt>
                <c:pt idx="14">
                  <c:v>33997.733173213986</c:v>
                </c:pt>
                <c:pt idx="15">
                  <c:v>75079.697384140978</c:v>
                </c:pt>
                <c:pt idx="16">
                  <c:v>97684.700864972488</c:v>
                </c:pt>
                <c:pt idx="17">
                  <c:v>54299.364089627488</c:v>
                </c:pt>
                <c:pt idx="18">
                  <c:v>43558.462149331819</c:v>
                </c:pt>
                <c:pt idx="19">
                  <c:v>61024.816289624483</c:v>
                </c:pt>
                <c:pt idx="20">
                  <c:v>39308.075492986849</c:v>
                </c:pt>
                <c:pt idx="21">
                  <c:v>36743.056102077746</c:v>
                </c:pt>
                <c:pt idx="22">
                  <c:v>28902.732608448558</c:v>
                </c:pt>
                <c:pt idx="23">
                  <c:v>36216.819389438853</c:v>
                </c:pt>
                <c:pt idx="24">
                  <c:v>17307.328795745481</c:v>
                </c:pt>
                <c:pt idx="25">
                  <c:v>25494.388731790998</c:v>
                </c:pt>
                <c:pt idx="26">
                  <c:v>47670.10807886425</c:v>
                </c:pt>
                <c:pt idx="27">
                  <c:v>105989.30695533827</c:v>
                </c:pt>
                <c:pt idx="28">
                  <c:v>137132.45457510525</c:v>
                </c:pt>
                <c:pt idx="29">
                  <c:v>77903.987925324225</c:v>
                </c:pt>
                <c:pt idx="30">
                  <c:v>63913.555073472744</c:v>
                </c:pt>
                <c:pt idx="31">
                  <c:v>89194.716766928759</c:v>
                </c:pt>
                <c:pt idx="32">
                  <c:v>57699.148767454157</c:v>
                </c:pt>
                <c:pt idx="33">
                  <c:v>56526.267455750924</c:v>
                </c:pt>
                <c:pt idx="34">
                  <c:v>44049.56449077007</c:v>
                </c:pt>
                <c:pt idx="35">
                  <c:v>54024.935288283006</c:v>
                </c:pt>
                <c:pt idx="36">
                  <c:v>27230.905773909264</c:v>
                </c:pt>
                <c:pt idx="37">
                  <c:v>41251.601924385352</c:v>
                </c:pt>
                <c:pt idx="38">
                  <c:v>75920.343083333835</c:v>
                </c:pt>
                <c:pt idx="39">
                  <c:v>169628.62045003963</c:v>
                </c:pt>
                <c:pt idx="40">
                  <c:v>222229.13427649174</c:v>
                </c:pt>
                <c:pt idx="41">
                  <c:v>125535.24383715924</c:v>
                </c:pt>
                <c:pt idx="42">
                  <c:v>101469.54272224128</c:v>
                </c:pt>
                <c:pt idx="43">
                  <c:v>140843.2067583942</c:v>
                </c:pt>
                <c:pt idx="44">
                  <c:v>90989.0666210122</c:v>
                </c:pt>
                <c:pt idx="45">
                  <c:v>83964.643878530871</c:v>
                </c:pt>
                <c:pt idx="46">
                  <c:v>63695.51864599804</c:v>
                </c:pt>
                <c:pt idx="47">
                  <c:v>79943.053895704696</c:v>
                </c:pt>
                <c:pt idx="48">
                  <c:v>39725.223149468264</c:v>
                </c:pt>
                <c:pt idx="49">
                  <c:v>59375.270723594658</c:v>
                </c:pt>
                <c:pt idx="50">
                  <c:v>108066.84612132938</c:v>
                </c:pt>
                <c:pt idx="51">
                  <c:v>234343.29781628904</c:v>
                </c:pt>
                <c:pt idx="52">
                  <c:v>301542.04343780305</c:v>
                </c:pt>
                <c:pt idx="53">
                  <c:v>171049.05220511821</c:v>
                </c:pt>
                <c:pt idx="54">
                  <c:v>139080.37465381905</c:v>
                </c:pt>
                <c:pt idx="55">
                  <c:v>194802.07985062897</c:v>
                </c:pt>
                <c:pt idx="56">
                  <c:v>129108.52210623534</c:v>
                </c:pt>
                <c:pt idx="57">
                  <c:v>121063.72351292925</c:v>
                </c:pt>
                <c:pt idx="58">
                  <c:v>87796.803551772638</c:v>
                </c:pt>
                <c:pt idx="59">
                  <c:v>105384.91001188541</c:v>
                </c:pt>
                <c:pt idx="60">
                  <c:v>50976.697170911633</c:v>
                </c:pt>
                <c:pt idx="61">
                  <c:v>74098.576607343217</c:v>
                </c:pt>
                <c:pt idx="62">
                  <c:v>133787.28438200968</c:v>
                </c:pt>
                <c:pt idx="63">
                  <c:v>290411.13594742783</c:v>
                </c:pt>
                <c:pt idx="64">
                  <c:v>369570.18845873565</c:v>
                </c:pt>
                <c:pt idx="65">
                  <c:v>205807.5244369343</c:v>
                </c:pt>
                <c:pt idx="66">
                  <c:v>165983.94013917973</c:v>
                </c:pt>
                <c:pt idx="67">
                  <c:v>229502.17681388723</c:v>
                </c:pt>
                <c:pt idx="68">
                  <c:v>146219.94351813704</c:v>
                </c:pt>
                <c:pt idx="69">
                  <c:v>135268.13967862399</c:v>
                </c:pt>
                <c:pt idx="70">
                  <c:v>102420.90048109104</c:v>
                </c:pt>
                <c:pt idx="71">
                  <c:v>127115.39330878164</c:v>
                </c:pt>
                <c:pt idx="72">
                  <c:v>62918.045170050129</c:v>
                </c:pt>
                <c:pt idx="73">
                  <c:v>94475.957473764021</c:v>
                </c:pt>
                <c:pt idx="74">
                  <c:v>171708.37626089345</c:v>
                </c:pt>
                <c:pt idx="75">
                  <c:v>368662.38068666053</c:v>
                </c:pt>
                <c:pt idx="76">
                  <c:v>469676.19003375212</c:v>
                </c:pt>
                <c:pt idx="77">
                  <c:v>261131.87513524492</c:v>
                </c:pt>
                <c:pt idx="78">
                  <c:v>209638.15567974604</c:v>
                </c:pt>
                <c:pt idx="79">
                  <c:v>293855.63784289808</c:v>
                </c:pt>
                <c:pt idx="80">
                  <c:v>189837.8941861174</c:v>
                </c:pt>
                <c:pt idx="81">
                  <c:v>173785.33309578529</c:v>
                </c:pt>
                <c:pt idx="82">
                  <c:v>129426.19560333416</c:v>
                </c:pt>
                <c:pt idx="83">
                  <c:v>155336.74350932933</c:v>
                </c:pt>
                <c:pt idx="84">
                  <c:v>73943.467407993565</c:v>
                </c:pt>
                <c:pt idx="85">
                  <c:v>107788.69452202677</c:v>
                </c:pt>
                <c:pt idx="86">
                  <c:v>192630.03716416721</c:v>
                </c:pt>
                <c:pt idx="87">
                  <c:v>415297.50296250929</c:v>
                </c:pt>
                <c:pt idx="88">
                  <c:v>532129.12640564039</c:v>
                </c:pt>
                <c:pt idx="89">
                  <c:v>299286.02732645988</c:v>
                </c:pt>
                <c:pt idx="90">
                  <c:v>224771.21517454006</c:v>
                </c:pt>
                <c:pt idx="91">
                  <c:v>311820.92353850196</c:v>
                </c:pt>
                <c:pt idx="92">
                  <c:v>198749.90087323508</c:v>
                </c:pt>
                <c:pt idx="93">
                  <c:v>179886.0763216897</c:v>
                </c:pt>
                <c:pt idx="94">
                  <c:v>131388.77263883717</c:v>
                </c:pt>
                <c:pt idx="95">
                  <c:v>157157.40388668556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171760"/>
        <c:axId val="1640165776"/>
      </c:lineChart>
      <c:catAx>
        <c:axId val="164017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5776"/>
        <c:crosses val="autoZero"/>
        <c:auto val="1"/>
        <c:lblAlgn val="ctr"/>
        <c:lblOffset val="100"/>
        <c:noMultiLvlLbl val="0"/>
      </c:catAx>
      <c:valAx>
        <c:axId val="16401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7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'part-d(W-smoothing-technique)'!$D$3</c:f>
              <c:strCache>
                <c:ptCount val="1"/>
                <c:pt idx="0">
                  <c:v>sales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'part-d(W-smoothing-technique)'!$B$4:$C$99</c:f>
              <c:multiLvlStrCache>
                <c:ptCount val="9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</c:lvl>
                <c:lvl>
                  <c:pt idx="0">
                    <c:v>2009</c:v>
                  </c:pt>
                  <c:pt idx="12">
                    <c:v>2010</c:v>
                  </c:pt>
                  <c:pt idx="24">
                    <c:v>2011</c:v>
                  </c:pt>
                  <c:pt idx="36">
                    <c:v>2012</c:v>
                  </c:pt>
                  <c:pt idx="48">
                    <c:v>2013</c:v>
                  </c:pt>
                  <c:pt idx="60">
                    <c:v>2014</c:v>
                  </c:pt>
                  <c:pt idx="72">
                    <c:v>2015</c:v>
                  </c:pt>
                  <c:pt idx="84">
                    <c:v>2016</c:v>
                  </c:pt>
                </c:lvl>
              </c:multiLvlStrCache>
            </c:multiLvlStrRef>
          </c:cat>
          <c:val>
            <c:numRef>
              <c:f>'part-d(W-smoothing-technique)'!$D$4:$D$99</c:f>
              <c:numCache>
                <c:formatCode>#,##0</c:formatCode>
                <c:ptCount val="96"/>
                <c:pt idx="0">
                  <c:v>6028</c:v>
                </c:pt>
                <c:pt idx="1">
                  <c:v>5927</c:v>
                </c:pt>
                <c:pt idx="2">
                  <c:v>10515</c:v>
                </c:pt>
                <c:pt idx="3">
                  <c:v>32276</c:v>
                </c:pt>
                <c:pt idx="4">
                  <c:v>51920</c:v>
                </c:pt>
                <c:pt idx="5">
                  <c:v>31294</c:v>
                </c:pt>
                <c:pt idx="6">
                  <c:v>23573</c:v>
                </c:pt>
                <c:pt idx="7">
                  <c:v>36465</c:v>
                </c:pt>
                <c:pt idx="8">
                  <c:v>18959</c:v>
                </c:pt>
                <c:pt idx="9">
                  <c:v>13918</c:v>
                </c:pt>
                <c:pt idx="10">
                  <c:v>17987</c:v>
                </c:pt>
                <c:pt idx="11">
                  <c:v>15294</c:v>
                </c:pt>
                <c:pt idx="12">
                  <c:v>16850</c:v>
                </c:pt>
                <c:pt idx="13">
                  <c:v>12753</c:v>
                </c:pt>
                <c:pt idx="14">
                  <c:v>26901</c:v>
                </c:pt>
                <c:pt idx="15">
                  <c:v>61494</c:v>
                </c:pt>
                <c:pt idx="16">
                  <c:v>147862</c:v>
                </c:pt>
                <c:pt idx="17">
                  <c:v>57990</c:v>
                </c:pt>
                <c:pt idx="18">
                  <c:v>51318</c:v>
                </c:pt>
                <c:pt idx="19">
                  <c:v>53599</c:v>
                </c:pt>
                <c:pt idx="20">
                  <c:v>23038</c:v>
                </c:pt>
                <c:pt idx="21">
                  <c:v>41396</c:v>
                </c:pt>
                <c:pt idx="22">
                  <c:v>19330</c:v>
                </c:pt>
                <c:pt idx="23">
                  <c:v>22707</c:v>
                </c:pt>
                <c:pt idx="24">
                  <c:v>15395</c:v>
                </c:pt>
                <c:pt idx="25">
                  <c:v>30826</c:v>
                </c:pt>
                <c:pt idx="26">
                  <c:v>25589</c:v>
                </c:pt>
                <c:pt idx="27">
                  <c:v>103184</c:v>
                </c:pt>
                <c:pt idx="28">
                  <c:v>197608</c:v>
                </c:pt>
                <c:pt idx="29">
                  <c:v>68600</c:v>
                </c:pt>
                <c:pt idx="30">
                  <c:v>39909</c:v>
                </c:pt>
                <c:pt idx="31">
                  <c:v>91368</c:v>
                </c:pt>
                <c:pt idx="32">
                  <c:v>58781</c:v>
                </c:pt>
                <c:pt idx="33">
                  <c:v>59679</c:v>
                </c:pt>
                <c:pt idx="34">
                  <c:v>33443</c:v>
                </c:pt>
                <c:pt idx="35">
                  <c:v>53719</c:v>
                </c:pt>
                <c:pt idx="36">
                  <c:v>27773</c:v>
                </c:pt>
                <c:pt idx="37">
                  <c:v>36653</c:v>
                </c:pt>
                <c:pt idx="38">
                  <c:v>51157</c:v>
                </c:pt>
                <c:pt idx="39">
                  <c:v>217509</c:v>
                </c:pt>
                <c:pt idx="40">
                  <c:v>206229</c:v>
                </c:pt>
                <c:pt idx="41">
                  <c:v>110081</c:v>
                </c:pt>
                <c:pt idx="42">
                  <c:v>102893</c:v>
                </c:pt>
                <c:pt idx="43">
                  <c:v>128857</c:v>
                </c:pt>
                <c:pt idx="44">
                  <c:v>104776</c:v>
                </c:pt>
                <c:pt idx="45">
                  <c:v>111036</c:v>
                </c:pt>
                <c:pt idx="46">
                  <c:v>63701</c:v>
                </c:pt>
                <c:pt idx="47">
                  <c:v>82657</c:v>
                </c:pt>
                <c:pt idx="48">
                  <c:v>31416</c:v>
                </c:pt>
                <c:pt idx="49">
                  <c:v>48341</c:v>
                </c:pt>
                <c:pt idx="50">
                  <c:v>85651</c:v>
                </c:pt>
                <c:pt idx="51">
                  <c:v>242673</c:v>
                </c:pt>
                <c:pt idx="52">
                  <c:v>289554</c:v>
                </c:pt>
                <c:pt idx="53">
                  <c:v>164373</c:v>
                </c:pt>
                <c:pt idx="54">
                  <c:v>160608</c:v>
                </c:pt>
                <c:pt idx="55">
                  <c:v>176096</c:v>
                </c:pt>
                <c:pt idx="56">
                  <c:v>142363</c:v>
                </c:pt>
                <c:pt idx="57">
                  <c:v>114907</c:v>
                </c:pt>
                <c:pt idx="58">
                  <c:v>113552</c:v>
                </c:pt>
                <c:pt idx="59">
                  <c:v>127042</c:v>
                </c:pt>
                <c:pt idx="60">
                  <c:v>51604</c:v>
                </c:pt>
                <c:pt idx="61">
                  <c:v>80366</c:v>
                </c:pt>
                <c:pt idx="62">
                  <c:v>208938</c:v>
                </c:pt>
                <c:pt idx="63">
                  <c:v>263830</c:v>
                </c:pt>
                <c:pt idx="64">
                  <c:v>252216</c:v>
                </c:pt>
                <c:pt idx="65">
                  <c:v>219566</c:v>
                </c:pt>
                <c:pt idx="66">
                  <c:v>149082</c:v>
                </c:pt>
                <c:pt idx="67">
                  <c:v>213888</c:v>
                </c:pt>
                <c:pt idx="68">
                  <c:v>178947</c:v>
                </c:pt>
                <c:pt idx="69">
                  <c:v>133650</c:v>
                </c:pt>
                <c:pt idx="70">
                  <c:v>116946</c:v>
                </c:pt>
                <c:pt idx="71">
                  <c:v>164154</c:v>
                </c:pt>
                <c:pt idx="72">
                  <c:v>58843</c:v>
                </c:pt>
                <c:pt idx="73">
                  <c:v>82386</c:v>
                </c:pt>
                <c:pt idx="74">
                  <c:v>224803</c:v>
                </c:pt>
                <c:pt idx="75">
                  <c:v>354301</c:v>
                </c:pt>
                <c:pt idx="76">
                  <c:v>328263</c:v>
                </c:pt>
                <c:pt idx="77">
                  <c:v>313647</c:v>
                </c:pt>
                <c:pt idx="78">
                  <c:v>214561</c:v>
                </c:pt>
                <c:pt idx="79">
                  <c:v>337192</c:v>
                </c:pt>
                <c:pt idx="80">
                  <c:v>183482</c:v>
                </c:pt>
                <c:pt idx="81">
                  <c:v>144618</c:v>
                </c:pt>
                <c:pt idx="82">
                  <c:v>139750</c:v>
                </c:pt>
                <c:pt idx="83">
                  <c:v>184546</c:v>
                </c:pt>
                <c:pt idx="84">
                  <c:v>71043</c:v>
                </c:pt>
                <c:pt idx="85">
                  <c:v>152930</c:v>
                </c:pt>
                <c:pt idx="86">
                  <c:v>250559</c:v>
                </c:pt>
                <c:pt idx="87">
                  <c:v>409567</c:v>
                </c:pt>
                <c:pt idx="88">
                  <c:v>394747</c:v>
                </c:pt>
                <c:pt idx="89">
                  <c:v>272874</c:v>
                </c:pt>
                <c:pt idx="90">
                  <c:v>230303</c:v>
                </c:pt>
                <c:pt idx="91">
                  <c:v>375402</c:v>
                </c:pt>
                <c:pt idx="92">
                  <c:v>195409</c:v>
                </c:pt>
                <c:pt idx="93">
                  <c:v>173518</c:v>
                </c:pt>
                <c:pt idx="94">
                  <c:v>181702</c:v>
                </c:pt>
                <c:pt idx="95">
                  <c:v>258713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'part-d(W-smoothing-technique)'!$G$5</c:f>
              <c:strCache>
                <c:ptCount val="1"/>
                <c:pt idx="0">
                  <c:v>Forecast (Holt-Winters)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'part-d(W-smoothing-technique)'!$G$6:$G$101</c:f>
              <c:numCache>
                <c:formatCode>#,##0.00</c:formatCode>
                <c:ptCount val="96"/>
                <c:pt idx="0">
                  <c:v>5979.0681350681261</c:v>
                </c:pt>
                <c:pt idx="1">
                  <c:v>5943.2092667287434</c:v>
                </c:pt>
                <c:pt idx="2">
                  <c:v>11641.896641914987</c:v>
                </c:pt>
                <c:pt idx="3">
                  <c:v>35723.916677909656</c:v>
                </c:pt>
                <c:pt idx="4">
                  <c:v>62834.564689731036</c:v>
                </c:pt>
                <c:pt idx="5">
                  <c:v>32243.458938190146</c:v>
                </c:pt>
                <c:pt idx="6">
                  <c:v>24379.383941681459</c:v>
                </c:pt>
                <c:pt idx="7">
                  <c:v>36703.431871878041</c:v>
                </c:pt>
                <c:pt idx="8">
                  <c:v>17676.677135304428</c:v>
                </c:pt>
                <c:pt idx="9">
                  <c:v>15380.497552009481</c:v>
                </c:pt>
                <c:pt idx="10">
                  <c:v>16172.254435468338</c:v>
                </c:pt>
                <c:pt idx="11">
                  <c:v>14726.822116752759</c:v>
                </c:pt>
                <c:pt idx="12">
                  <c:v>31952.281010281171</c:v>
                </c:pt>
                <c:pt idx="13">
                  <c:v>31527.627081209386</c:v>
                </c:pt>
                <c:pt idx="14">
                  <c:v>35821.647039645075</c:v>
                </c:pt>
                <c:pt idx="15">
                  <c:v>57612.192728690105</c:v>
                </c:pt>
                <c:pt idx="16">
                  <c:v>78240.615956663154</c:v>
                </c:pt>
                <c:pt idx="17">
                  <c:v>57717.372234527968</c:v>
                </c:pt>
                <c:pt idx="18">
                  <c:v>50081.537601752789</c:v>
                </c:pt>
                <c:pt idx="19">
                  <c:v>63021.327144462572</c:v>
                </c:pt>
                <c:pt idx="20">
                  <c:v>45225.158966578449</c:v>
                </c:pt>
                <c:pt idx="21">
                  <c:v>40160.532213553051</c:v>
                </c:pt>
                <c:pt idx="22">
                  <c:v>43850.49620275529</c:v>
                </c:pt>
                <c:pt idx="23">
                  <c:v>40825.616461630445</c:v>
                </c:pt>
                <c:pt idx="24">
                  <c:v>44043.543888699976</c:v>
                </c:pt>
                <c:pt idx="25">
                  <c:v>40066.209783782229</c:v>
                </c:pt>
                <c:pt idx="26">
                  <c:v>52948.414641672331</c:v>
                </c:pt>
                <c:pt idx="27">
                  <c:v>85368.864441249621</c:v>
                </c:pt>
                <c:pt idx="28">
                  <c:v>163113.11074161285</c:v>
                </c:pt>
                <c:pt idx="29">
                  <c:v>81641.455576259992</c:v>
                </c:pt>
                <c:pt idx="30">
                  <c:v>74364.338135673577</c:v>
                </c:pt>
                <c:pt idx="31">
                  <c:v>77116.508063941117</c:v>
                </c:pt>
                <c:pt idx="32">
                  <c:v>48359.588061614268</c:v>
                </c:pt>
                <c:pt idx="33">
                  <c:v>63951.43451908564</c:v>
                </c:pt>
                <c:pt idx="34">
                  <c:v>44997.487591763515</c:v>
                </c:pt>
                <c:pt idx="35">
                  <c:v>47559.446920058392</c:v>
                </c:pt>
                <c:pt idx="36">
                  <c:v>41932.592681763235</c:v>
                </c:pt>
                <c:pt idx="37">
                  <c:v>54948.209962399116</c:v>
                </c:pt>
                <c:pt idx="38">
                  <c:v>51861.338614792941</c:v>
                </c:pt>
                <c:pt idx="39">
                  <c:v>123869.16730922789</c:v>
                </c:pt>
                <c:pt idx="40">
                  <c:v>217508.03284622956</c:v>
                </c:pt>
                <c:pt idx="41">
                  <c:v>94090.20397979267</c:v>
                </c:pt>
                <c:pt idx="42">
                  <c:v>68846.379776376067</c:v>
                </c:pt>
                <c:pt idx="43">
                  <c:v>115280.72543602454</c:v>
                </c:pt>
                <c:pt idx="44">
                  <c:v>83486.925052983715</c:v>
                </c:pt>
                <c:pt idx="45">
                  <c:v>86841.587613347132</c:v>
                </c:pt>
                <c:pt idx="46">
                  <c:v>62446.370498522207</c:v>
                </c:pt>
                <c:pt idx="47">
                  <c:v>81016.374046336452</c:v>
                </c:pt>
                <c:pt idx="48">
                  <c:v>58112.669456067677</c:v>
                </c:pt>
                <c:pt idx="49">
                  <c:v>67719.74375304603</c:v>
                </c:pt>
                <c:pt idx="50">
                  <c:v>80254.772860253855</c:v>
                </c:pt>
                <c:pt idx="51">
                  <c:v>234583.4894259267</c:v>
                </c:pt>
                <c:pt idx="52">
                  <c:v>235981.68490165239</c:v>
                </c:pt>
                <c:pt idx="53">
                  <c:v>137642.966516441</c:v>
                </c:pt>
                <c:pt idx="54">
                  <c:v>128611.68795193978</c:v>
                </c:pt>
                <c:pt idx="55">
                  <c:v>157628.39407340437</c:v>
                </c:pt>
                <c:pt idx="56">
                  <c:v>132987.03940684086</c:v>
                </c:pt>
                <c:pt idx="57">
                  <c:v>139013.21417167137</c:v>
                </c:pt>
                <c:pt idx="58">
                  <c:v>94142.06655959996</c:v>
                </c:pt>
                <c:pt idx="59">
                  <c:v>113622.40396852938</c:v>
                </c:pt>
                <c:pt idx="60">
                  <c:v>66643.402185353028</c:v>
                </c:pt>
                <c:pt idx="61">
                  <c:v>83124.955435596828</c:v>
                </c:pt>
                <c:pt idx="62">
                  <c:v>117800.01456440304</c:v>
                </c:pt>
                <c:pt idx="63">
                  <c:v>276496.78479909606</c:v>
                </c:pt>
                <c:pt idx="64">
                  <c:v>317538.60736955109</c:v>
                </c:pt>
                <c:pt idx="65">
                  <c:v>194171.62971732655</c:v>
                </c:pt>
                <c:pt idx="66">
                  <c:v>189917.88437939878</c:v>
                </c:pt>
                <c:pt idx="67">
                  <c:v>206028.43074265213</c:v>
                </c:pt>
                <c:pt idx="68">
                  <c:v>173340.59194305335</c:v>
                </c:pt>
                <c:pt idx="69">
                  <c:v>150272.38167986384</c:v>
                </c:pt>
                <c:pt idx="70">
                  <c:v>143289.90382972269</c:v>
                </c:pt>
                <c:pt idx="71">
                  <c:v>156716.70607730074</c:v>
                </c:pt>
                <c:pt idx="72">
                  <c:v>84847.303265772425</c:v>
                </c:pt>
                <c:pt idx="73">
                  <c:v>111657.29565817917</c:v>
                </c:pt>
                <c:pt idx="74">
                  <c:v>227112.62474644196</c:v>
                </c:pt>
                <c:pt idx="75">
                  <c:v>293774.39390861761</c:v>
                </c:pt>
                <c:pt idx="76">
                  <c:v>290113.543280732</c:v>
                </c:pt>
                <c:pt idx="77">
                  <c:v>247157.10917039477</c:v>
                </c:pt>
                <c:pt idx="78">
                  <c:v>186269.09641141826</c:v>
                </c:pt>
                <c:pt idx="79">
                  <c:v>246061.27227295632</c:v>
                </c:pt>
                <c:pt idx="80">
                  <c:v>213323.93457797595</c:v>
                </c:pt>
                <c:pt idx="81">
                  <c:v>170807.28363910018</c:v>
                </c:pt>
                <c:pt idx="82">
                  <c:v>155630.46957018672</c:v>
                </c:pt>
                <c:pt idx="83">
                  <c:v>198951.82622003742</c:v>
                </c:pt>
                <c:pt idx="84">
                  <c:v>98082.515386683168</c:v>
                </c:pt>
                <c:pt idx="85">
                  <c:v>122405.91378083595</c:v>
                </c:pt>
                <c:pt idx="86">
                  <c:v>262761.88749416632</c:v>
                </c:pt>
                <c:pt idx="87">
                  <c:v>384246.13331909257</c:v>
                </c:pt>
                <c:pt idx="88">
                  <c:v>360993.24511911219</c:v>
                </c:pt>
                <c:pt idx="89">
                  <c:v>342931.97311489342</c:v>
                </c:pt>
                <c:pt idx="90">
                  <c:v>246671.48535692008</c:v>
                </c:pt>
                <c:pt idx="91">
                  <c:v>360132.20555973612</c:v>
                </c:pt>
                <c:pt idx="92">
                  <c:v>220936.94124055674</c:v>
                </c:pt>
                <c:pt idx="93">
                  <c:v>181392.13390850381</c:v>
                </c:pt>
                <c:pt idx="94">
                  <c:v>175241.21324452394</c:v>
                </c:pt>
                <c:pt idx="95">
                  <c:v>220052.64107944834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800960"/>
        <c:axId val="1650805312"/>
      </c:lineChart>
      <c:catAx>
        <c:axId val="165080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05312"/>
        <c:crosses val="autoZero"/>
        <c:auto val="1"/>
        <c:lblAlgn val="ctr"/>
        <c:lblOffset val="100"/>
        <c:noMultiLvlLbl val="0"/>
      </c:catAx>
      <c:valAx>
        <c:axId val="16508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0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2</xdr:row>
      <xdr:rowOff>171450</xdr:rowOff>
    </xdr:from>
    <xdr:to>
      <xdr:col>18</xdr:col>
      <xdr:colOff>352425</xdr:colOff>
      <xdr:row>18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3</xdr:row>
      <xdr:rowOff>100012</xdr:rowOff>
    </xdr:from>
    <xdr:to>
      <xdr:col>16</xdr:col>
      <xdr:colOff>514349</xdr:colOff>
      <xdr:row>16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</xdr:row>
      <xdr:rowOff>176212</xdr:rowOff>
    </xdr:from>
    <xdr:to>
      <xdr:col>17</xdr:col>
      <xdr:colOff>219075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561974</xdr:colOff>
      <xdr:row>2</xdr:row>
      <xdr:rowOff>147636</xdr:rowOff>
    </xdr:from>
    <xdr:to>
      <xdr:col>24</xdr:col>
      <xdr:colOff>209549</xdr:colOff>
      <xdr:row>17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3</xdr:row>
      <xdr:rowOff>90487</xdr:rowOff>
    </xdr:from>
    <xdr:to>
      <xdr:col>21</xdr:col>
      <xdr:colOff>419100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128586</xdr:colOff>
      <xdr:row>3</xdr:row>
      <xdr:rowOff>138111</xdr:rowOff>
    </xdr:from>
    <xdr:to>
      <xdr:col>17</xdr:col>
      <xdr:colOff>152399</xdr:colOff>
      <xdr:row>17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338136</xdr:colOff>
      <xdr:row>3</xdr:row>
      <xdr:rowOff>204787</xdr:rowOff>
    </xdr:from>
    <xdr:to>
      <xdr:col>16</xdr:col>
      <xdr:colOff>609599</xdr:colOff>
      <xdr:row>17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209549</xdr:colOff>
      <xdr:row>1</xdr:row>
      <xdr:rowOff>33336</xdr:rowOff>
    </xdr:from>
    <xdr:to>
      <xdr:col>23</xdr:col>
      <xdr:colOff>504825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workbookViewId="0">
      <selection activeCell="D3" sqref="D3"/>
    </sheetView>
  </sheetViews>
  <sheetFormatPr defaultRowHeight="15" x14ac:dyDescent="0.25"/>
  <cols>
    <col min="1" max="1" width="12.5703125" bestFit="1" customWidth="1"/>
  </cols>
  <sheetData>
    <row r="1" spans="1:16" ht="16.5" thickBot="1" x14ac:dyDescent="0.3">
      <c r="A1" s="4" t="s">
        <v>1</v>
      </c>
      <c r="B1" s="1" t="s">
        <v>0</v>
      </c>
    </row>
    <row r="2" spans="1:16" ht="16.5" customHeight="1" thickBot="1" x14ac:dyDescent="0.3">
      <c r="A2" s="3">
        <v>39814</v>
      </c>
      <c r="B2" s="2">
        <v>6028</v>
      </c>
      <c r="J2" s="13" t="s">
        <v>2</v>
      </c>
      <c r="K2" s="13"/>
      <c r="L2" s="13"/>
      <c r="M2" s="13"/>
      <c r="N2" s="5"/>
      <c r="O2" s="5"/>
      <c r="P2" s="5"/>
    </row>
    <row r="3" spans="1:16" ht="16.5" thickBot="1" x14ac:dyDescent="0.3">
      <c r="A3" s="3">
        <v>39845</v>
      </c>
      <c r="B3" s="2">
        <v>5927</v>
      </c>
    </row>
    <row r="4" spans="1:16" ht="16.5" thickBot="1" x14ac:dyDescent="0.3">
      <c r="A4" s="3">
        <v>39873</v>
      </c>
      <c r="B4" s="2">
        <v>10515</v>
      </c>
    </row>
    <row r="5" spans="1:16" ht="16.5" thickBot="1" x14ac:dyDescent="0.3">
      <c r="A5" s="3">
        <v>39904</v>
      </c>
      <c r="B5" s="2">
        <v>32276</v>
      </c>
    </row>
    <row r="6" spans="1:16" ht="16.5" thickBot="1" x14ac:dyDescent="0.3">
      <c r="A6" s="3">
        <v>39934</v>
      </c>
      <c r="B6" s="2">
        <v>51920</v>
      </c>
    </row>
    <row r="7" spans="1:16" ht="16.5" thickBot="1" x14ac:dyDescent="0.3">
      <c r="A7" s="3">
        <v>39965</v>
      </c>
      <c r="B7" s="2">
        <v>31294</v>
      </c>
    </row>
    <row r="8" spans="1:16" ht="16.5" thickBot="1" x14ac:dyDescent="0.3">
      <c r="A8" s="3">
        <v>39995</v>
      </c>
      <c r="B8" s="2">
        <v>23573</v>
      </c>
    </row>
    <row r="9" spans="1:16" ht="16.5" thickBot="1" x14ac:dyDescent="0.3">
      <c r="A9" s="3">
        <v>40026</v>
      </c>
      <c r="B9" s="2">
        <v>36465</v>
      </c>
    </row>
    <row r="10" spans="1:16" ht="16.5" thickBot="1" x14ac:dyDescent="0.3">
      <c r="A10" s="3">
        <v>40057</v>
      </c>
      <c r="B10" s="2">
        <v>18959</v>
      </c>
    </row>
    <row r="11" spans="1:16" ht="16.5" thickBot="1" x14ac:dyDescent="0.3">
      <c r="A11" s="3">
        <v>40087</v>
      </c>
      <c r="B11" s="2">
        <v>13918</v>
      </c>
    </row>
    <row r="12" spans="1:16" ht="16.5" thickBot="1" x14ac:dyDescent="0.3">
      <c r="A12" s="3">
        <v>40118</v>
      </c>
      <c r="B12" s="2">
        <v>17987</v>
      </c>
    </row>
    <row r="13" spans="1:16" ht="16.5" thickBot="1" x14ac:dyDescent="0.3">
      <c r="A13" s="3">
        <v>40148</v>
      </c>
      <c r="B13" s="2">
        <v>15294</v>
      </c>
    </row>
    <row r="14" spans="1:16" ht="16.5" thickBot="1" x14ac:dyDescent="0.3">
      <c r="A14" s="3">
        <v>40179</v>
      </c>
      <c r="B14" s="2">
        <v>16850</v>
      </c>
    </row>
    <row r="15" spans="1:16" ht="16.5" thickBot="1" x14ac:dyDescent="0.3">
      <c r="A15" s="3">
        <v>40210</v>
      </c>
      <c r="B15" s="2">
        <v>12753</v>
      </c>
    </row>
    <row r="16" spans="1:16" ht="16.5" thickBot="1" x14ac:dyDescent="0.3">
      <c r="A16" s="3">
        <v>40238</v>
      </c>
      <c r="B16" s="2">
        <v>26901</v>
      </c>
    </row>
    <row r="17" spans="1:2" ht="16.5" thickBot="1" x14ac:dyDescent="0.3">
      <c r="A17" s="3">
        <v>40269</v>
      </c>
      <c r="B17" s="2">
        <v>61494</v>
      </c>
    </row>
    <row r="18" spans="1:2" ht="16.5" thickBot="1" x14ac:dyDescent="0.3">
      <c r="A18" s="3">
        <v>40299</v>
      </c>
      <c r="B18" s="2">
        <v>147862</v>
      </c>
    </row>
    <row r="19" spans="1:2" ht="16.5" thickBot="1" x14ac:dyDescent="0.3">
      <c r="A19" s="3">
        <v>40330</v>
      </c>
      <c r="B19" s="2">
        <v>57990</v>
      </c>
    </row>
    <row r="20" spans="1:2" ht="16.5" thickBot="1" x14ac:dyDescent="0.3">
      <c r="A20" s="3">
        <v>40360</v>
      </c>
      <c r="B20" s="2">
        <v>51318</v>
      </c>
    </row>
    <row r="21" spans="1:2" ht="16.5" thickBot="1" x14ac:dyDescent="0.3">
      <c r="A21" s="3">
        <v>40391</v>
      </c>
      <c r="B21" s="2">
        <v>53599</v>
      </c>
    </row>
    <row r="22" spans="1:2" ht="16.5" thickBot="1" x14ac:dyDescent="0.3">
      <c r="A22" s="3">
        <v>40422</v>
      </c>
      <c r="B22" s="2">
        <v>23038</v>
      </c>
    </row>
    <row r="23" spans="1:2" ht="16.5" thickBot="1" x14ac:dyDescent="0.3">
      <c r="A23" s="3">
        <v>40452</v>
      </c>
      <c r="B23" s="2">
        <v>41396</v>
      </c>
    </row>
    <row r="24" spans="1:2" ht="16.5" thickBot="1" x14ac:dyDescent="0.3">
      <c r="A24" s="3">
        <v>40483</v>
      </c>
      <c r="B24" s="2">
        <v>19330</v>
      </c>
    </row>
    <row r="25" spans="1:2" ht="16.5" thickBot="1" x14ac:dyDescent="0.3">
      <c r="A25" s="3">
        <v>40513</v>
      </c>
      <c r="B25" s="2">
        <v>22707</v>
      </c>
    </row>
    <row r="26" spans="1:2" ht="16.5" thickBot="1" x14ac:dyDescent="0.3">
      <c r="A26" s="3">
        <v>40544</v>
      </c>
      <c r="B26" s="2">
        <v>15395</v>
      </c>
    </row>
    <row r="27" spans="1:2" ht="16.5" thickBot="1" x14ac:dyDescent="0.3">
      <c r="A27" s="3">
        <v>40575</v>
      </c>
      <c r="B27" s="2">
        <v>30826</v>
      </c>
    </row>
    <row r="28" spans="1:2" ht="16.5" thickBot="1" x14ac:dyDescent="0.3">
      <c r="A28" s="3">
        <v>40603</v>
      </c>
      <c r="B28" s="2">
        <v>25589</v>
      </c>
    </row>
    <row r="29" spans="1:2" ht="16.5" thickBot="1" x14ac:dyDescent="0.3">
      <c r="A29" s="3">
        <v>40634</v>
      </c>
      <c r="B29" s="2">
        <v>103184</v>
      </c>
    </row>
    <row r="30" spans="1:2" ht="16.5" thickBot="1" x14ac:dyDescent="0.3">
      <c r="A30" s="3">
        <v>40664</v>
      </c>
      <c r="B30" s="2">
        <v>197608</v>
      </c>
    </row>
    <row r="31" spans="1:2" ht="16.5" thickBot="1" x14ac:dyDescent="0.3">
      <c r="A31" s="3">
        <v>40695</v>
      </c>
      <c r="B31" s="2">
        <v>68600</v>
      </c>
    </row>
    <row r="32" spans="1:2" ht="16.5" thickBot="1" x14ac:dyDescent="0.3">
      <c r="A32" s="3">
        <v>40725</v>
      </c>
      <c r="B32" s="2">
        <v>39909</v>
      </c>
    </row>
    <row r="33" spans="1:2" ht="16.5" thickBot="1" x14ac:dyDescent="0.3">
      <c r="A33" s="3">
        <v>40756</v>
      </c>
      <c r="B33" s="2">
        <v>91368</v>
      </c>
    </row>
    <row r="34" spans="1:2" ht="16.5" thickBot="1" x14ac:dyDescent="0.3">
      <c r="A34" s="3">
        <v>40787</v>
      </c>
      <c r="B34" s="2">
        <v>58781</v>
      </c>
    </row>
    <row r="35" spans="1:2" ht="16.5" thickBot="1" x14ac:dyDescent="0.3">
      <c r="A35" s="3">
        <v>40817</v>
      </c>
      <c r="B35" s="2">
        <v>59679</v>
      </c>
    </row>
    <row r="36" spans="1:2" ht="16.5" thickBot="1" x14ac:dyDescent="0.3">
      <c r="A36" s="3">
        <v>40848</v>
      </c>
      <c r="B36" s="2">
        <v>33443</v>
      </c>
    </row>
    <row r="37" spans="1:2" ht="16.5" thickBot="1" x14ac:dyDescent="0.3">
      <c r="A37" s="3">
        <v>40878</v>
      </c>
      <c r="B37" s="2">
        <v>53719</v>
      </c>
    </row>
    <row r="38" spans="1:2" ht="16.5" thickBot="1" x14ac:dyDescent="0.3">
      <c r="A38" s="3">
        <v>40909</v>
      </c>
      <c r="B38" s="2">
        <v>27773</v>
      </c>
    </row>
    <row r="39" spans="1:2" ht="16.5" thickBot="1" x14ac:dyDescent="0.3">
      <c r="A39" s="3">
        <v>40940</v>
      </c>
      <c r="B39" s="2">
        <v>36653</v>
      </c>
    </row>
    <row r="40" spans="1:2" ht="16.5" thickBot="1" x14ac:dyDescent="0.3">
      <c r="A40" s="3">
        <v>40969</v>
      </c>
      <c r="B40" s="2">
        <v>51157</v>
      </c>
    </row>
    <row r="41" spans="1:2" ht="16.5" thickBot="1" x14ac:dyDescent="0.3">
      <c r="A41" s="3">
        <v>41000</v>
      </c>
      <c r="B41" s="2">
        <v>217509</v>
      </c>
    </row>
    <row r="42" spans="1:2" ht="16.5" thickBot="1" x14ac:dyDescent="0.3">
      <c r="A42" s="3">
        <v>41030</v>
      </c>
      <c r="B42" s="2">
        <v>206229</v>
      </c>
    </row>
    <row r="43" spans="1:2" ht="16.5" thickBot="1" x14ac:dyDescent="0.3">
      <c r="A43" s="3">
        <v>41061</v>
      </c>
      <c r="B43" s="2">
        <v>110081</v>
      </c>
    </row>
    <row r="44" spans="1:2" ht="16.5" thickBot="1" x14ac:dyDescent="0.3">
      <c r="A44" s="3">
        <v>41091</v>
      </c>
      <c r="B44" s="2">
        <v>102893</v>
      </c>
    </row>
    <row r="45" spans="1:2" ht="16.5" thickBot="1" x14ac:dyDescent="0.3">
      <c r="A45" s="3">
        <v>41122</v>
      </c>
      <c r="B45" s="2">
        <v>128857</v>
      </c>
    </row>
    <row r="46" spans="1:2" ht="16.5" thickBot="1" x14ac:dyDescent="0.3">
      <c r="A46" s="3">
        <v>41153</v>
      </c>
      <c r="B46" s="2">
        <v>104776</v>
      </c>
    </row>
    <row r="47" spans="1:2" ht="16.5" thickBot="1" x14ac:dyDescent="0.3">
      <c r="A47" s="3">
        <v>41183</v>
      </c>
      <c r="B47" s="2">
        <v>111036</v>
      </c>
    </row>
    <row r="48" spans="1:2" ht="16.5" thickBot="1" x14ac:dyDescent="0.3">
      <c r="A48" s="3">
        <v>41214</v>
      </c>
      <c r="B48" s="2">
        <v>63701</v>
      </c>
    </row>
    <row r="49" spans="1:2" ht="16.5" thickBot="1" x14ac:dyDescent="0.3">
      <c r="A49" s="3">
        <v>41244</v>
      </c>
      <c r="B49" s="2">
        <v>82657</v>
      </c>
    </row>
    <row r="50" spans="1:2" ht="16.5" thickBot="1" x14ac:dyDescent="0.3">
      <c r="A50" s="3">
        <v>41275</v>
      </c>
      <c r="B50" s="2">
        <v>31416</v>
      </c>
    </row>
    <row r="51" spans="1:2" ht="16.5" thickBot="1" x14ac:dyDescent="0.3">
      <c r="A51" s="3">
        <v>41306</v>
      </c>
      <c r="B51" s="2">
        <v>48341</v>
      </c>
    </row>
    <row r="52" spans="1:2" ht="16.5" thickBot="1" x14ac:dyDescent="0.3">
      <c r="A52" s="3">
        <v>41334</v>
      </c>
      <c r="B52" s="2">
        <v>85651</v>
      </c>
    </row>
    <row r="53" spans="1:2" ht="16.5" thickBot="1" x14ac:dyDescent="0.3">
      <c r="A53" s="3">
        <v>41365</v>
      </c>
      <c r="B53" s="2">
        <v>242673</v>
      </c>
    </row>
    <row r="54" spans="1:2" ht="16.5" thickBot="1" x14ac:dyDescent="0.3">
      <c r="A54" s="3">
        <v>41395</v>
      </c>
      <c r="B54" s="2">
        <v>289554</v>
      </c>
    </row>
    <row r="55" spans="1:2" ht="16.5" thickBot="1" x14ac:dyDescent="0.3">
      <c r="A55" s="3">
        <v>41426</v>
      </c>
      <c r="B55" s="2">
        <v>164373</v>
      </c>
    </row>
    <row r="56" spans="1:2" ht="16.5" thickBot="1" x14ac:dyDescent="0.3">
      <c r="A56" s="3">
        <v>41456</v>
      </c>
      <c r="B56" s="2">
        <v>160608</v>
      </c>
    </row>
    <row r="57" spans="1:2" ht="16.5" thickBot="1" x14ac:dyDescent="0.3">
      <c r="A57" s="3">
        <v>41487</v>
      </c>
      <c r="B57" s="2">
        <v>176096</v>
      </c>
    </row>
    <row r="58" spans="1:2" ht="16.5" thickBot="1" x14ac:dyDescent="0.3">
      <c r="A58" s="3">
        <v>41518</v>
      </c>
      <c r="B58" s="2">
        <v>142363</v>
      </c>
    </row>
    <row r="59" spans="1:2" ht="16.5" thickBot="1" x14ac:dyDescent="0.3">
      <c r="A59" s="3">
        <v>41548</v>
      </c>
      <c r="B59" s="2">
        <v>114907</v>
      </c>
    </row>
    <row r="60" spans="1:2" ht="16.5" thickBot="1" x14ac:dyDescent="0.3">
      <c r="A60" s="3">
        <v>41579</v>
      </c>
      <c r="B60" s="2">
        <v>113552</v>
      </c>
    </row>
    <row r="61" spans="1:2" ht="16.5" thickBot="1" x14ac:dyDescent="0.3">
      <c r="A61" s="3">
        <v>41609</v>
      </c>
      <c r="B61" s="2">
        <v>127042</v>
      </c>
    </row>
    <row r="62" spans="1:2" ht="16.5" thickBot="1" x14ac:dyDescent="0.3">
      <c r="A62" s="3">
        <v>41640</v>
      </c>
      <c r="B62" s="2">
        <v>51604</v>
      </c>
    </row>
    <row r="63" spans="1:2" ht="16.5" thickBot="1" x14ac:dyDescent="0.3">
      <c r="A63" s="3">
        <v>41671</v>
      </c>
      <c r="B63" s="2">
        <v>80366</v>
      </c>
    </row>
    <row r="64" spans="1:2" ht="16.5" thickBot="1" x14ac:dyDescent="0.3">
      <c r="A64" s="3">
        <v>41699</v>
      </c>
      <c r="B64" s="2">
        <v>208938</v>
      </c>
    </row>
    <row r="65" spans="1:2" ht="16.5" thickBot="1" x14ac:dyDescent="0.3">
      <c r="A65" s="3">
        <v>41730</v>
      </c>
      <c r="B65" s="2">
        <v>263830</v>
      </c>
    </row>
    <row r="66" spans="1:2" ht="16.5" thickBot="1" x14ac:dyDescent="0.3">
      <c r="A66" s="3">
        <v>41760</v>
      </c>
      <c r="B66" s="2">
        <v>252216</v>
      </c>
    </row>
    <row r="67" spans="1:2" ht="16.5" thickBot="1" x14ac:dyDescent="0.3">
      <c r="A67" s="3">
        <v>41791</v>
      </c>
      <c r="B67" s="2">
        <v>219566</v>
      </c>
    </row>
    <row r="68" spans="1:2" ht="16.5" thickBot="1" x14ac:dyDescent="0.3">
      <c r="A68" s="3">
        <v>41821</v>
      </c>
      <c r="B68" s="2">
        <v>149082</v>
      </c>
    </row>
    <row r="69" spans="1:2" ht="16.5" thickBot="1" x14ac:dyDescent="0.3">
      <c r="A69" s="3">
        <v>41852</v>
      </c>
      <c r="B69" s="2">
        <v>213888</v>
      </c>
    </row>
    <row r="70" spans="1:2" ht="16.5" thickBot="1" x14ac:dyDescent="0.3">
      <c r="A70" s="3">
        <v>41883</v>
      </c>
      <c r="B70" s="2">
        <v>178947</v>
      </c>
    </row>
    <row r="71" spans="1:2" ht="16.5" thickBot="1" x14ac:dyDescent="0.3">
      <c r="A71" s="3">
        <v>41913</v>
      </c>
      <c r="B71" s="2">
        <v>133650</v>
      </c>
    </row>
    <row r="72" spans="1:2" ht="16.5" thickBot="1" x14ac:dyDescent="0.3">
      <c r="A72" s="3">
        <v>41944</v>
      </c>
      <c r="B72" s="2">
        <v>116946</v>
      </c>
    </row>
    <row r="73" spans="1:2" ht="16.5" thickBot="1" x14ac:dyDescent="0.3">
      <c r="A73" s="3">
        <v>41974</v>
      </c>
      <c r="B73" s="2">
        <v>164154</v>
      </c>
    </row>
    <row r="74" spans="1:2" ht="16.5" thickBot="1" x14ac:dyDescent="0.3">
      <c r="A74" s="3">
        <v>42005</v>
      </c>
      <c r="B74" s="2">
        <v>58843</v>
      </c>
    </row>
    <row r="75" spans="1:2" ht="16.5" thickBot="1" x14ac:dyDescent="0.3">
      <c r="A75" s="3">
        <v>42036</v>
      </c>
      <c r="B75" s="2">
        <v>82386</v>
      </c>
    </row>
    <row r="76" spans="1:2" ht="16.5" thickBot="1" x14ac:dyDescent="0.3">
      <c r="A76" s="3">
        <v>42064</v>
      </c>
      <c r="B76" s="2">
        <v>224803</v>
      </c>
    </row>
    <row r="77" spans="1:2" ht="16.5" thickBot="1" x14ac:dyDescent="0.3">
      <c r="A77" s="3">
        <v>42095</v>
      </c>
      <c r="B77" s="2">
        <v>354301</v>
      </c>
    </row>
    <row r="78" spans="1:2" ht="16.5" thickBot="1" x14ac:dyDescent="0.3">
      <c r="A78" s="3">
        <v>42125</v>
      </c>
      <c r="B78" s="2">
        <v>328263</v>
      </c>
    </row>
    <row r="79" spans="1:2" ht="16.5" thickBot="1" x14ac:dyDescent="0.3">
      <c r="A79" s="3">
        <v>42156</v>
      </c>
      <c r="B79" s="2">
        <v>313647</v>
      </c>
    </row>
    <row r="80" spans="1:2" ht="16.5" thickBot="1" x14ac:dyDescent="0.3">
      <c r="A80" s="3">
        <v>42186</v>
      </c>
      <c r="B80" s="2">
        <v>214561</v>
      </c>
    </row>
    <row r="81" spans="1:2" ht="16.5" thickBot="1" x14ac:dyDescent="0.3">
      <c r="A81" s="3">
        <v>42217</v>
      </c>
      <c r="B81" s="2">
        <v>337192</v>
      </c>
    </row>
    <row r="82" spans="1:2" ht="16.5" thickBot="1" x14ac:dyDescent="0.3">
      <c r="A82" s="3">
        <v>42248</v>
      </c>
      <c r="B82" s="2">
        <v>183482</v>
      </c>
    </row>
    <row r="83" spans="1:2" ht="16.5" thickBot="1" x14ac:dyDescent="0.3">
      <c r="A83" s="3">
        <v>42278</v>
      </c>
      <c r="B83" s="2">
        <v>144618</v>
      </c>
    </row>
    <row r="84" spans="1:2" ht="16.5" thickBot="1" x14ac:dyDescent="0.3">
      <c r="A84" s="3">
        <v>42309</v>
      </c>
      <c r="B84" s="2">
        <v>139750</v>
      </c>
    </row>
    <row r="85" spans="1:2" ht="16.5" thickBot="1" x14ac:dyDescent="0.3">
      <c r="A85" s="3">
        <v>42339</v>
      </c>
      <c r="B85" s="2">
        <v>184546</v>
      </c>
    </row>
    <row r="86" spans="1:2" ht="16.5" thickBot="1" x14ac:dyDescent="0.3">
      <c r="A86" s="3">
        <v>42370</v>
      </c>
      <c r="B86" s="2">
        <v>71043</v>
      </c>
    </row>
    <row r="87" spans="1:2" ht="16.5" thickBot="1" x14ac:dyDescent="0.3">
      <c r="A87" s="3">
        <v>42401</v>
      </c>
      <c r="B87" s="2">
        <v>152930</v>
      </c>
    </row>
    <row r="88" spans="1:2" ht="16.5" thickBot="1" x14ac:dyDescent="0.3">
      <c r="A88" s="3">
        <v>42430</v>
      </c>
      <c r="B88" s="2">
        <v>250559</v>
      </c>
    </row>
    <row r="89" spans="1:2" ht="16.5" thickBot="1" x14ac:dyDescent="0.3">
      <c r="A89" s="3">
        <v>42461</v>
      </c>
      <c r="B89" s="2">
        <v>409567</v>
      </c>
    </row>
    <row r="90" spans="1:2" ht="16.5" thickBot="1" x14ac:dyDescent="0.3">
      <c r="A90" s="3">
        <v>42491</v>
      </c>
      <c r="B90" s="2">
        <v>394747</v>
      </c>
    </row>
    <row r="91" spans="1:2" ht="16.5" thickBot="1" x14ac:dyDescent="0.3">
      <c r="A91" s="3">
        <v>42522</v>
      </c>
      <c r="B91" s="2">
        <v>272874</v>
      </c>
    </row>
    <row r="92" spans="1:2" ht="16.5" thickBot="1" x14ac:dyDescent="0.3">
      <c r="A92" s="3">
        <v>42552</v>
      </c>
      <c r="B92" s="2">
        <v>230303</v>
      </c>
    </row>
    <row r="93" spans="1:2" ht="16.5" thickBot="1" x14ac:dyDescent="0.3">
      <c r="A93" s="3">
        <v>42583</v>
      </c>
      <c r="B93" s="2">
        <v>375402</v>
      </c>
    </row>
    <row r="94" spans="1:2" ht="16.5" thickBot="1" x14ac:dyDescent="0.3">
      <c r="A94" s="3">
        <v>42614</v>
      </c>
      <c r="B94" s="2">
        <v>195409</v>
      </c>
    </row>
    <row r="95" spans="1:2" ht="16.5" thickBot="1" x14ac:dyDescent="0.3">
      <c r="A95" s="3">
        <v>42644</v>
      </c>
      <c r="B95" s="2">
        <v>173518</v>
      </c>
    </row>
    <row r="96" spans="1:2" ht="16.5" thickBot="1" x14ac:dyDescent="0.3">
      <c r="A96" s="3">
        <v>42675</v>
      </c>
      <c r="B96" s="2">
        <v>181702</v>
      </c>
    </row>
    <row r="97" spans="1:2" ht="16.5" thickBot="1" x14ac:dyDescent="0.3">
      <c r="A97" s="3">
        <v>42705</v>
      </c>
      <c r="B97" s="2">
        <v>258713</v>
      </c>
    </row>
  </sheetData>
  <mergeCells count="1">
    <mergeCell ref="J2:M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100"/>
  <sheetViews>
    <sheetView tabSelected="1" workbookViewId="0">
      <selection activeCell="G5" sqref="G5"/>
    </sheetView>
  </sheetViews>
  <sheetFormatPr defaultRowHeight="15" x14ac:dyDescent="0.25"/>
  <sheetData>
    <row r="4" spans="4:6" x14ac:dyDescent="0.25">
      <c r="D4" s="7" t="s">
        <v>3</v>
      </c>
      <c r="E4" s="7" t="s">
        <v>4</v>
      </c>
      <c r="F4" s="7" t="s">
        <v>5</v>
      </c>
    </row>
    <row r="5" spans="4:6" ht="16.5" thickBot="1" x14ac:dyDescent="0.3">
      <c r="D5" s="8">
        <v>2009</v>
      </c>
      <c r="E5" s="9">
        <v>1</v>
      </c>
      <c r="F5" s="2">
        <v>6028</v>
      </c>
    </row>
    <row r="6" spans="4:6" ht="16.5" thickBot="1" x14ac:dyDescent="0.3">
      <c r="D6" s="8"/>
      <c r="E6" s="9">
        <v>2</v>
      </c>
      <c r="F6" s="2">
        <v>5927</v>
      </c>
    </row>
    <row r="7" spans="4:6" ht="16.5" thickBot="1" x14ac:dyDescent="0.3">
      <c r="D7" s="8"/>
      <c r="E7" s="9">
        <v>3</v>
      </c>
      <c r="F7" s="2">
        <v>10515</v>
      </c>
    </row>
    <row r="8" spans="4:6" ht="16.5" thickBot="1" x14ac:dyDescent="0.3">
      <c r="D8" s="8"/>
      <c r="E8" s="9">
        <v>4</v>
      </c>
      <c r="F8" s="2">
        <v>32276</v>
      </c>
    </row>
    <row r="9" spans="4:6" ht="16.5" thickBot="1" x14ac:dyDescent="0.3">
      <c r="D9" s="8"/>
      <c r="E9" s="9">
        <v>5</v>
      </c>
      <c r="F9" s="2">
        <v>51920</v>
      </c>
    </row>
    <row r="10" spans="4:6" ht="16.5" thickBot="1" x14ac:dyDescent="0.3">
      <c r="D10" s="8"/>
      <c r="E10" s="9">
        <v>6</v>
      </c>
      <c r="F10" s="2">
        <v>31294</v>
      </c>
    </row>
    <row r="11" spans="4:6" ht="16.5" thickBot="1" x14ac:dyDescent="0.3">
      <c r="D11" s="8"/>
      <c r="E11" s="9">
        <v>7</v>
      </c>
      <c r="F11" s="2">
        <v>23573</v>
      </c>
    </row>
    <row r="12" spans="4:6" ht="16.5" thickBot="1" x14ac:dyDescent="0.3">
      <c r="D12" s="8"/>
      <c r="E12" s="9">
        <v>8</v>
      </c>
      <c r="F12" s="2">
        <v>36465</v>
      </c>
    </row>
    <row r="13" spans="4:6" ht="16.5" thickBot="1" x14ac:dyDescent="0.3">
      <c r="D13" s="8"/>
      <c r="E13" s="9">
        <v>9</v>
      </c>
      <c r="F13" s="2">
        <v>18959</v>
      </c>
    </row>
    <row r="14" spans="4:6" ht="16.5" thickBot="1" x14ac:dyDescent="0.3">
      <c r="D14" s="8"/>
      <c r="E14" s="9">
        <v>10</v>
      </c>
      <c r="F14" s="2">
        <v>13918</v>
      </c>
    </row>
    <row r="15" spans="4:6" ht="16.5" thickBot="1" x14ac:dyDescent="0.3">
      <c r="D15" s="8"/>
      <c r="E15" s="9">
        <v>11</v>
      </c>
      <c r="F15" s="2">
        <v>17987</v>
      </c>
    </row>
    <row r="16" spans="4:6" ht="16.5" thickBot="1" x14ac:dyDescent="0.3">
      <c r="D16" s="8"/>
      <c r="E16" s="9">
        <v>12</v>
      </c>
      <c r="F16" s="2">
        <v>15294</v>
      </c>
    </row>
    <row r="17" spans="4:6" ht="16.5" thickBot="1" x14ac:dyDescent="0.3">
      <c r="D17" s="8">
        <v>2010</v>
      </c>
      <c r="E17" s="9">
        <v>1</v>
      </c>
      <c r="F17" s="2">
        <v>16850</v>
      </c>
    </row>
    <row r="18" spans="4:6" ht="16.5" thickBot="1" x14ac:dyDescent="0.3">
      <c r="D18" s="8"/>
      <c r="E18" s="9">
        <v>2</v>
      </c>
      <c r="F18" s="2">
        <v>12753</v>
      </c>
    </row>
    <row r="19" spans="4:6" ht="16.5" thickBot="1" x14ac:dyDescent="0.3">
      <c r="D19" s="8"/>
      <c r="E19" s="9">
        <v>3</v>
      </c>
      <c r="F19" s="2">
        <v>26901</v>
      </c>
    </row>
    <row r="20" spans="4:6" ht="16.5" thickBot="1" x14ac:dyDescent="0.3">
      <c r="D20" s="8"/>
      <c r="E20" s="9">
        <v>4</v>
      </c>
      <c r="F20" s="2">
        <v>61494</v>
      </c>
    </row>
    <row r="21" spans="4:6" ht="16.5" thickBot="1" x14ac:dyDescent="0.3">
      <c r="D21" s="8"/>
      <c r="E21" s="9">
        <v>5</v>
      </c>
      <c r="F21" s="2">
        <v>147862</v>
      </c>
    </row>
    <row r="22" spans="4:6" ht="16.5" thickBot="1" x14ac:dyDescent="0.3">
      <c r="D22" s="8"/>
      <c r="E22" s="9">
        <v>6</v>
      </c>
      <c r="F22" s="2">
        <v>57990</v>
      </c>
    </row>
    <row r="23" spans="4:6" ht="16.5" thickBot="1" x14ac:dyDescent="0.3">
      <c r="D23" s="8"/>
      <c r="E23" s="9">
        <v>7</v>
      </c>
      <c r="F23" s="2">
        <v>51318</v>
      </c>
    </row>
    <row r="24" spans="4:6" ht="16.5" thickBot="1" x14ac:dyDescent="0.3">
      <c r="D24" s="8"/>
      <c r="E24" s="9">
        <v>8</v>
      </c>
      <c r="F24" s="2">
        <v>53599</v>
      </c>
    </row>
    <row r="25" spans="4:6" ht="16.5" thickBot="1" x14ac:dyDescent="0.3">
      <c r="D25" s="8"/>
      <c r="E25" s="9">
        <v>9</v>
      </c>
      <c r="F25" s="2">
        <v>23038</v>
      </c>
    </row>
    <row r="26" spans="4:6" ht="16.5" thickBot="1" x14ac:dyDescent="0.3">
      <c r="D26" s="8"/>
      <c r="E26" s="9">
        <v>10</v>
      </c>
      <c r="F26" s="2">
        <v>41396</v>
      </c>
    </row>
    <row r="27" spans="4:6" ht="16.5" thickBot="1" x14ac:dyDescent="0.3">
      <c r="D27" s="8"/>
      <c r="E27" s="9">
        <v>11</v>
      </c>
      <c r="F27" s="2">
        <v>19330</v>
      </c>
    </row>
    <row r="28" spans="4:6" ht="16.5" thickBot="1" x14ac:dyDescent="0.3">
      <c r="D28" s="8"/>
      <c r="E28" s="9">
        <v>12</v>
      </c>
      <c r="F28" s="2">
        <v>22707</v>
      </c>
    </row>
    <row r="29" spans="4:6" ht="16.5" thickBot="1" x14ac:dyDescent="0.3">
      <c r="D29" s="8">
        <v>2011</v>
      </c>
      <c r="E29" s="9">
        <v>1</v>
      </c>
      <c r="F29" s="2">
        <v>15395</v>
      </c>
    </row>
    <row r="30" spans="4:6" ht="16.5" thickBot="1" x14ac:dyDescent="0.3">
      <c r="D30" s="8"/>
      <c r="E30" s="9">
        <v>2</v>
      </c>
      <c r="F30" s="2">
        <v>30826</v>
      </c>
    </row>
    <row r="31" spans="4:6" ht="16.5" thickBot="1" x14ac:dyDescent="0.3">
      <c r="D31" s="8"/>
      <c r="E31" s="9">
        <v>3</v>
      </c>
      <c r="F31" s="2">
        <v>25589</v>
      </c>
    </row>
    <row r="32" spans="4:6" ht="16.5" thickBot="1" x14ac:dyDescent="0.3">
      <c r="D32" s="8"/>
      <c r="E32" s="9">
        <v>4</v>
      </c>
      <c r="F32" s="2">
        <v>103184</v>
      </c>
    </row>
    <row r="33" spans="4:6" ht="16.5" thickBot="1" x14ac:dyDescent="0.3">
      <c r="D33" s="8"/>
      <c r="E33" s="9">
        <v>5</v>
      </c>
      <c r="F33" s="2">
        <v>197608</v>
      </c>
    </row>
    <row r="34" spans="4:6" ht="16.5" thickBot="1" x14ac:dyDescent="0.3">
      <c r="D34" s="8"/>
      <c r="E34" s="9">
        <v>6</v>
      </c>
      <c r="F34" s="2">
        <v>68600</v>
      </c>
    </row>
    <row r="35" spans="4:6" ht="16.5" thickBot="1" x14ac:dyDescent="0.3">
      <c r="D35" s="8"/>
      <c r="E35" s="9">
        <v>7</v>
      </c>
      <c r="F35" s="2">
        <v>39909</v>
      </c>
    </row>
    <row r="36" spans="4:6" ht="16.5" thickBot="1" x14ac:dyDescent="0.3">
      <c r="D36" s="8"/>
      <c r="E36" s="9">
        <v>8</v>
      </c>
      <c r="F36" s="2">
        <v>91368</v>
      </c>
    </row>
    <row r="37" spans="4:6" ht="16.5" thickBot="1" x14ac:dyDescent="0.3">
      <c r="D37" s="8"/>
      <c r="E37" s="9">
        <v>9</v>
      </c>
      <c r="F37" s="2">
        <v>58781</v>
      </c>
    </row>
    <row r="38" spans="4:6" ht="16.5" thickBot="1" x14ac:dyDescent="0.3">
      <c r="D38" s="8"/>
      <c r="E38" s="9">
        <v>10</v>
      </c>
      <c r="F38" s="2">
        <v>59679</v>
      </c>
    </row>
    <row r="39" spans="4:6" ht="16.5" thickBot="1" x14ac:dyDescent="0.3">
      <c r="D39" s="8"/>
      <c r="E39" s="9">
        <v>11</v>
      </c>
      <c r="F39" s="2">
        <v>33443</v>
      </c>
    </row>
    <row r="40" spans="4:6" ht="16.5" thickBot="1" x14ac:dyDescent="0.3">
      <c r="D40" s="8"/>
      <c r="E40" s="9">
        <v>12</v>
      </c>
      <c r="F40" s="2">
        <v>53719</v>
      </c>
    </row>
    <row r="41" spans="4:6" ht="16.5" thickBot="1" x14ac:dyDescent="0.3">
      <c r="D41" s="8">
        <v>2012</v>
      </c>
      <c r="E41" s="9">
        <v>1</v>
      </c>
      <c r="F41" s="2">
        <v>27773</v>
      </c>
    </row>
    <row r="42" spans="4:6" ht="16.5" thickBot="1" x14ac:dyDescent="0.3">
      <c r="D42" s="8"/>
      <c r="E42" s="9">
        <v>2</v>
      </c>
      <c r="F42" s="2">
        <v>36653</v>
      </c>
    </row>
    <row r="43" spans="4:6" ht="16.5" thickBot="1" x14ac:dyDescent="0.3">
      <c r="D43" s="8"/>
      <c r="E43" s="9">
        <v>3</v>
      </c>
      <c r="F43" s="2">
        <v>51157</v>
      </c>
    </row>
    <row r="44" spans="4:6" ht="16.5" thickBot="1" x14ac:dyDescent="0.3">
      <c r="D44" s="8"/>
      <c r="E44" s="9">
        <v>4</v>
      </c>
      <c r="F44" s="2">
        <v>217509</v>
      </c>
    </row>
    <row r="45" spans="4:6" ht="16.5" thickBot="1" x14ac:dyDescent="0.3">
      <c r="D45" s="8"/>
      <c r="E45" s="9">
        <v>5</v>
      </c>
      <c r="F45" s="2">
        <v>206229</v>
      </c>
    </row>
    <row r="46" spans="4:6" ht="16.5" thickBot="1" x14ac:dyDescent="0.3">
      <c r="D46" s="8"/>
      <c r="E46" s="9">
        <v>6</v>
      </c>
      <c r="F46" s="2">
        <v>110081</v>
      </c>
    </row>
    <row r="47" spans="4:6" ht="16.5" thickBot="1" x14ac:dyDescent="0.3">
      <c r="D47" s="8"/>
      <c r="E47" s="9">
        <v>7</v>
      </c>
      <c r="F47" s="2">
        <v>102893</v>
      </c>
    </row>
    <row r="48" spans="4:6" ht="16.5" thickBot="1" x14ac:dyDescent="0.3">
      <c r="D48" s="8"/>
      <c r="E48" s="9">
        <v>8</v>
      </c>
      <c r="F48" s="2">
        <v>128857</v>
      </c>
    </row>
    <row r="49" spans="4:6" ht="16.5" thickBot="1" x14ac:dyDescent="0.3">
      <c r="D49" s="8"/>
      <c r="E49" s="9">
        <v>9</v>
      </c>
      <c r="F49" s="2">
        <v>104776</v>
      </c>
    </row>
    <row r="50" spans="4:6" ht="16.5" thickBot="1" x14ac:dyDescent="0.3">
      <c r="D50" s="8"/>
      <c r="E50" s="9">
        <v>10</v>
      </c>
      <c r="F50" s="2">
        <v>111036</v>
      </c>
    </row>
    <row r="51" spans="4:6" ht="16.5" thickBot="1" x14ac:dyDescent="0.3">
      <c r="D51" s="8"/>
      <c r="E51" s="9">
        <v>11</v>
      </c>
      <c r="F51" s="2">
        <v>63701</v>
      </c>
    </row>
    <row r="52" spans="4:6" ht="16.5" thickBot="1" x14ac:dyDescent="0.3">
      <c r="D52" s="8"/>
      <c r="E52" s="9">
        <v>12</v>
      </c>
      <c r="F52" s="2">
        <v>82657</v>
      </c>
    </row>
    <row r="53" spans="4:6" ht="16.5" thickBot="1" x14ac:dyDescent="0.3">
      <c r="D53" s="8">
        <v>2013</v>
      </c>
      <c r="E53" s="9">
        <v>1</v>
      </c>
      <c r="F53" s="2">
        <v>31416</v>
      </c>
    </row>
    <row r="54" spans="4:6" ht="16.5" thickBot="1" x14ac:dyDescent="0.3">
      <c r="D54" s="8"/>
      <c r="E54" s="9">
        <v>2</v>
      </c>
      <c r="F54" s="2">
        <v>48341</v>
      </c>
    </row>
    <row r="55" spans="4:6" ht="16.5" thickBot="1" x14ac:dyDescent="0.3">
      <c r="D55" s="8"/>
      <c r="E55" s="9">
        <v>3</v>
      </c>
      <c r="F55" s="2">
        <v>85651</v>
      </c>
    </row>
    <row r="56" spans="4:6" ht="16.5" thickBot="1" x14ac:dyDescent="0.3">
      <c r="D56" s="8"/>
      <c r="E56" s="9">
        <v>4</v>
      </c>
      <c r="F56" s="2">
        <v>242673</v>
      </c>
    </row>
    <row r="57" spans="4:6" ht="16.5" thickBot="1" x14ac:dyDescent="0.3">
      <c r="D57" s="8"/>
      <c r="E57" s="9">
        <v>5</v>
      </c>
      <c r="F57" s="2">
        <v>289554</v>
      </c>
    </row>
    <row r="58" spans="4:6" ht="16.5" thickBot="1" x14ac:dyDescent="0.3">
      <c r="D58" s="8"/>
      <c r="E58" s="9">
        <v>6</v>
      </c>
      <c r="F58" s="2">
        <v>164373</v>
      </c>
    </row>
    <row r="59" spans="4:6" ht="16.5" thickBot="1" x14ac:dyDescent="0.3">
      <c r="D59" s="8"/>
      <c r="E59" s="9">
        <v>7</v>
      </c>
      <c r="F59" s="2">
        <v>160608</v>
      </c>
    </row>
    <row r="60" spans="4:6" ht="16.5" thickBot="1" x14ac:dyDescent="0.3">
      <c r="D60" s="8"/>
      <c r="E60" s="9">
        <v>8</v>
      </c>
      <c r="F60" s="2">
        <v>176096</v>
      </c>
    </row>
    <row r="61" spans="4:6" ht="16.5" thickBot="1" x14ac:dyDescent="0.3">
      <c r="D61" s="8"/>
      <c r="E61" s="9">
        <v>9</v>
      </c>
      <c r="F61" s="2">
        <v>142363</v>
      </c>
    </row>
    <row r="62" spans="4:6" ht="16.5" thickBot="1" x14ac:dyDescent="0.3">
      <c r="D62" s="8"/>
      <c r="E62" s="9">
        <v>10</v>
      </c>
      <c r="F62" s="2">
        <v>114907</v>
      </c>
    </row>
    <row r="63" spans="4:6" ht="16.5" thickBot="1" x14ac:dyDescent="0.3">
      <c r="D63" s="8"/>
      <c r="E63" s="9">
        <v>11</v>
      </c>
      <c r="F63" s="2">
        <v>113552</v>
      </c>
    </row>
    <row r="64" spans="4:6" ht="16.5" thickBot="1" x14ac:dyDescent="0.3">
      <c r="D64" s="8"/>
      <c r="E64" s="9">
        <v>12</v>
      </c>
      <c r="F64" s="2">
        <v>127042</v>
      </c>
    </row>
    <row r="65" spans="4:6" ht="16.5" thickBot="1" x14ac:dyDescent="0.3">
      <c r="D65" s="8">
        <v>2014</v>
      </c>
      <c r="E65" s="9">
        <v>1</v>
      </c>
      <c r="F65" s="2">
        <v>51604</v>
      </c>
    </row>
    <row r="66" spans="4:6" ht="16.5" thickBot="1" x14ac:dyDescent="0.3">
      <c r="D66" s="8"/>
      <c r="E66" s="9">
        <v>2</v>
      </c>
      <c r="F66" s="2">
        <v>80366</v>
      </c>
    </row>
    <row r="67" spans="4:6" ht="16.5" thickBot="1" x14ac:dyDescent="0.3">
      <c r="D67" s="8"/>
      <c r="E67" s="9">
        <v>3</v>
      </c>
      <c r="F67" s="2">
        <v>208938</v>
      </c>
    </row>
    <row r="68" spans="4:6" ht="16.5" thickBot="1" x14ac:dyDescent="0.3">
      <c r="D68" s="8"/>
      <c r="E68" s="9">
        <v>4</v>
      </c>
      <c r="F68" s="2">
        <v>263830</v>
      </c>
    </row>
    <row r="69" spans="4:6" ht="16.5" thickBot="1" x14ac:dyDescent="0.3">
      <c r="D69" s="8"/>
      <c r="E69" s="9">
        <v>5</v>
      </c>
      <c r="F69" s="2">
        <v>252216</v>
      </c>
    </row>
    <row r="70" spans="4:6" ht="16.5" thickBot="1" x14ac:dyDescent="0.3">
      <c r="D70" s="8"/>
      <c r="E70" s="9">
        <v>6</v>
      </c>
      <c r="F70" s="2">
        <v>219566</v>
      </c>
    </row>
    <row r="71" spans="4:6" ht="16.5" thickBot="1" x14ac:dyDescent="0.3">
      <c r="D71" s="8"/>
      <c r="E71" s="9">
        <v>7</v>
      </c>
      <c r="F71" s="2">
        <v>149082</v>
      </c>
    </row>
    <row r="72" spans="4:6" ht="16.5" thickBot="1" x14ac:dyDescent="0.3">
      <c r="D72" s="8"/>
      <c r="E72" s="9">
        <v>8</v>
      </c>
      <c r="F72" s="2">
        <v>213888</v>
      </c>
    </row>
    <row r="73" spans="4:6" ht="16.5" thickBot="1" x14ac:dyDescent="0.3">
      <c r="D73" s="8"/>
      <c r="E73" s="9">
        <v>9</v>
      </c>
      <c r="F73" s="2">
        <v>178947</v>
      </c>
    </row>
    <row r="74" spans="4:6" ht="16.5" thickBot="1" x14ac:dyDescent="0.3">
      <c r="D74" s="8"/>
      <c r="E74" s="9">
        <v>10</v>
      </c>
      <c r="F74" s="2">
        <v>133650</v>
      </c>
    </row>
    <row r="75" spans="4:6" ht="16.5" thickBot="1" x14ac:dyDescent="0.3">
      <c r="D75" s="8"/>
      <c r="E75" s="9">
        <v>11</v>
      </c>
      <c r="F75" s="2">
        <v>116946</v>
      </c>
    </row>
    <row r="76" spans="4:6" ht="16.5" thickBot="1" x14ac:dyDescent="0.3">
      <c r="D76" s="8"/>
      <c r="E76" s="9">
        <v>12</v>
      </c>
      <c r="F76" s="2">
        <v>164154</v>
      </c>
    </row>
    <row r="77" spans="4:6" ht="16.5" thickBot="1" x14ac:dyDescent="0.3">
      <c r="D77" s="8">
        <v>2015</v>
      </c>
      <c r="E77" s="9">
        <v>1</v>
      </c>
      <c r="F77" s="2">
        <v>58843</v>
      </c>
    </row>
    <row r="78" spans="4:6" ht="16.5" thickBot="1" x14ac:dyDescent="0.3">
      <c r="D78" s="8"/>
      <c r="E78" s="9">
        <v>2</v>
      </c>
      <c r="F78" s="2">
        <v>82386</v>
      </c>
    </row>
    <row r="79" spans="4:6" ht="16.5" thickBot="1" x14ac:dyDescent="0.3">
      <c r="D79" s="8"/>
      <c r="E79" s="9">
        <v>3</v>
      </c>
      <c r="F79" s="2">
        <v>224803</v>
      </c>
    </row>
    <row r="80" spans="4:6" ht="16.5" thickBot="1" x14ac:dyDescent="0.3">
      <c r="D80" s="8"/>
      <c r="E80" s="9">
        <v>4</v>
      </c>
      <c r="F80" s="2">
        <v>354301</v>
      </c>
    </row>
    <row r="81" spans="4:6" ht="16.5" thickBot="1" x14ac:dyDescent="0.3">
      <c r="D81" s="8"/>
      <c r="E81" s="9">
        <v>5</v>
      </c>
      <c r="F81" s="2">
        <v>328263</v>
      </c>
    </row>
    <row r="82" spans="4:6" ht="16.5" thickBot="1" x14ac:dyDescent="0.3">
      <c r="D82" s="8"/>
      <c r="E82" s="9">
        <v>6</v>
      </c>
      <c r="F82" s="2">
        <v>313647</v>
      </c>
    </row>
    <row r="83" spans="4:6" ht="16.5" thickBot="1" x14ac:dyDescent="0.3">
      <c r="D83" s="8"/>
      <c r="E83" s="9">
        <v>7</v>
      </c>
      <c r="F83" s="2">
        <v>214561</v>
      </c>
    </row>
    <row r="84" spans="4:6" ht="16.5" thickBot="1" x14ac:dyDescent="0.3">
      <c r="D84" s="8"/>
      <c r="E84" s="9">
        <v>8</v>
      </c>
      <c r="F84" s="2">
        <v>337192</v>
      </c>
    </row>
    <row r="85" spans="4:6" ht="16.5" thickBot="1" x14ac:dyDescent="0.3">
      <c r="D85" s="8"/>
      <c r="E85" s="9">
        <v>9</v>
      </c>
      <c r="F85" s="2">
        <v>183482</v>
      </c>
    </row>
    <row r="86" spans="4:6" ht="16.5" thickBot="1" x14ac:dyDescent="0.3">
      <c r="D86" s="8"/>
      <c r="E86" s="9">
        <v>10</v>
      </c>
      <c r="F86" s="2">
        <v>144618</v>
      </c>
    </row>
    <row r="87" spans="4:6" ht="16.5" thickBot="1" x14ac:dyDescent="0.3">
      <c r="D87" s="8"/>
      <c r="E87" s="9">
        <v>11</v>
      </c>
      <c r="F87" s="2">
        <v>139750</v>
      </c>
    </row>
    <row r="88" spans="4:6" ht="16.5" thickBot="1" x14ac:dyDescent="0.3">
      <c r="D88" s="8"/>
      <c r="E88" s="9">
        <v>12</v>
      </c>
      <c r="F88" s="2">
        <v>184546</v>
      </c>
    </row>
    <row r="89" spans="4:6" ht="16.5" thickBot="1" x14ac:dyDescent="0.3">
      <c r="D89" s="8">
        <v>2016</v>
      </c>
      <c r="E89" s="9">
        <v>1</v>
      </c>
      <c r="F89" s="2">
        <v>71043</v>
      </c>
    </row>
    <row r="90" spans="4:6" ht="16.5" thickBot="1" x14ac:dyDescent="0.3">
      <c r="D90" s="8"/>
      <c r="E90" s="9">
        <v>2</v>
      </c>
      <c r="F90" s="2">
        <v>152930</v>
      </c>
    </row>
    <row r="91" spans="4:6" ht="16.5" thickBot="1" x14ac:dyDescent="0.3">
      <c r="D91" s="8"/>
      <c r="E91" s="9">
        <v>3</v>
      </c>
      <c r="F91" s="2">
        <v>250559</v>
      </c>
    </row>
    <row r="92" spans="4:6" ht="16.5" thickBot="1" x14ac:dyDescent="0.3">
      <c r="D92" s="8"/>
      <c r="E92" s="9">
        <v>4</v>
      </c>
      <c r="F92" s="2">
        <v>409567</v>
      </c>
    </row>
    <row r="93" spans="4:6" ht="16.5" thickBot="1" x14ac:dyDescent="0.3">
      <c r="D93" s="8"/>
      <c r="E93" s="9">
        <v>5</v>
      </c>
      <c r="F93" s="2">
        <v>394747</v>
      </c>
    </row>
    <row r="94" spans="4:6" ht="16.5" thickBot="1" x14ac:dyDescent="0.3">
      <c r="D94" s="8"/>
      <c r="E94" s="9">
        <v>6</v>
      </c>
      <c r="F94" s="2">
        <v>272874</v>
      </c>
    </row>
    <row r="95" spans="4:6" ht="16.5" thickBot="1" x14ac:dyDescent="0.3">
      <c r="D95" s="8"/>
      <c r="E95" s="9">
        <v>7</v>
      </c>
      <c r="F95" s="2">
        <v>230303</v>
      </c>
    </row>
    <row r="96" spans="4:6" ht="16.5" thickBot="1" x14ac:dyDescent="0.3">
      <c r="D96" s="8"/>
      <c r="E96" s="9">
        <v>8</v>
      </c>
      <c r="F96" s="2">
        <v>375402</v>
      </c>
    </row>
    <row r="97" spans="4:6" ht="16.5" thickBot="1" x14ac:dyDescent="0.3">
      <c r="D97" s="8"/>
      <c r="E97" s="9">
        <v>9</v>
      </c>
      <c r="F97" s="2">
        <v>195409</v>
      </c>
    </row>
    <row r="98" spans="4:6" ht="16.5" thickBot="1" x14ac:dyDescent="0.3">
      <c r="D98" s="8"/>
      <c r="E98" s="9">
        <v>10</v>
      </c>
      <c r="F98" s="2">
        <v>173518</v>
      </c>
    </row>
    <row r="99" spans="4:6" ht="16.5" thickBot="1" x14ac:dyDescent="0.3">
      <c r="D99" s="8"/>
      <c r="E99" s="9">
        <v>11</v>
      </c>
      <c r="F99" s="2">
        <v>181702</v>
      </c>
    </row>
    <row r="100" spans="4:6" ht="16.5" thickBot="1" x14ac:dyDescent="0.3">
      <c r="D100" s="8"/>
      <c r="E100" s="9">
        <v>12</v>
      </c>
      <c r="F100" s="2">
        <v>258713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99"/>
  <sheetViews>
    <sheetView workbookViewId="0">
      <selection activeCell="O3" sqref="O3"/>
    </sheetView>
  </sheetViews>
  <sheetFormatPr defaultRowHeight="15" x14ac:dyDescent="0.25"/>
  <sheetData>
    <row r="3" spans="3:5" x14ac:dyDescent="0.25">
      <c r="C3" s="7" t="s">
        <v>3</v>
      </c>
      <c r="D3" s="7" t="s">
        <v>4</v>
      </c>
      <c r="E3" s="7" t="s">
        <v>5</v>
      </c>
    </row>
    <row r="4" spans="3:5" ht="16.5" thickBot="1" x14ac:dyDescent="0.3">
      <c r="C4" s="8">
        <v>2009</v>
      </c>
      <c r="D4" s="9">
        <v>1</v>
      </c>
      <c r="E4" s="2">
        <v>6028</v>
      </c>
    </row>
    <row r="5" spans="3:5" ht="16.5" thickBot="1" x14ac:dyDescent="0.3">
      <c r="C5" s="8"/>
      <c r="D5" s="9">
        <v>2</v>
      </c>
      <c r="E5" s="2">
        <v>5927</v>
      </c>
    </row>
    <row r="6" spans="3:5" ht="16.5" thickBot="1" x14ac:dyDescent="0.3">
      <c r="C6" s="8"/>
      <c r="D6" s="9">
        <v>3</v>
      </c>
      <c r="E6" s="2">
        <v>10515</v>
      </c>
    </row>
    <row r="7" spans="3:5" ht="16.5" thickBot="1" x14ac:dyDescent="0.3">
      <c r="C7" s="8"/>
      <c r="D7" s="9">
        <v>4</v>
      </c>
      <c r="E7" s="2">
        <v>32276</v>
      </c>
    </row>
    <row r="8" spans="3:5" ht="16.5" thickBot="1" x14ac:dyDescent="0.3">
      <c r="C8" s="8"/>
      <c r="D8" s="9">
        <v>5</v>
      </c>
      <c r="E8" s="2">
        <v>51920</v>
      </c>
    </row>
    <row r="9" spans="3:5" ht="16.5" thickBot="1" x14ac:dyDescent="0.3">
      <c r="C9" s="8"/>
      <c r="D9" s="9">
        <v>6</v>
      </c>
      <c r="E9" s="2">
        <v>31294</v>
      </c>
    </row>
    <row r="10" spans="3:5" ht="16.5" thickBot="1" x14ac:dyDescent="0.3">
      <c r="C10" s="8"/>
      <c r="D10" s="9">
        <v>7</v>
      </c>
      <c r="E10" s="2">
        <v>23573</v>
      </c>
    </row>
    <row r="11" spans="3:5" ht="16.5" thickBot="1" x14ac:dyDescent="0.3">
      <c r="C11" s="8"/>
      <c r="D11" s="9">
        <v>8</v>
      </c>
      <c r="E11" s="2">
        <v>36465</v>
      </c>
    </row>
    <row r="12" spans="3:5" ht="16.5" thickBot="1" x14ac:dyDescent="0.3">
      <c r="C12" s="8"/>
      <c r="D12" s="9">
        <v>9</v>
      </c>
      <c r="E12" s="2">
        <v>18959</v>
      </c>
    </row>
    <row r="13" spans="3:5" ht="16.5" thickBot="1" x14ac:dyDescent="0.3">
      <c r="C13" s="8"/>
      <c r="D13" s="9">
        <v>10</v>
      </c>
      <c r="E13" s="2">
        <v>13918</v>
      </c>
    </row>
    <row r="14" spans="3:5" ht="16.5" thickBot="1" x14ac:dyDescent="0.3">
      <c r="C14" s="8"/>
      <c r="D14" s="9">
        <v>11</v>
      </c>
      <c r="E14" s="2">
        <v>17987</v>
      </c>
    </row>
    <row r="15" spans="3:5" ht="16.5" thickBot="1" x14ac:dyDescent="0.3">
      <c r="C15" s="8"/>
      <c r="D15" s="9">
        <v>12</v>
      </c>
      <c r="E15" s="2">
        <v>15294</v>
      </c>
    </row>
    <row r="16" spans="3:5" ht="16.5" thickBot="1" x14ac:dyDescent="0.3">
      <c r="C16" s="8">
        <v>2010</v>
      </c>
      <c r="D16" s="9">
        <v>1</v>
      </c>
      <c r="E16" s="2">
        <v>16850</v>
      </c>
    </row>
    <row r="17" spans="3:5" ht="16.5" thickBot="1" x14ac:dyDescent="0.3">
      <c r="C17" s="8"/>
      <c r="D17" s="9">
        <v>2</v>
      </c>
      <c r="E17" s="2">
        <v>12753</v>
      </c>
    </row>
    <row r="18" spans="3:5" ht="16.5" thickBot="1" x14ac:dyDescent="0.3">
      <c r="C18" s="8"/>
      <c r="D18" s="9">
        <v>3</v>
      </c>
      <c r="E18" s="2">
        <v>26901</v>
      </c>
    </row>
    <row r="19" spans="3:5" ht="16.5" thickBot="1" x14ac:dyDescent="0.3">
      <c r="C19" s="8"/>
      <c r="D19" s="9">
        <v>4</v>
      </c>
      <c r="E19" s="2">
        <v>61494</v>
      </c>
    </row>
    <row r="20" spans="3:5" ht="16.5" thickBot="1" x14ac:dyDescent="0.3">
      <c r="C20" s="8"/>
      <c r="D20" s="9">
        <v>5</v>
      </c>
      <c r="E20" s="2">
        <v>147862</v>
      </c>
    </row>
    <row r="21" spans="3:5" ht="16.5" thickBot="1" x14ac:dyDescent="0.3">
      <c r="C21" s="8"/>
      <c r="D21" s="9">
        <v>6</v>
      </c>
      <c r="E21" s="2">
        <v>57990</v>
      </c>
    </row>
    <row r="22" spans="3:5" ht="16.5" thickBot="1" x14ac:dyDescent="0.3">
      <c r="C22" s="8"/>
      <c r="D22" s="9">
        <v>7</v>
      </c>
      <c r="E22" s="2">
        <v>51318</v>
      </c>
    </row>
    <row r="23" spans="3:5" ht="16.5" thickBot="1" x14ac:dyDescent="0.3">
      <c r="C23" s="8"/>
      <c r="D23" s="9">
        <v>8</v>
      </c>
      <c r="E23" s="2">
        <v>53599</v>
      </c>
    </row>
    <row r="24" spans="3:5" ht="16.5" thickBot="1" x14ac:dyDescent="0.3">
      <c r="C24" s="8"/>
      <c r="D24" s="9">
        <v>9</v>
      </c>
      <c r="E24" s="2">
        <v>23038</v>
      </c>
    </row>
    <row r="25" spans="3:5" ht="16.5" thickBot="1" x14ac:dyDescent="0.3">
      <c r="C25" s="8"/>
      <c r="D25" s="9">
        <v>10</v>
      </c>
      <c r="E25" s="2">
        <v>41396</v>
      </c>
    </row>
    <row r="26" spans="3:5" ht="16.5" thickBot="1" x14ac:dyDescent="0.3">
      <c r="C26" s="8"/>
      <c r="D26" s="9">
        <v>11</v>
      </c>
      <c r="E26" s="2">
        <v>19330</v>
      </c>
    </row>
    <row r="27" spans="3:5" ht="16.5" thickBot="1" x14ac:dyDescent="0.3">
      <c r="C27" s="8"/>
      <c r="D27" s="9">
        <v>12</v>
      </c>
      <c r="E27" s="2">
        <v>22707</v>
      </c>
    </row>
    <row r="28" spans="3:5" ht="16.5" thickBot="1" x14ac:dyDescent="0.3">
      <c r="C28" s="8">
        <v>2011</v>
      </c>
      <c r="D28" s="9">
        <v>1</v>
      </c>
      <c r="E28" s="2">
        <v>15395</v>
      </c>
    </row>
    <row r="29" spans="3:5" ht="16.5" thickBot="1" x14ac:dyDescent="0.3">
      <c r="C29" s="8"/>
      <c r="D29" s="9">
        <v>2</v>
      </c>
      <c r="E29" s="2">
        <v>30826</v>
      </c>
    </row>
    <row r="30" spans="3:5" ht="16.5" thickBot="1" x14ac:dyDescent="0.3">
      <c r="C30" s="8"/>
      <c r="D30" s="9">
        <v>3</v>
      </c>
      <c r="E30" s="2">
        <v>25589</v>
      </c>
    </row>
    <row r="31" spans="3:5" ht="16.5" thickBot="1" x14ac:dyDescent="0.3">
      <c r="C31" s="8"/>
      <c r="D31" s="9">
        <v>4</v>
      </c>
      <c r="E31" s="2">
        <v>103184</v>
      </c>
    </row>
    <row r="32" spans="3:5" ht="16.5" thickBot="1" x14ac:dyDescent="0.3">
      <c r="C32" s="8"/>
      <c r="D32" s="9">
        <v>5</v>
      </c>
      <c r="E32" s="2">
        <v>197608</v>
      </c>
    </row>
    <row r="33" spans="3:5" ht="16.5" thickBot="1" x14ac:dyDescent="0.3">
      <c r="C33" s="8"/>
      <c r="D33" s="9">
        <v>6</v>
      </c>
      <c r="E33" s="2">
        <v>68600</v>
      </c>
    </row>
    <row r="34" spans="3:5" ht="16.5" thickBot="1" x14ac:dyDescent="0.3">
      <c r="C34" s="8"/>
      <c r="D34" s="9">
        <v>7</v>
      </c>
      <c r="E34" s="2">
        <v>39909</v>
      </c>
    </row>
    <row r="35" spans="3:5" ht="16.5" thickBot="1" x14ac:dyDescent="0.3">
      <c r="C35" s="8"/>
      <c r="D35" s="9">
        <v>8</v>
      </c>
      <c r="E35" s="2">
        <v>91368</v>
      </c>
    </row>
    <row r="36" spans="3:5" ht="16.5" thickBot="1" x14ac:dyDescent="0.3">
      <c r="C36" s="8"/>
      <c r="D36" s="9">
        <v>9</v>
      </c>
      <c r="E36" s="2">
        <v>58781</v>
      </c>
    </row>
    <row r="37" spans="3:5" ht="16.5" thickBot="1" x14ac:dyDescent="0.3">
      <c r="C37" s="8"/>
      <c r="D37" s="9">
        <v>10</v>
      </c>
      <c r="E37" s="2">
        <v>59679</v>
      </c>
    </row>
    <row r="38" spans="3:5" ht="16.5" thickBot="1" x14ac:dyDescent="0.3">
      <c r="C38" s="8"/>
      <c r="D38" s="9">
        <v>11</v>
      </c>
      <c r="E38" s="2">
        <v>33443</v>
      </c>
    </row>
    <row r="39" spans="3:5" ht="16.5" thickBot="1" x14ac:dyDescent="0.3">
      <c r="C39" s="8"/>
      <c r="D39" s="9">
        <v>12</v>
      </c>
      <c r="E39" s="2">
        <v>53719</v>
      </c>
    </row>
    <row r="40" spans="3:5" ht="16.5" thickBot="1" x14ac:dyDescent="0.3">
      <c r="C40" s="8">
        <v>2012</v>
      </c>
      <c r="D40" s="9">
        <v>1</v>
      </c>
      <c r="E40" s="2">
        <v>27773</v>
      </c>
    </row>
    <row r="41" spans="3:5" ht="16.5" thickBot="1" x14ac:dyDescent="0.3">
      <c r="C41" s="8"/>
      <c r="D41" s="9">
        <v>2</v>
      </c>
      <c r="E41" s="2">
        <v>36653</v>
      </c>
    </row>
    <row r="42" spans="3:5" ht="16.5" thickBot="1" x14ac:dyDescent="0.3">
      <c r="C42" s="8"/>
      <c r="D42" s="9">
        <v>3</v>
      </c>
      <c r="E42" s="2">
        <v>51157</v>
      </c>
    </row>
    <row r="43" spans="3:5" ht="16.5" thickBot="1" x14ac:dyDescent="0.3">
      <c r="C43" s="8"/>
      <c r="D43" s="9">
        <v>4</v>
      </c>
      <c r="E43" s="2">
        <v>217509</v>
      </c>
    </row>
    <row r="44" spans="3:5" ht="16.5" thickBot="1" x14ac:dyDescent="0.3">
      <c r="C44" s="8"/>
      <c r="D44" s="9">
        <v>5</v>
      </c>
      <c r="E44" s="2">
        <v>206229</v>
      </c>
    </row>
    <row r="45" spans="3:5" ht="16.5" thickBot="1" x14ac:dyDescent="0.3">
      <c r="C45" s="8"/>
      <c r="D45" s="9">
        <v>6</v>
      </c>
      <c r="E45" s="2">
        <v>110081</v>
      </c>
    </row>
    <row r="46" spans="3:5" ht="16.5" thickBot="1" x14ac:dyDescent="0.3">
      <c r="C46" s="8"/>
      <c r="D46" s="9">
        <v>7</v>
      </c>
      <c r="E46" s="2">
        <v>102893</v>
      </c>
    </row>
    <row r="47" spans="3:5" ht="16.5" thickBot="1" x14ac:dyDescent="0.3">
      <c r="C47" s="8"/>
      <c r="D47" s="9">
        <v>8</v>
      </c>
      <c r="E47" s="2">
        <v>128857</v>
      </c>
    </row>
    <row r="48" spans="3:5" ht="16.5" thickBot="1" x14ac:dyDescent="0.3">
      <c r="C48" s="8"/>
      <c r="D48" s="9">
        <v>9</v>
      </c>
      <c r="E48" s="2">
        <v>104776</v>
      </c>
    </row>
    <row r="49" spans="3:5" ht="16.5" thickBot="1" x14ac:dyDescent="0.3">
      <c r="C49" s="8"/>
      <c r="D49" s="9">
        <v>10</v>
      </c>
      <c r="E49" s="2">
        <v>111036</v>
      </c>
    </row>
    <row r="50" spans="3:5" ht="16.5" thickBot="1" x14ac:dyDescent="0.3">
      <c r="C50" s="8"/>
      <c r="D50" s="9">
        <v>11</v>
      </c>
      <c r="E50" s="2">
        <v>63701</v>
      </c>
    </row>
    <row r="51" spans="3:5" ht="16.5" thickBot="1" x14ac:dyDescent="0.3">
      <c r="C51" s="8"/>
      <c r="D51" s="9">
        <v>12</v>
      </c>
      <c r="E51" s="2">
        <v>82657</v>
      </c>
    </row>
    <row r="52" spans="3:5" ht="16.5" thickBot="1" x14ac:dyDescent="0.3">
      <c r="C52" s="8">
        <v>2013</v>
      </c>
      <c r="D52" s="9">
        <v>1</v>
      </c>
      <c r="E52" s="2">
        <v>31416</v>
      </c>
    </row>
    <row r="53" spans="3:5" ht="16.5" thickBot="1" x14ac:dyDescent="0.3">
      <c r="C53" s="8"/>
      <c r="D53" s="9">
        <v>2</v>
      </c>
      <c r="E53" s="2">
        <v>48341</v>
      </c>
    </row>
    <row r="54" spans="3:5" ht="16.5" thickBot="1" x14ac:dyDescent="0.3">
      <c r="C54" s="8"/>
      <c r="D54" s="9">
        <v>3</v>
      </c>
      <c r="E54" s="2">
        <v>85651</v>
      </c>
    </row>
    <row r="55" spans="3:5" ht="16.5" thickBot="1" x14ac:dyDescent="0.3">
      <c r="C55" s="8"/>
      <c r="D55" s="9">
        <v>4</v>
      </c>
      <c r="E55" s="2">
        <v>242673</v>
      </c>
    </row>
    <row r="56" spans="3:5" ht="16.5" thickBot="1" x14ac:dyDescent="0.3">
      <c r="C56" s="8"/>
      <c r="D56" s="9">
        <v>5</v>
      </c>
      <c r="E56" s="2">
        <v>289554</v>
      </c>
    </row>
    <row r="57" spans="3:5" ht="16.5" thickBot="1" x14ac:dyDescent="0.3">
      <c r="C57" s="8"/>
      <c r="D57" s="9">
        <v>6</v>
      </c>
      <c r="E57" s="2">
        <v>164373</v>
      </c>
    </row>
    <row r="58" spans="3:5" ht="16.5" thickBot="1" x14ac:dyDescent="0.3">
      <c r="C58" s="8"/>
      <c r="D58" s="9">
        <v>7</v>
      </c>
      <c r="E58" s="2">
        <v>160608</v>
      </c>
    </row>
    <row r="59" spans="3:5" ht="16.5" thickBot="1" x14ac:dyDescent="0.3">
      <c r="C59" s="8"/>
      <c r="D59" s="9">
        <v>8</v>
      </c>
      <c r="E59" s="2">
        <v>176096</v>
      </c>
    </row>
    <row r="60" spans="3:5" ht="16.5" thickBot="1" x14ac:dyDescent="0.3">
      <c r="C60" s="8"/>
      <c r="D60" s="9">
        <v>9</v>
      </c>
      <c r="E60" s="2">
        <v>142363</v>
      </c>
    </row>
    <row r="61" spans="3:5" ht="16.5" thickBot="1" x14ac:dyDescent="0.3">
      <c r="C61" s="8"/>
      <c r="D61" s="9">
        <v>10</v>
      </c>
      <c r="E61" s="2">
        <v>114907</v>
      </c>
    </row>
    <row r="62" spans="3:5" ht="16.5" thickBot="1" x14ac:dyDescent="0.3">
      <c r="C62" s="8"/>
      <c r="D62" s="9">
        <v>11</v>
      </c>
      <c r="E62" s="2">
        <v>113552</v>
      </c>
    </row>
    <row r="63" spans="3:5" ht="16.5" thickBot="1" x14ac:dyDescent="0.3">
      <c r="C63" s="8"/>
      <c r="D63" s="9">
        <v>12</v>
      </c>
      <c r="E63" s="2">
        <v>127042</v>
      </c>
    </row>
    <row r="64" spans="3:5" ht="16.5" thickBot="1" x14ac:dyDescent="0.3">
      <c r="C64" s="8">
        <v>2014</v>
      </c>
      <c r="D64" s="9">
        <v>1</v>
      </c>
      <c r="E64" s="2">
        <v>51604</v>
      </c>
    </row>
    <row r="65" spans="3:5" ht="16.5" thickBot="1" x14ac:dyDescent="0.3">
      <c r="C65" s="8"/>
      <c r="D65" s="9">
        <v>2</v>
      </c>
      <c r="E65" s="2">
        <v>80366</v>
      </c>
    </row>
    <row r="66" spans="3:5" ht="16.5" thickBot="1" x14ac:dyDescent="0.3">
      <c r="C66" s="8"/>
      <c r="D66" s="9">
        <v>3</v>
      </c>
      <c r="E66" s="2">
        <v>208938</v>
      </c>
    </row>
    <row r="67" spans="3:5" ht="16.5" thickBot="1" x14ac:dyDescent="0.3">
      <c r="C67" s="8"/>
      <c r="D67" s="9">
        <v>4</v>
      </c>
      <c r="E67" s="2">
        <v>263830</v>
      </c>
    </row>
    <row r="68" spans="3:5" ht="16.5" thickBot="1" x14ac:dyDescent="0.3">
      <c r="C68" s="8"/>
      <c r="D68" s="9">
        <v>5</v>
      </c>
      <c r="E68" s="2">
        <v>252216</v>
      </c>
    </row>
    <row r="69" spans="3:5" ht="16.5" thickBot="1" x14ac:dyDescent="0.3">
      <c r="C69" s="8"/>
      <c r="D69" s="9">
        <v>6</v>
      </c>
      <c r="E69" s="2">
        <v>219566</v>
      </c>
    </row>
    <row r="70" spans="3:5" ht="16.5" thickBot="1" x14ac:dyDescent="0.3">
      <c r="C70" s="8"/>
      <c r="D70" s="9">
        <v>7</v>
      </c>
      <c r="E70" s="2">
        <v>149082</v>
      </c>
    </row>
    <row r="71" spans="3:5" ht="16.5" thickBot="1" x14ac:dyDescent="0.3">
      <c r="C71" s="8"/>
      <c r="D71" s="9">
        <v>8</v>
      </c>
      <c r="E71" s="2">
        <v>213888</v>
      </c>
    </row>
    <row r="72" spans="3:5" ht="16.5" thickBot="1" x14ac:dyDescent="0.3">
      <c r="C72" s="8"/>
      <c r="D72" s="9">
        <v>9</v>
      </c>
      <c r="E72" s="2">
        <v>178947</v>
      </c>
    </row>
    <row r="73" spans="3:5" ht="16.5" thickBot="1" x14ac:dyDescent="0.3">
      <c r="C73" s="8"/>
      <c r="D73" s="9">
        <v>10</v>
      </c>
      <c r="E73" s="2">
        <v>133650</v>
      </c>
    </row>
    <row r="74" spans="3:5" ht="16.5" thickBot="1" x14ac:dyDescent="0.3">
      <c r="C74" s="8"/>
      <c r="D74" s="9">
        <v>11</v>
      </c>
      <c r="E74" s="2">
        <v>116946</v>
      </c>
    </row>
    <row r="75" spans="3:5" ht="16.5" thickBot="1" x14ac:dyDescent="0.3">
      <c r="C75" s="8"/>
      <c r="D75" s="9">
        <v>12</v>
      </c>
      <c r="E75" s="2">
        <v>164154</v>
      </c>
    </row>
    <row r="76" spans="3:5" ht="16.5" thickBot="1" x14ac:dyDescent="0.3">
      <c r="C76" s="8">
        <v>2015</v>
      </c>
      <c r="D76" s="9">
        <v>1</v>
      </c>
      <c r="E76" s="2">
        <v>58843</v>
      </c>
    </row>
    <row r="77" spans="3:5" ht="16.5" thickBot="1" x14ac:dyDescent="0.3">
      <c r="C77" s="8"/>
      <c r="D77" s="9">
        <v>2</v>
      </c>
      <c r="E77" s="2">
        <v>82386</v>
      </c>
    </row>
    <row r="78" spans="3:5" ht="16.5" thickBot="1" x14ac:dyDescent="0.3">
      <c r="C78" s="8"/>
      <c r="D78" s="9">
        <v>3</v>
      </c>
      <c r="E78" s="2">
        <v>224803</v>
      </c>
    </row>
    <row r="79" spans="3:5" ht="16.5" thickBot="1" x14ac:dyDescent="0.3">
      <c r="C79" s="8"/>
      <c r="D79" s="9">
        <v>4</v>
      </c>
      <c r="E79" s="2">
        <v>354301</v>
      </c>
    </row>
    <row r="80" spans="3:5" ht="16.5" thickBot="1" x14ac:dyDescent="0.3">
      <c r="C80" s="8"/>
      <c r="D80" s="9">
        <v>5</v>
      </c>
      <c r="E80" s="2">
        <v>328263</v>
      </c>
    </row>
    <row r="81" spans="3:5" ht="16.5" thickBot="1" x14ac:dyDescent="0.3">
      <c r="C81" s="8"/>
      <c r="D81" s="9">
        <v>6</v>
      </c>
      <c r="E81" s="2">
        <v>313647</v>
      </c>
    </row>
    <row r="82" spans="3:5" ht="16.5" thickBot="1" x14ac:dyDescent="0.3">
      <c r="C82" s="8"/>
      <c r="D82" s="9">
        <v>7</v>
      </c>
      <c r="E82" s="2">
        <v>214561</v>
      </c>
    </row>
    <row r="83" spans="3:5" ht="16.5" thickBot="1" x14ac:dyDescent="0.3">
      <c r="C83" s="8"/>
      <c r="D83" s="9">
        <v>8</v>
      </c>
      <c r="E83" s="2">
        <v>337192</v>
      </c>
    </row>
    <row r="84" spans="3:5" ht="16.5" thickBot="1" x14ac:dyDescent="0.3">
      <c r="C84" s="8"/>
      <c r="D84" s="9">
        <v>9</v>
      </c>
      <c r="E84" s="2">
        <v>183482</v>
      </c>
    </row>
    <row r="85" spans="3:5" ht="16.5" thickBot="1" x14ac:dyDescent="0.3">
      <c r="C85" s="8"/>
      <c r="D85" s="9">
        <v>10</v>
      </c>
      <c r="E85" s="2">
        <v>144618</v>
      </c>
    </row>
    <row r="86" spans="3:5" ht="16.5" thickBot="1" x14ac:dyDescent="0.3">
      <c r="C86" s="8"/>
      <c r="D86" s="9">
        <v>11</v>
      </c>
      <c r="E86" s="2">
        <v>139750</v>
      </c>
    </row>
    <row r="87" spans="3:5" ht="16.5" thickBot="1" x14ac:dyDescent="0.3">
      <c r="C87" s="8"/>
      <c r="D87" s="9">
        <v>12</v>
      </c>
      <c r="E87" s="2">
        <v>184546</v>
      </c>
    </row>
    <row r="88" spans="3:5" ht="16.5" thickBot="1" x14ac:dyDescent="0.3">
      <c r="C88" s="8">
        <v>2016</v>
      </c>
      <c r="D88" s="9">
        <v>1</v>
      </c>
      <c r="E88" s="2">
        <v>71043</v>
      </c>
    </row>
    <row r="89" spans="3:5" ht="16.5" thickBot="1" x14ac:dyDescent="0.3">
      <c r="C89" s="8"/>
      <c r="D89" s="9">
        <v>2</v>
      </c>
      <c r="E89" s="2">
        <v>152930</v>
      </c>
    </row>
    <row r="90" spans="3:5" ht="16.5" thickBot="1" x14ac:dyDescent="0.3">
      <c r="C90" s="8"/>
      <c r="D90" s="9">
        <v>3</v>
      </c>
      <c r="E90" s="2">
        <v>250559</v>
      </c>
    </row>
    <row r="91" spans="3:5" ht="16.5" thickBot="1" x14ac:dyDescent="0.3">
      <c r="C91" s="8"/>
      <c r="D91" s="9">
        <v>4</v>
      </c>
      <c r="E91" s="2">
        <v>409567</v>
      </c>
    </row>
    <row r="92" spans="3:5" ht="16.5" thickBot="1" x14ac:dyDescent="0.3">
      <c r="C92" s="8"/>
      <c r="D92" s="9">
        <v>5</v>
      </c>
      <c r="E92" s="2">
        <v>394747</v>
      </c>
    </row>
    <row r="93" spans="3:5" ht="16.5" thickBot="1" x14ac:dyDescent="0.3">
      <c r="C93" s="8"/>
      <c r="D93" s="9">
        <v>6</v>
      </c>
      <c r="E93" s="2">
        <v>272874</v>
      </c>
    </row>
    <row r="94" spans="3:5" ht="16.5" thickBot="1" x14ac:dyDescent="0.3">
      <c r="C94" s="8"/>
      <c r="D94" s="9">
        <v>7</v>
      </c>
      <c r="E94" s="2">
        <v>230303</v>
      </c>
    </row>
    <row r="95" spans="3:5" ht="16.5" thickBot="1" x14ac:dyDescent="0.3">
      <c r="C95" s="8"/>
      <c r="D95" s="9">
        <v>8</v>
      </c>
      <c r="E95" s="2">
        <v>375402</v>
      </c>
    </row>
    <row r="96" spans="3:5" ht="16.5" thickBot="1" x14ac:dyDescent="0.3">
      <c r="C96" s="8"/>
      <c r="D96" s="9">
        <v>9</v>
      </c>
      <c r="E96" s="2">
        <v>195409</v>
      </c>
    </row>
    <row r="97" spans="3:5" ht="16.5" thickBot="1" x14ac:dyDescent="0.3">
      <c r="C97" s="8"/>
      <c r="D97" s="9">
        <v>10</v>
      </c>
      <c r="E97" s="2">
        <v>173518</v>
      </c>
    </row>
    <row r="98" spans="3:5" ht="16.5" thickBot="1" x14ac:dyDescent="0.3">
      <c r="C98" s="8"/>
      <c r="D98" s="9">
        <v>11</v>
      </c>
      <c r="E98" s="2">
        <v>181702</v>
      </c>
    </row>
    <row r="99" spans="3:5" ht="16.5" thickBot="1" x14ac:dyDescent="0.3">
      <c r="C99" s="8"/>
      <c r="D99" s="9">
        <v>12</v>
      </c>
      <c r="E99" s="2">
        <v>258713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99"/>
  <sheetViews>
    <sheetView topLeftCell="A80" workbookViewId="0">
      <selection activeCell="C3" sqref="C3:E99"/>
    </sheetView>
  </sheetViews>
  <sheetFormatPr defaultRowHeight="15" x14ac:dyDescent="0.25"/>
  <sheetData>
    <row r="3" spans="3:5" x14ac:dyDescent="0.25">
      <c r="C3" s="7" t="s">
        <v>3</v>
      </c>
      <c r="D3" s="7" t="s">
        <v>4</v>
      </c>
      <c r="E3" s="7" t="s">
        <v>5</v>
      </c>
    </row>
    <row r="4" spans="3:5" ht="16.5" thickBot="1" x14ac:dyDescent="0.3">
      <c r="C4" s="8">
        <v>2009</v>
      </c>
      <c r="D4" s="9">
        <v>1</v>
      </c>
      <c r="E4" s="2">
        <v>6028</v>
      </c>
    </row>
    <row r="5" spans="3:5" ht="16.5" thickBot="1" x14ac:dyDescent="0.3">
      <c r="C5" s="8"/>
      <c r="D5" s="9">
        <v>2</v>
      </c>
      <c r="E5" s="2">
        <v>5927</v>
      </c>
    </row>
    <row r="6" spans="3:5" ht="16.5" thickBot="1" x14ac:dyDescent="0.3">
      <c r="C6" s="8"/>
      <c r="D6" s="9">
        <v>3</v>
      </c>
      <c r="E6" s="2">
        <v>10515</v>
      </c>
    </row>
    <row r="7" spans="3:5" ht="16.5" thickBot="1" x14ac:dyDescent="0.3">
      <c r="C7" s="8"/>
      <c r="D7" s="9">
        <v>4</v>
      </c>
      <c r="E7" s="2">
        <v>32276</v>
      </c>
    </row>
    <row r="8" spans="3:5" ht="16.5" thickBot="1" x14ac:dyDescent="0.3">
      <c r="C8" s="8"/>
      <c r="D8" s="9">
        <v>5</v>
      </c>
      <c r="E8" s="2">
        <v>51920</v>
      </c>
    </row>
    <row r="9" spans="3:5" ht="16.5" thickBot="1" x14ac:dyDescent="0.3">
      <c r="C9" s="8"/>
      <c r="D9" s="9">
        <v>6</v>
      </c>
      <c r="E9" s="2">
        <v>31294</v>
      </c>
    </row>
    <row r="10" spans="3:5" ht="16.5" thickBot="1" x14ac:dyDescent="0.3">
      <c r="C10" s="8"/>
      <c r="D10" s="9">
        <v>7</v>
      </c>
      <c r="E10" s="2">
        <v>23573</v>
      </c>
    </row>
    <row r="11" spans="3:5" ht="16.5" thickBot="1" x14ac:dyDescent="0.3">
      <c r="C11" s="8"/>
      <c r="D11" s="9">
        <v>8</v>
      </c>
      <c r="E11" s="2">
        <v>36465</v>
      </c>
    </row>
    <row r="12" spans="3:5" ht="16.5" thickBot="1" x14ac:dyDescent="0.3">
      <c r="C12" s="8"/>
      <c r="D12" s="9">
        <v>9</v>
      </c>
      <c r="E12" s="2">
        <v>18959</v>
      </c>
    </row>
    <row r="13" spans="3:5" ht="16.5" thickBot="1" x14ac:dyDescent="0.3">
      <c r="C13" s="8"/>
      <c r="D13" s="9">
        <v>10</v>
      </c>
      <c r="E13" s="2">
        <v>13918</v>
      </c>
    </row>
    <row r="14" spans="3:5" ht="16.5" thickBot="1" x14ac:dyDescent="0.3">
      <c r="C14" s="8"/>
      <c r="D14" s="9">
        <v>11</v>
      </c>
      <c r="E14" s="2">
        <v>17987</v>
      </c>
    </row>
    <row r="15" spans="3:5" ht="16.5" thickBot="1" x14ac:dyDescent="0.3">
      <c r="C15" s="8"/>
      <c r="D15" s="9">
        <v>12</v>
      </c>
      <c r="E15" s="2">
        <v>15294</v>
      </c>
    </row>
    <row r="16" spans="3:5" ht="16.5" thickBot="1" x14ac:dyDescent="0.3">
      <c r="C16" s="8">
        <v>2010</v>
      </c>
      <c r="D16" s="9">
        <v>1</v>
      </c>
      <c r="E16" s="2">
        <v>16850</v>
      </c>
    </row>
    <row r="17" spans="3:9" ht="16.5" thickBot="1" x14ac:dyDescent="0.3">
      <c r="C17" s="8"/>
      <c r="D17" s="9">
        <v>2</v>
      </c>
      <c r="E17" s="2">
        <v>12753</v>
      </c>
    </row>
    <row r="18" spans="3:9" ht="16.5" thickBot="1" x14ac:dyDescent="0.3">
      <c r="C18" s="8"/>
      <c r="D18" s="9">
        <v>3</v>
      </c>
      <c r="E18" s="2">
        <v>26901</v>
      </c>
    </row>
    <row r="19" spans="3:9" ht="16.5" thickBot="1" x14ac:dyDescent="0.3">
      <c r="C19" s="8"/>
      <c r="D19" s="9">
        <v>4</v>
      </c>
      <c r="E19" s="2">
        <v>61494</v>
      </c>
    </row>
    <row r="20" spans="3:9" ht="16.5" thickBot="1" x14ac:dyDescent="0.3">
      <c r="C20" s="8"/>
      <c r="D20" s="9">
        <v>5</v>
      </c>
      <c r="E20" s="2">
        <v>147862</v>
      </c>
    </row>
    <row r="21" spans="3:9" ht="16.5" thickBot="1" x14ac:dyDescent="0.3">
      <c r="C21" s="8"/>
      <c r="D21" s="9">
        <v>6</v>
      </c>
      <c r="E21" s="2">
        <v>57990</v>
      </c>
    </row>
    <row r="22" spans="3:9" ht="16.5" thickBot="1" x14ac:dyDescent="0.3">
      <c r="C22" s="8"/>
      <c r="D22" s="9">
        <v>7</v>
      </c>
      <c r="E22" s="2">
        <v>51318</v>
      </c>
    </row>
    <row r="23" spans="3:9" ht="16.5" thickBot="1" x14ac:dyDescent="0.3">
      <c r="C23" s="8"/>
      <c r="D23" s="9">
        <v>8</v>
      </c>
      <c r="E23" s="2">
        <v>53599</v>
      </c>
    </row>
    <row r="24" spans="3:9" ht="16.5" thickBot="1" x14ac:dyDescent="0.3">
      <c r="C24" s="8"/>
      <c r="D24" s="9">
        <v>9</v>
      </c>
      <c r="E24" s="2">
        <v>23038</v>
      </c>
    </row>
    <row r="25" spans="3:9" ht="16.5" thickBot="1" x14ac:dyDescent="0.3">
      <c r="C25" s="8"/>
      <c r="D25" s="9">
        <v>10</v>
      </c>
      <c r="E25" s="2">
        <v>41396</v>
      </c>
    </row>
    <row r="26" spans="3:9" ht="16.5" thickBot="1" x14ac:dyDescent="0.3">
      <c r="C26" s="8"/>
      <c r="D26" s="9">
        <v>11</v>
      </c>
      <c r="E26" s="2">
        <v>19330</v>
      </c>
    </row>
    <row r="27" spans="3:9" ht="16.5" thickBot="1" x14ac:dyDescent="0.3">
      <c r="C27" s="8"/>
      <c r="D27" s="9">
        <v>12</v>
      </c>
      <c r="E27" s="2">
        <v>22707</v>
      </c>
      <c r="I27" t="s">
        <v>6</v>
      </c>
    </row>
    <row r="28" spans="3:9" ht="16.5" thickBot="1" x14ac:dyDescent="0.3">
      <c r="C28" s="8">
        <v>2011</v>
      </c>
      <c r="D28" s="9">
        <v>1</v>
      </c>
      <c r="E28" s="2">
        <v>15395</v>
      </c>
      <c r="I28" t="s">
        <v>7</v>
      </c>
    </row>
    <row r="29" spans="3:9" ht="16.5" thickBot="1" x14ac:dyDescent="0.3">
      <c r="C29" s="8"/>
      <c r="D29" s="9">
        <v>2</v>
      </c>
      <c r="E29" s="2">
        <v>30826</v>
      </c>
    </row>
    <row r="30" spans="3:9" ht="16.5" thickBot="1" x14ac:dyDescent="0.3">
      <c r="C30" s="8"/>
      <c r="D30" s="9">
        <v>3</v>
      </c>
      <c r="E30" s="2">
        <v>25589</v>
      </c>
    </row>
    <row r="31" spans="3:9" ht="16.5" thickBot="1" x14ac:dyDescent="0.3">
      <c r="C31" s="8"/>
      <c r="D31" s="9">
        <v>4</v>
      </c>
      <c r="E31" s="2">
        <v>103184</v>
      </c>
    </row>
    <row r="32" spans="3:9" ht="16.5" thickBot="1" x14ac:dyDescent="0.3">
      <c r="C32" s="8"/>
      <c r="D32" s="9">
        <v>5</v>
      </c>
      <c r="E32" s="2">
        <v>197608</v>
      </c>
    </row>
    <row r="33" spans="3:5" ht="16.5" thickBot="1" x14ac:dyDescent="0.3">
      <c r="C33" s="8"/>
      <c r="D33" s="9">
        <v>6</v>
      </c>
      <c r="E33" s="2">
        <v>68600</v>
      </c>
    </row>
    <row r="34" spans="3:5" ht="16.5" thickBot="1" x14ac:dyDescent="0.3">
      <c r="C34" s="8"/>
      <c r="D34" s="9">
        <v>7</v>
      </c>
      <c r="E34" s="2">
        <v>39909</v>
      </c>
    </row>
    <row r="35" spans="3:5" ht="16.5" thickBot="1" x14ac:dyDescent="0.3">
      <c r="C35" s="8"/>
      <c r="D35" s="9">
        <v>8</v>
      </c>
      <c r="E35" s="2">
        <v>91368</v>
      </c>
    </row>
    <row r="36" spans="3:5" ht="16.5" thickBot="1" x14ac:dyDescent="0.3">
      <c r="C36" s="8"/>
      <c r="D36" s="9">
        <v>9</v>
      </c>
      <c r="E36" s="2">
        <v>58781</v>
      </c>
    </row>
    <row r="37" spans="3:5" ht="16.5" thickBot="1" x14ac:dyDescent="0.3">
      <c r="C37" s="8"/>
      <c r="D37" s="9">
        <v>10</v>
      </c>
      <c r="E37" s="2">
        <v>59679</v>
      </c>
    </row>
    <row r="38" spans="3:5" ht="16.5" thickBot="1" x14ac:dyDescent="0.3">
      <c r="C38" s="8"/>
      <c r="D38" s="9">
        <v>11</v>
      </c>
      <c r="E38" s="2">
        <v>33443</v>
      </c>
    </row>
    <row r="39" spans="3:5" ht="16.5" thickBot="1" x14ac:dyDescent="0.3">
      <c r="C39" s="8"/>
      <c r="D39" s="9">
        <v>12</v>
      </c>
      <c r="E39" s="2">
        <v>53719</v>
      </c>
    </row>
    <row r="40" spans="3:5" ht="16.5" thickBot="1" x14ac:dyDescent="0.3">
      <c r="C40" s="8">
        <v>2012</v>
      </c>
      <c r="D40" s="9">
        <v>1</v>
      </c>
      <c r="E40" s="2">
        <v>27773</v>
      </c>
    </row>
    <row r="41" spans="3:5" ht="16.5" thickBot="1" x14ac:dyDescent="0.3">
      <c r="C41" s="8"/>
      <c r="D41" s="9">
        <v>2</v>
      </c>
      <c r="E41" s="2">
        <v>36653</v>
      </c>
    </row>
    <row r="42" spans="3:5" ht="16.5" thickBot="1" x14ac:dyDescent="0.3">
      <c r="C42" s="8"/>
      <c r="D42" s="9">
        <v>3</v>
      </c>
      <c r="E42" s="2">
        <v>51157</v>
      </c>
    </row>
    <row r="43" spans="3:5" ht="16.5" thickBot="1" x14ac:dyDescent="0.3">
      <c r="C43" s="8"/>
      <c r="D43" s="9">
        <v>4</v>
      </c>
      <c r="E43" s="2">
        <v>217509</v>
      </c>
    </row>
    <row r="44" spans="3:5" ht="16.5" thickBot="1" x14ac:dyDescent="0.3">
      <c r="C44" s="8"/>
      <c r="D44" s="9">
        <v>5</v>
      </c>
      <c r="E44" s="2">
        <v>206229</v>
      </c>
    </row>
    <row r="45" spans="3:5" ht="16.5" thickBot="1" x14ac:dyDescent="0.3">
      <c r="C45" s="8"/>
      <c r="D45" s="9">
        <v>6</v>
      </c>
      <c r="E45" s="2">
        <v>110081</v>
      </c>
    </row>
    <row r="46" spans="3:5" ht="16.5" thickBot="1" x14ac:dyDescent="0.3">
      <c r="C46" s="8"/>
      <c r="D46" s="9">
        <v>7</v>
      </c>
      <c r="E46" s="2">
        <v>102893</v>
      </c>
    </row>
    <row r="47" spans="3:5" ht="16.5" thickBot="1" x14ac:dyDescent="0.3">
      <c r="C47" s="8"/>
      <c r="D47" s="9">
        <v>8</v>
      </c>
      <c r="E47" s="2">
        <v>128857</v>
      </c>
    </row>
    <row r="48" spans="3:5" ht="16.5" thickBot="1" x14ac:dyDescent="0.3">
      <c r="C48" s="8"/>
      <c r="D48" s="9">
        <v>9</v>
      </c>
      <c r="E48" s="2">
        <v>104776</v>
      </c>
    </row>
    <row r="49" spans="3:5" ht="16.5" thickBot="1" x14ac:dyDescent="0.3">
      <c r="C49" s="8"/>
      <c r="D49" s="9">
        <v>10</v>
      </c>
      <c r="E49" s="2">
        <v>111036</v>
      </c>
    </row>
    <row r="50" spans="3:5" ht="16.5" thickBot="1" x14ac:dyDescent="0.3">
      <c r="C50" s="8"/>
      <c r="D50" s="9">
        <v>11</v>
      </c>
      <c r="E50" s="2">
        <v>63701</v>
      </c>
    </row>
    <row r="51" spans="3:5" ht="16.5" thickBot="1" x14ac:dyDescent="0.3">
      <c r="C51" s="8"/>
      <c r="D51" s="9">
        <v>12</v>
      </c>
      <c r="E51" s="2">
        <v>82657</v>
      </c>
    </row>
    <row r="52" spans="3:5" ht="16.5" thickBot="1" x14ac:dyDescent="0.3">
      <c r="C52" s="8">
        <v>2013</v>
      </c>
      <c r="D52" s="9">
        <v>1</v>
      </c>
      <c r="E52" s="2">
        <v>31416</v>
      </c>
    </row>
    <row r="53" spans="3:5" ht="16.5" thickBot="1" x14ac:dyDescent="0.3">
      <c r="C53" s="8"/>
      <c r="D53" s="9">
        <v>2</v>
      </c>
      <c r="E53" s="2">
        <v>48341</v>
      </c>
    </row>
    <row r="54" spans="3:5" ht="16.5" thickBot="1" x14ac:dyDescent="0.3">
      <c r="C54" s="8"/>
      <c r="D54" s="9">
        <v>3</v>
      </c>
      <c r="E54" s="2">
        <v>85651</v>
      </c>
    </row>
    <row r="55" spans="3:5" ht="16.5" thickBot="1" x14ac:dyDescent="0.3">
      <c r="C55" s="8"/>
      <c r="D55" s="9">
        <v>4</v>
      </c>
      <c r="E55" s="2">
        <v>242673</v>
      </c>
    </row>
    <row r="56" spans="3:5" ht="16.5" thickBot="1" x14ac:dyDescent="0.3">
      <c r="C56" s="8"/>
      <c r="D56" s="9">
        <v>5</v>
      </c>
      <c r="E56" s="2">
        <v>289554</v>
      </c>
    </row>
    <row r="57" spans="3:5" ht="16.5" thickBot="1" x14ac:dyDescent="0.3">
      <c r="C57" s="8"/>
      <c r="D57" s="9">
        <v>6</v>
      </c>
      <c r="E57" s="2">
        <v>164373</v>
      </c>
    </row>
    <row r="58" spans="3:5" ht="16.5" thickBot="1" x14ac:dyDescent="0.3">
      <c r="C58" s="8"/>
      <c r="D58" s="9">
        <v>7</v>
      </c>
      <c r="E58" s="2">
        <v>160608</v>
      </c>
    </row>
    <row r="59" spans="3:5" ht="16.5" thickBot="1" x14ac:dyDescent="0.3">
      <c r="C59" s="8"/>
      <c r="D59" s="9">
        <v>8</v>
      </c>
      <c r="E59" s="2">
        <v>176096</v>
      </c>
    </row>
    <row r="60" spans="3:5" ht="16.5" thickBot="1" x14ac:dyDescent="0.3">
      <c r="C60" s="8"/>
      <c r="D60" s="9">
        <v>9</v>
      </c>
      <c r="E60" s="2">
        <v>142363</v>
      </c>
    </row>
    <row r="61" spans="3:5" ht="16.5" thickBot="1" x14ac:dyDescent="0.3">
      <c r="C61" s="8"/>
      <c r="D61" s="9">
        <v>10</v>
      </c>
      <c r="E61" s="2">
        <v>114907</v>
      </c>
    </row>
    <row r="62" spans="3:5" ht="16.5" thickBot="1" x14ac:dyDescent="0.3">
      <c r="C62" s="8"/>
      <c r="D62" s="9">
        <v>11</v>
      </c>
      <c r="E62" s="2">
        <v>113552</v>
      </c>
    </row>
    <row r="63" spans="3:5" ht="16.5" thickBot="1" x14ac:dyDescent="0.3">
      <c r="C63" s="8"/>
      <c r="D63" s="9">
        <v>12</v>
      </c>
      <c r="E63" s="2">
        <v>127042</v>
      </c>
    </row>
    <row r="64" spans="3:5" ht="16.5" thickBot="1" x14ac:dyDescent="0.3">
      <c r="C64" s="8">
        <v>2014</v>
      </c>
      <c r="D64" s="9">
        <v>1</v>
      </c>
      <c r="E64" s="2">
        <v>51604</v>
      </c>
    </row>
    <row r="65" spans="3:5" ht="16.5" thickBot="1" x14ac:dyDescent="0.3">
      <c r="C65" s="8"/>
      <c r="D65" s="9">
        <v>2</v>
      </c>
      <c r="E65" s="2">
        <v>80366</v>
      </c>
    </row>
    <row r="66" spans="3:5" ht="16.5" thickBot="1" x14ac:dyDescent="0.3">
      <c r="C66" s="8"/>
      <c r="D66" s="9">
        <v>3</v>
      </c>
      <c r="E66" s="2">
        <v>208938</v>
      </c>
    </row>
    <row r="67" spans="3:5" ht="16.5" thickBot="1" x14ac:dyDescent="0.3">
      <c r="C67" s="8"/>
      <c r="D67" s="9">
        <v>4</v>
      </c>
      <c r="E67" s="2">
        <v>263830</v>
      </c>
    </row>
    <row r="68" spans="3:5" ht="16.5" thickBot="1" x14ac:dyDescent="0.3">
      <c r="C68" s="8"/>
      <c r="D68" s="9">
        <v>5</v>
      </c>
      <c r="E68" s="2">
        <v>252216</v>
      </c>
    </row>
    <row r="69" spans="3:5" ht="16.5" thickBot="1" x14ac:dyDescent="0.3">
      <c r="C69" s="8"/>
      <c r="D69" s="9">
        <v>6</v>
      </c>
      <c r="E69" s="2">
        <v>219566</v>
      </c>
    </row>
    <row r="70" spans="3:5" ht="16.5" thickBot="1" x14ac:dyDescent="0.3">
      <c r="C70" s="8"/>
      <c r="D70" s="9">
        <v>7</v>
      </c>
      <c r="E70" s="2">
        <v>149082</v>
      </c>
    </row>
    <row r="71" spans="3:5" ht="16.5" thickBot="1" x14ac:dyDescent="0.3">
      <c r="C71" s="8"/>
      <c r="D71" s="9">
        <v>8</v>
      </c>
      <c r="E71" s="2">
        <v>213888</v>
      </c>
    </row>
    <row r="72" spans="3:5" ht="16.5" thickBot="1" x14ac:dyDescent="0.3">
      <c r="C72" s="8"/>
      <c r="D72" s="9">
        <v>9</v>
      </c>
      <c r="E72" s="2">
        <v>178947</v>
      </c>
    </row>
    <row r="73" spans="3:5" ht="16.5" thickBot="1" x14ac:dyDescent="0.3">
      <c r="C73" s="8"/>
      <c r="D73" s="9">
        <v>10</v>
      </c>
      <c r="E73" s="2">
        <v>133650</v>
      </c>
    </row>
    <row r="74" spans="3:5" ht="16.5" thickBot="1" x14ac:dyDescent="0.3">
      <c r="C74" s="8"/>
      <c r="D74" s="9">
        <v>11</v>
      </c>
      <c r="E74" s="2">
        <v>116946</v>
      </c>
    </row>
    <row r="75" spans="3:5" ht="16.5" thickBot="1" x14ac:dyDescent="0.3">
      <c r="C75" s="8"/>
      <c r="D75" s="9">
        <v>12</v>
      </c>
      <c r="E75" s="2">
        <v>164154</v>
      </c>
    </row>
    <row r="76" spans="3:5" ht="16.5" thickBot="1" x14ac:dyDescent="0.3">
      <c r="C76" s="8">
        <v>2015</v>
      </c>
      <c r="D76" s="9">
        <v>1</v>
      </c>
      <c r="E76" s="2">
        <v>58843</v>
      </c>
    </row>
    <row r="77" spans="3:5" ht="16.5" thickBot="1" x14ac:dyDescent="0.3">
      <c r="C77" s="8"/>
      <c r="D77" s="9">
        <v>2</v>
      </c>
      <c r="E77" s="2">
        <v>82386</v>
      </c>
    </row>
    <row r="78" spans="3:5" ht="16.5" thickBot="1" x14ac:dyDescent="0.3">
      <c r="C78" s="8"/>
      <c r="D78" s="9">
        <v>3</v>
      </c>
      <c r="E78" s="2">
        <v>224803</v>
      </c>
    </row>
    <row r="79" spans="3:5" ht="16.5" thickBot="1" x14ac:dyDescent="0.3">
      <c r="C79" s="8"/>
      <c r="D79" s="9">
        <v>4</v>
      </c>
      <c r="E79" s="2">
        <v>354301</v>
      </c>
    </row>
    <row r="80" spans="3:5" ht="16.5" thickBot="1" x14ac:dyDescent="0.3">
      <c r="C80" s="8"/>
      <c r="D80" s="9">
        <v>5</v>
      </c>
      <c r="E80" s="2">
        <v>328263</v>
      </c>
    </row>
    <row r="81" spans="3:5" ht="16.5" thickBot="1" x14ac:dyDescent="0.3">
      <c r="C81" s="8"/>
      <c r="D81" s="9">
        <v>6</v>
      </c>
      <c r="E81" s="2">
        <v>313647</v>
      </c>
    </row>
    <row r="82" spans="3:5" ht="16.5" thickBot="1" x14ac:dyDescent="0.3">
      <c r="C82" s="8"/>
      <c r="D82" s="9">
        <v>7</v>
      </c>
      <c r="E82" s="2">
        <v>214561</v>
      </c>
    </row>
    <row r="83" spans="3:5" ht="16.5" thickBot="1" x14ac:dyDescent="0.3">
      <c r="C83" s="8"/>
      <c r="D83" s="9">
        <v>8</v>
      </c>
      <c r="E83" s="2">
        <v>337192</v>
      </c>
    </row>
    <row r="84" spans="3:5" ht="16.5" thickBot="1" x14ac:dyDescent="0.3">
      <c r="C84" s="8"/>
      <c r="D84" s="9">
        <v>9</v>
      </c>
      <c r="E84" s="2">
        <v>183482</v>
      </c>
    </row>
    <row r="85" spans="3:5" ht="16.5" thickBot="1" x14ac:dyDescent="0.3">
      <c r="C85" s="8"/>
      <c r="D85" s="9">
        <v>10</v>
      </c>
      <c r="E85" s="2">
        <v>144618</v>
      </c>
    </row>
    <row r="86" spans="3:5" ht="16.5" thickBot="1" x14ac:dyDescent="0.3">
      <c r="C86" s="8"/>
      <c r="D86" s="9">
        <v>11</v>
      </c>
      <c r="E86" s="2">
        <v>139750</v>
      </c>
    </row>
    <row r="87" spans="3:5" ht="16.5" thickBot="1" x14ac:dyDescent="0.3">
      <c r="C87" s="8"/>
      <c r="D87" s="9">
        <v>12</v>
      </c>
      <c r="E87" s="2">
        <v>184546</v>
      </c>
    </row>
    <row r="88" spans="3:5" ht="16.5" thickBot="1" x14ac:dyDescent="0.3">
      <c r="C88" s="8">
        <v>2016</v>
      </c>
      <c r="D88" s="9">
        <v>1</v>
      </c>
      <c r="E88" s="2">
        <v>71043</v>
      </c>
    </row>
    <row r="89" spans="3:5" ht="16.5" thickBot="1" x14ac:dyDescent="0.3">
      <c r="C89" s="8"/>
      <c r="D89" s="9">
        <v>2</v>
      </c>
      <c r="E89" s="2">
        <v>152930</v>
      </c>
    </row>
    <row r="90" spans="3:5" ht="16.5" thickBot="1" x14ac:dyDescent="0.3">
      <c r="C90" s="8"/>
      <c r="D90" s="9">
        <v>3</v>
      </c>
      <c r="E90" s="2">
        <v>250559</v>
      </c>
    </row>
    <row r="91" spans="3:5" ht="16.5" thickBot="1" x14ac:dyDescent="0.3">
      <c r="C91" s="8"/>
      <c r="D91" s="9">
        <v>4</v>
      </c>
      <c r="E91" s="2">
        <v>409567</v>
      </c>
    </row>
    <row r="92" spans="3:5" ht="16.5" thickBot="1" x14ac:dyDescent="0.3">
      <c r="C92" s="8"/>
      <c r="D92" s="9">
        <v>5</v>
      </c>
      <c r="E92" s="2">
        <v>394747</v>
      </c>
    </row>
    <row r="93" spans="3:5" ht="16.5" thickBot="1" x14ac:dyDescent="0.3">
      <c r="C93" s="8"/>
      <c r="D93" s="9">
        <v>6</v>
      </c>
      <c r="E93" s="2">
        <v>272874</v>
      </c>
    </row>
    <row r="94" spans="3:5" ht="16.5" thickBot="1" x14ac:dyDescent="0.3">
      <c r="C94" s="8"/>
      <c r="D94" s="9">
        <v>7</v>
      </c>
      <c r="E94" s="2">
        <v>230303</v>
      </c>
    </row>
    <row r="95" spans="3:5" ht="16.5" thickBot="1" x14ac:dyDescent="0.3">
      <c r="C95" s="8"/>
      <c r="D95" s="9">
        <v>8</v>
      </c>
      <c r="E95" s="2">
        <v>375402</v>
      </c>
    </row>
    <row r="96" spans="3:5" ht="16.5" thickBot="1" x14ac:dyDescent="0.3">
      <c r="C96" s="8"/>
      <c r="D96" s="9">
        <v>9</v>
      </c>
      <c r="E96" s="2">
        <v>195409</v>
      </c>
    </row>
    <row r="97" spans="3:5" ht="16.5" thickBot="1" x14ac:dyDescent="0.3">
      <c r="C97" s="8"/>
      <c r="D97" s="9">
        <v>10</v>
      </c>
      <c r="E97" s="2">
        <v>173518</v>
      </c>
    </row>
    <row r="98" spans="3:5" ht="16.5" thickBot="1" x14ac:dyDescent="0.3">
      <c r="C98" s="8"/>
      <c r="D98" s="9">
        <v>11</v>
      </c>
      <c r="E98" s="2">
        <v>181702</v>
      </c>
    </row>
    <row r="99" spans="3:5" ht="16.5" thickBot="1" x14ac:dyDescent="0.3">
      <c r="C99" s="8"/>
      <c r="D99" s="9">
        <v>12</v>
      </c>
      <c r="E99" s="2">
        <v>258713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02"/>
  <sheetViews>
    <sheetView topLeftCell="A19" zoomScaleNormal="100" workbookViewId="0">
      <selection activeCell="E98" sqref="C2:E98"/>
    </sheetView>
  </sheetViews>
  <sheetFormatPr defaultRowHeight="15" x14ac:dyDescent="0.25"/>
  <cols>
    <col min="6" max="7" width="16.5703125" bestFit="1" customWidth="1"/>
    <col min="10" max="10" width="12" bestFit="1" customWidth="1"/>
    <col min="11" max="11" width="12" customWidth="1"/>
  </cols>
  <sheetData>
    <row r="2" spans="3:14" s="7" customFormat="1" x14ac:dyDescent="0.25">
      <c r="C2" s="7" t="s">
        <v>3</v>
      </c>
      <c r="D2" s="7" t="s">
        <v>4</v>
      </c>
      <c r="E2" s="7" t="s">
        <v>5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18</v>
      </c>
      <c r="K2" s="7" t="s">
        <v>18</v>
      </c>
      <c r="L2" s="7" t="s">
        <v>14</v>
      </c>
      <c r="M2" s="7" t="s">
        <v>15</v>
      </c>
      <c r="N2" s="7" t="s">
        <v>16</v>
      </c>
    </row>
    <row r="3" spans="3:14" ht="16.5" thickBot="1" x14ac:dyDescent="0.3">
      <c r="C3" s="8">
        <v>2009</v>
      </c>
      <c r="D3" s="9">
        <v>1</v>
      </c>
      <c r="E3" s="2">
        <v>6028</v>
      </c>
    </row>
    <row r="4" spans="3:14" ht="16.5" thickBot="1" x14ac:dyDescent="0.3">
      <c r="C4" s="8"/>
      <c r="D4" s="9">
        <v>2</v>
      </c>
      <c r="E4" s="2">
        <v>5927</v>
      </c>
    </row>
    <row r="5" spans="3:14" ht="16.5" thickBot="1" x14ac:dyDescent="0.3">
      <c r="C5" s="8"/>
      <c r="D5" s="9">
        <v>3</v>
      </c>
      <c r="E5" s="2">
        <v>10515</v>
      </c>
    </row>
    <row r="6" spans="3:14" ht="16.5" thickBot="1" x14ac:dyDescent="0.3">
      <c r="C6" s="8"/>
      <c r="D6" s="9">
        <v>4</v>
      </c>
      <c r="E6" s="2">
        <v>32276</v>
      </c>
      <c r="F6">
        <f>(E5+E4+E3)/3</f>
        <v>7490</v>
      </c>
      <c r="H6" s="6">
        <f>E6-F6</f>
        <v>24786</v>
      </c>
      <c r="J6">
        <f t="shared" ref="J6:J37" si="0">F6^2</f>
        <v>56100100</v>
      </c>
      <c r="L6">
        <f>SQRT(F6)</f>
        <v>86.544786093675228</v>
      </c>
      <c r="M6">
        <f>E6/H6</f>
        <v>1.3021867183087226</v>
      </c>
    </row>
    <row r="7" spans="3:14" ht="16.5" thickBot="1" x14ac:dyDescent="0.3">
      <c r="C7" s="8"/>
      <c r="D7" s="9">
        <v>5</v>
      </c>
      <c r="E7" s="2">
        <v>51920</v>
      </c>
      <c r="F7">
        <f t="shared" ref="F7:F70" si="1">(E6+E5+E4)/3</f>
        <v>16239.333333333334</v>
      </c>
      <c r="H7" s="6">
        <f t="shared" ref="H7:H70" si="2">E7-F7</f>
        <v>35680.666666666664</v>
      </c>
      <c r="J7">
        <f t="shared" si="0"/>
        <v>263715947.11111113</v>
      </c>
      <c r="L7">
        <f t="shared" ref="L7:L70" si="3">SQRT(F7)</f>
        <v>127.43364286299492</v>
      </c>
      <c r="M7">
        <f t="shared" ref="M7:M70" si="4">E7/H7</f>
        <v>1.4551297621494368</v>
      </c>
    </row>
    <row r="8" spans="3:14" ht="16.5" thickBot="1" x14ac:dyDescent="0.3">
      <c r="C8" s="8"/>
      <c r="D8" s="9">
        <v>6</v>
      </c>
      <c r="E8" s="2">
        <v>31294</v>
      </c>
      <c r="F8">
        <f t="shared" si="1"/>
        <v>31570.333333333332</v>
      </c>
      <c r="H8" s="6">
        <f>E8-F8</f>
        <v>-276.33333333333212</v>
      </c>
      <c r="J8">
        <f t="shared" si="0"/>
        <v>996685946.77777767</v>
      </c>
      <c r="L8">
        <f t="shared" si="3"/>
        <v>177.68042473309583</v>
      </c>
      <c r="M8">
        <f t="shared" si="4"/>
        <v>-113.24728588661087</v>
      </c>
    </row>
    <row r="9" spans="3:14" ht="16.5" thickBot="1" x14ac:dyDescent="0.3">
      <c r="C9" s="8"/>
      <c r="D9" s="9">
        <v>7</v>
      </c>
      <c r="E9" s="2">
        <v>23573</v>
      </c>
      <c r="F9">
        <f t="shared" si="1"/>
        <v>38496.666666666664</v>
      </c>
      <c r="G9">
        <f>(E8+E7+E6+E5+E4+E3)/6</f>
        <v>22993.333333333332</v>
      </c>
      <c r="H9" s="6">
        <f t="shared" si="2"/>
        <v>-14923.666666666664</v>
      </c>
      <c r="I9" s="6">
        <f>E9-G9</f>
        <v>579.66666666666788</v>
      </c>
      <c r="J9">
        <f t="shared" si="0"/>
        <v>1481993344.4444442</v>
      </c>
      <c r="K9">
        <f>G9^2</f>
        <v>528693377.77777773</v>
      </c>
      <c r="L9">
        <f t="shared" si="3"/>
        <v>196.20567439976517</v>
      </c>
      <c r="M9">
        <f t="shared" si="4"/>
        <v>-1.5795715976860023</v>
      </c>
      <c r="N9">
        <f>E9/I9</f>
        <v>40.666474985623836</v>
      </c>
    </row>
    <row r="10" spans="3:14" ht="16.5" thickBot="1" x14ac:dyDescent="0.3">
      <c r="C10" s="8"/>
      <c r="D10" s="9">
        <v>8</v>
      </c>
      <c r="E10" s="2">
        <v>36465</v>
      </c>
      <c r="F10">
        <f t="shared" si="1"/>
        <v>35595.666666666664</v>
      </c>
      <c r="G10">
        <f t="shared" ref="G10:G73" si="5">(E9+E8+E7+E6+E5+E4)/6</f>
        <v>25917.5</v>
      </c>
      <c r="H10" s="6">
        <f t="shared" si="2"/>
        <v>869.33333333333576</v>
      </c>
      <c r="I10" s="6">
        <f t="shared" ref="I10:I73" si="6">E10-G10</f>
        <v>10547.5</v>
      </c>
      <c r="J10">
        <f t="shared" si="0"/>
        <v>1267051485.4444442</v>
      </c>
      <c r="K10">
        <f t="shared" ref="K10:K70" si="7">G10^2</f>
        <v>671716806.25</v>
      </c>
      <c r="L10">
        <f t="shared" si="3"/>
        <v>188.66813898129877</v>
      </c>
      <c r="M10">
        <f t="shared" si="4"/>
        <v>41.945935582821967</v>
      </c>
      <c r="N10">
        <f t="shared" ref="N10:N73" si="8">E10/I10</f>
        <v>3.4572173500829582</v>
      </c>
    </row>
    <row r="11" spans="3:14" ht="16.5" thickBot="1" x14ac:dyDescent="0.3">
      <c r="C11" s="8"/>
      <c r="D11" s="9">
        <v>9</v>
      </c>
      <c r="E11" s="2">
        <v>18959</v>
      </c>
      <c r="F11">
        <f t="shared" si="1"/>
        <v>30444</v>
      </c>
      <c r="G11">
        <f t="shared" si="5"/>
        <v>31007.166666666668</v>
      </c>
      <c r="H11" s="6">
        <f t="shared" si="2"/>
        <v>-11485</v>
      </c>
      <c r="I11" s="6">
        <f t="shared" si="6"/>
        <v>-12048.166666666668</v>
      </c>
      <c r="J11">
        <f t="shared" si="0"/>
        <v>926837136</v>
      </c>
      <c r="K11">
        <f t="shared" si="7"/>
        <v>961444384.69444454</v>
      </c>
      <c r="L11">
        <f t="shared" si="3"/>
        <v>174.48209077151731</v>
      </c>
      <c r="M11">
        <f t="shared" si="4"/>
        <v>-1.6507618632999566</v>
      </c>
      <c r="N11">
        <f t="shared" si="8"/>
        <v>-1.5736004094675538</v>
      </c>
    </row>
    <row r="12" spans="3:14" ht="16.5" thickBot="1" x14ac:dyDescent="0.3">
      <c r="C12" s="8"/>
      <c r="D12" s="9">
        <v>10</v>
      </c>
      <c r="E12" s="2">
        <v>13918</v>
      </c>
      <c r="F12">
        <f t="shared" si="1"/>
        <v>26332.333333333332</v>
      </c>
      <c r="G12">
        <f t="shared" si="5"/>
        <v>32414.5</v>
      </c>
      <c r="H12" s="6">
        <f t="shared" si="2"/>
        <v>-12414.333333333332</v>
      </c>
      <c r="I12" s="6">
        <f t="shared" si="6"/>
        <v>-18496.5</v>
      </c>
      <c r="J12">
        <f t="shared" si="0"/>
        <v>693391778.77777767</v>
      </c>
      <c r="K12">
        <f t="shared" si="7"/>
        <v>1050699810.25</v>
      </c>
      <c r="L12">
        <f t="shared" si="3"/>
        <v>162.27240471914297</v>
      </c>
      <c r="M12">
        <f t="shared" si="4"/>
        <v>-1.1211234325913595</v>
      </c>
      <c r="N12">
        <f t="shared" si="8"/>
        <v>-0.75246668288595142</v>
      </c>
    </row>
    <row r="13" spans="3:14" ht="16.5" thickBot="1" x14ac:dyDescent="0.3">
      <c r="C13" s="8"/>
      <c r="D13" s="9">
        <v>11</v>
      </c>
      <c r="E13" s="2">
        <v>17987</v>
      </c>
      <c r="F13">
        <f t="shared" si="1"/>
        <v>23114</v>
      </c>
      <c r="G13">
        <f t="shared" si="5"/>
        <v>29354.833333333332</v>
      </c>
      <c r="H13" s="6">
        <f t="shared" si="2"/>
        <v>-5127</v>
      </c>
      <c r="I13" s="6">
        <f t="shared" si="6"/>
        <v>-11367.833333333332</v>
      </c>
      <c r="J13">
        <f t="shared" si="0"/>
        <v>534256996</v>
      </c>
      <c r="K13">
        <f t="shared" si="7"/>
        <v>861706240.02777767</v>
      </c>
      <c r="L13">
        <f t="shared" si="3"/>
        <v>152.0328911781921</v>
      </c>
      <c r="M13">
        <f t="shared" si="4"/>
        <v>-3.5082894480202849</v>
      </c>
      <c r="N13">
        <f t="shared" si="8"/>
        <v>-1.5822716143504334</v>
      </c>
    </row>
    <row r="14" spans="3:14" ht="16.5" thickBot="1" x14ac:dyDescent="0.3">
      <c r="C14" s="8"/>
      <c r="D14" s="9">
        <v>12</v>
      </c>
      <c r="E14" s="2">
        <v>15294</v>
      </c>
      <c r="F14">
        <f t="shared" si="1"/>
        <v>16954.666666666668</v>
      </c>
      <c r="G14">
        <f t="shared" si="5"/>
        <v>23699.333333333332</v>
      </c>
      <c r="H14" s="6">
        <f t="shared" si="2"/>
        <v>-1660.6666666666679</v>
      </c>
      <c r="I14" s="6">
        <f t="shared" si="6"/>
        <v>-8405.3333333333321</v>
      </c>
      <c r="J14">
        <f t="shared" si="0"/>
        <v>287460721.77777779</v>
      </c>
      <c r="K14">
        <f t="shared" si="7"/>
        <v>561658400.44444442</v>
      </c>
      <c r="L14">
        <f t="shared" si="3"/>
        <v>130.21008665486198</v>
      </c>
      <c r="M14">
        <f t="shared" si="4"/>
        <v>-9.2095543958249628</v>
      </c>
      <c r="N14">
        <f t="shared" si="8"/>
        <v>-1.8195590101522845</v>
      </c>
    </row>
    <row r="15" spans="3:14" ht="16.5" thickBot="1" x14ac:dyDescent="0.3">
      <c r="C15" s="8">
        <v>2010</v>
      </c>
      <c r="D15" s="9">
        <v>1</v>
      </c>
      <c r="E15" s="2">
        <v>16850</v>
      </c>
      <c r="F15">
        <f t="shared" si="1"/>
        <v>15733</v>
      </c>
      <c r="G15">
        <f t="shared" si="5"/>
        <v>21032.666666666668</v>
      </c>
      <c r="H15" s="6">
        <f t="shared" si="2"/>
        <v>1117</v>
      </c>
      <c r="I15" s="6">
        <f t="shared" si="6"/>
        <v>-4182.6666666666679</v>
      </c>
      <c r="J15">
        <f t="shared" si="0"/>
        <v>247527289</v>
      </c>
      <c r="K15">
        <f t="shared" si="7"/>
        <v>442373067.11111116</v>
      </c>
      <c r="L15">
        <f t="shared" si="3"/>
        <v>125.4312560727987</v>
      </c>
      <c r="M15">
        <f t="shared" si="4"/>
        <v>15.085049239033124</v>
      </c>
      <c r="N15">
        <f t="shared" si="8"/>
        <v>-4.0285304430985009</v>
      </c>
    </row>
    <row r="16" spans="3:14" ht="16.5" thickBot="1" x14ac:dyDescent="0.3">
      <c r="C16" s="8"/>
      <c r="D16" s="9">
        <v>2</v>
      </c>
      <c r="E16" s="2">
        <v>12753</v>
      </c>
      <c r="F16">
        <f t="shared" si="1"/>
        <v>16710.333333333332</v>
      </c>
      <c r="G16">
        <f t="shared" si="5"/>
        <v>19912.166666666668</v>
      </c>
      <c r="H16" s="6">
        <f t="shared" si="2"/>
        <v>-3957.3333333333321</v>
      </c>
      <c r="I16" s="6">
        <f t="shared" si="6"/>
        <v>-7159.1666666666679</v>
      </c>
      <c r="J16">
        <f t="shared" si="0"/>
        <v>279235240.11111104</v>
      </c>
      <c r="K16">
        <f t="shared" si="7"/>
        <v>396494381.36111116</v>
      </c>
      <c r="L16">
        <f t="shared" si="3"/>
        <v>129.26845451746274</v>
      </c>
      <c r="M16">
        <f t="shared" si="4"/>
        <v>-3.2226246630727773</v>
      </c>
      <c r="N16">
        <f t="shared" si="8"/>
        <v>-1.7813525782795947</v>
      </c>
    </row>
    <row r="17" spans="3:14" ht="16.5" thickBot="1" x14ac:dyDescent="0.3">
      <c r="C17" s="8"/>
      <c r="D17" s="9">
        <v>3</v>
      </c>
      <c r="E17" s="2">
        <v>26901</v>
      </c>
      <c r="F17">
        <f t="shared" si="1"/>
        <v>14965.666666666666</v>
      </c>
      <c r="G17">
        <f t="shared" si="5"/>
        <v>15960.166666666666</v>
      </c>
      <c r="H17" s="6">
        <f t="shared" si="2"/>
        <v>11935.333333333334</v>
      </c>
      <c r="I17" s="6">
        <f t="shared" si="6"/>
        <v>10940.833333333334</v>
      </c>
      <c r="J17">
        <f t="shared" si="0"/>
        <v>223971178.77777776</v>
      </c>
      <c r="K17">
        <f t="shared" si="7"/>
        <v>254726920.02777776</v>
      </c>
      <c r="L17">
        <f t="shared" si="3"/>
        <v>122.33424159517509</v>
      </c>
      <c r="M17">
        <f t="shared" si="4"/>
        <v>2.2538959950846227</v>
      </c>
      <c r="N17">
        <f t="shared" si="8"/>
        <v>2.4587706603701727</v>
      </c>
    </row>
    <row r="18" spans="3:14" ht="16.5" thickBot="1" x14ac:dyDescent="0.3">
      <c r="C18" s="8"/>
      <c r="D18" s="9">
        <v>4</v>
      </c>
      <c r="E18" s="2">
        <v>61494</v>
      </c>
      <c r="F18">
        <f t="shared" si="1"/>
        <v>18834.666666666668</v>
      </c>
      <c r="G18">
        <f t="shared" si="5"/>
        <v>17283.833333333332</v>
      </c>
      <c r="H18" s="6">
        <f t="shared" si="2"/>
        <v>42659.333333333328</v>
      </c>
      <c r="I18" s="6">
        <f t="shared" si="6"/>
        <v>44210.166666666672</v>
      </c>
      <c r="J18">
        <f t="shared" si="0"/>
        <v>354744668.44444448</v>
      </c>
      <c r="K18">
        <f t="shared" si="7"/>
        <v>298730894.69444442</v>
      </c>
      <c r="L18">
        <f t="shared" si="3"/>
        <v>137.23945011062477</v>
      </c>
      <c r="M18">
        <f t="shared" si="4"/>
        <v>1.4415133851130664</v>
      </c>
      <c r="N18">
        <f t="shared" si="8"/>
        <v>1.3909470295294066</v>
      </c>
    </row>
    <row r="19" spans="3:14" ht="16.5" thickBot="1" x14ac:dyDescent="0.3">
      <c r="C19" s="8"/>
      <c r="D19" s="9">
        <v>5</v>
      </c>
      <c r="E19" s="2">
        <v>147862</v>
      </c>
      <c r="F19">
        <f t="shared" si="1"/>
        <v>33716</v>
      </c>
      <c r="G19">
        <f t="shared" si="5"/>
        <v>25213.166666666668</v>
      </c>
      <c r="H19" s="6">
        <f t="shared" si="2"/>
        <v>114146</v>
      </c>
      <c r="I19" s="6">
        <f t="shared" si="6"/>
        <v>122648.83333333333</v>
      </c>
      <c r="J19">
        <f t="shared" si="0"/>
        <v>1136768656</v>
      </c>
      <c r="K19">
        <f t="shared" si="7"/>
        <v>635703773.36111116</v>
      </c>
      <c r="L19">
        <f t="shared" si="3"/>
        <v>183.61917111238685</v>
      </c>
      <c r="M19">
        <f t="shared" si="4"/>
        <v>1.2953760972789234</v>
      </c>
      <c r="N19">
        <f t="shared" si="8"/>
        <v>1.205572005712787</v>
      </c>
    </row>
    <row r="20" spans="3:14" ht="16.5" thickBot="1" x14ac:dyDescent="0.3">
      <c r="C20" s="8"/>
      <c r="D20" s="9">
        <v>6</v>
      </c>
      <c r="E20" s="2">
        <v>57990</v>
      </c>
      <c r="F20">
        <f t="shared" si="1"/>
        <v>78752.333333333328</v>
      </c>
      <c r="G20">
        <f t="shared" si="5"/>
        <v>46859</v>
      </c>
      <c r="H20" s="6">
        <f t="shared" si="2"/>
        <v>-20762.333333333328</v>
      </c>
      <c r="I20" s="6">
        <f t="shared" si="6"/>
        <v>11131</v>
      </c>
      <c r="J20">
        <f t="shared" si="0"/>
        <v>6201930005.4444437</v>
      </c>
      <c r="K20">
        <f t="shared" si="7"/>
        <v>2195765881</v>
      </c>
      <c r="L20">
        <f t="shared" si="3"/>
        <v>280.62846137434695</v>
      </c>
      <c r="M20">
        <f t="shared" si="4"/>
        <v>-2.7930386758071513</v>
      </c>
      <c r="N20">
        <f t="shared" si="8"/>
        <v>5.2097745036384868</v>
      </c>
    </row>
    <row r="21" spans="3:14" ht="16.5" thickBot="1" x14ac:dyDescent="0.3">
      <c r="C21" s="8"/>
      <c r="D21" s="9">
        <v>7</v>
      </c>
      <c r="E21" s="2">
        <v>51318</v>
      </c>
      <c r="F21">
        <f t="shared" si="1"/>
        <v>89115.333333333328</v>
      </c>
      <c r="G21">
        <f t="shared" si="5"/>
        <v>53975</v>
      </c>
      <c r="H21" s="6">
        <f t="shared" si="2"/>
        <v>-37797.333333333328</v>
      </c>
      <c r="I21" s="6">
        <f t="shared" si="6"/>
        <v>-2657</v>
      </c>
      <c r="J21">
        <f t="shared" si="0"/>
        <v>7941542635.1111107</v>
      </c>
      <c r="K21">
        <f t="shared" si="7"/>
        <v>2913300625</v>
      </c>
      <c r="L21">
        <f t="shared" si="3"/>
        <v>298.52191432679331</v>
      </c>
      <c r="M21">
        <f t="shared" si="4"/>
        <v>-1.3577148299703685</v>
      </c>
      <c r="N21">
        <f t="shared" si="8"/>
        <v>-19.314264207753105</v>
      </c>
    </row>
    <row r="22" spans="3:14" ht="16.5" thickBot="1" x14ac:dyDescent="0.3">
      <c r="C22" s="8"/>
      <c r="D22" s="9">
        <v>8</v>
      </c>
      <c r="E22" s="2">
        <v>53599</v>
      </c>
      <c r="F22">
        <f t="shared" si="1"/>
        <v>85723.333333333328</v>
      </c>
      <c r="G22">
        <f t="shared" si="5"/>
        <v>59719.666666666664</v>
      </c>
      <c r="H22" s="6">
        <f t="shared" si="2"/>
        <v>-32124.333333333328</v>
      </c>
      <c r="I22" s="6">
        <f t="shared" si="6"/>
        <v>-6120.6666666666642</v>
      </c>
      <c r="J22">
        <f t="shared" si="0"/>
        <v>7348489877.7777767</v>
      </c>
      <c r="K22">
        <f t="shared" si="7"/>
        <v>3566438586.7777777</v>
      </c>
      <c r="L22">
        <f t="shared" si="3"/>
        <v>292.78547322798192</v>
      </c>
      <c r="M22">
        <f t="shared" si="4"/>
        <v>-1.6684859867390247</v>
      </c>
      <c r="N22">
        <f t="shared" si="8"/>
        <v>-8.7570526086482996</v>
      </c>
    </row>
    <row r="23" spans="3:14" ht="16.5" thickBot="1" x14ac:dyDescent="0.3">
      <c r="C23" s="8"/>
      <c r="D23" s="9">
        <v>9</v>
      </c>
      <c r="E23" s="2">
        <v>23038</v>
      </c>
      <c r="F23">
        <f t="shared" si="1"/>
        <v>54302.333333333336</v>
      </c>
      <c r="G23">
        <f t="shared" si="5"/>
        <v>66527.333333333328</v>
      </c>
      <c r="H23" s="6">
        <f t="shared" si="2"/>
        <v>-31264.333333333336</v>
      </c>
      <c r="I23" s="6">
        <f t="shared" si="6"/>
        <v>-43489.333333333328</v>
      </c>
      <c r="J23">
        <f t="shared" si="0"/>
        <v>2948743405.4444447</v>
      </c>
      <c r="K23">
        <f t="shared" si="7"/>
        <v>4425886080.4444437</v>
      </c>
      <c r="L23">
        <f t="shared" si="3"/>
        <v>233.02861054671664</v>
      </c>
      <c r="M23">
        <f t="shared" si="4"/>
        <v>-0.73687801861546165</v>
      </c>
      <c r="N23">
        <f t="shared" si="8"/>
        <v>-0.52973909311095446</v>
      </c>
    </row>
    <row r="24" spans="3:14" ht="16.5" thickBot="1" x14ac:dyDescent="0.3">
      <c r="C24" s="8"/>
      <c r="D24" s="9">
        <v>10</v>
      </c>
      <c r="E24" s="2">
        <v>41396</v>
      </c>
      <c r="F24">
        <f t="shared" si="1"/>
        <v>42651.666666666664</v>
      </c>
      <c r="G24">
        <f t="shared" si="5"/>
        <v>65883.5</v>
      </c>
      <c r="H24" s="6">
        <f t="shared" si="2"/>
        <v>-1255.6666666666642</v>
      </c>
      <c r="I24" s="6">
        <f t="shared" si="6"/>
        <v>-24487.5</v>
      </c>
      <c r="J24">
        <f t="shared" si="0"/>
        <v>1819164669.4444442</v>
      </c>
      <c r="K24">
        <f t="shared" si="7"/>
        <v>4340635572.25</v>
      </c>
      <c r="L24">
        <f t="shared" si="3"/>
        <v>206.52279938705718</v>
      </c>
      <c r="M24">
        <f t="shared" si="4"/>
        <v>-32.967348022298978</v>
      </c>
      <c r="N24">
        <f t="shared" si="8"/>
        <v>-1.6904951505870343</v>
      </c>
    </row>
    <row r="25" spans="3:14" ht="16.5" thickBot="1" x14ac:dyDescent="0.3">
      <c r="C25" s="8"/>
      <c r="D25" s="9">
        <v>11</v>
      </c>
      <c r="E25" s="2">
        <v>19330</v>
      </c>
      <c r="F25">
        <f t="shared" si="1"/>
        <v>39344.333333333336</v>
      </c>
      <c r="G25">
        <f t="shared" si="5"/>
        <v>62533.833333333336</v>
      </c>
      <c r="H25" s="6">
        <f t="shared" si="2"/>
        <v>-20014.333333333336</v>
      </c>
      <c r="I25" s="6">
        <f t="shared" si="6"/>
        <v>-43203.833333333336</v>
      </c>
      <c r="J25">
        <f t="shared" si="0"/>
        <v>1547976565.4444447</v>
      </c>
      <c r="K25">
        <f t="shared" si="7"/>
        <v>3910480311.3611116</v>
      </c>
      <c r="L25">
        <f t="shared" si="3"/>
        <v>198.35406054158139</v>
      </c>
      <c r="M25">
        <f t="shared" si="4"/>
        <v>-0.96580783771630319</v>
      </c>
      <c r="N25">
        <f t="shared" si="8"/>
        <v>-0.44741400261550862</v>
      </c>
    </row>
    <row r="26" spans="3:14" ht="16.5" thickBot="1" x14ac:dyDescent="0.3">
      <c r="C26" s="8"/>
      <c r="D26" s="9">
        <v>12</v>
      </c>
      <c r="E26" s="2">
        <v>22707</v>
      </c>
      <c r="F26">
        <f t="shared" si="1"/>
        <v>27921.333333333332</v>
      </c>
      <c r="G26">
        <f t="shared" si="5"/>
        <v>41111.833333333336</v>
      </c>
      <c r="H26" s="6">
        <f t="shared" si="2"/>
        <v>-5214.3333333333321</v>
      </c>
      <c r="I26" s="6">
        <f t="shared" si="6"/>
        <v>-18404.833333333336</v>
      </c>
      <c r="J26">
        <f t="shared" si="0"/>
        <v>779600855.11111104</v>
      </c>
      <c r="K26">
        <f t="shared" si="7"/>
        <v>1690182840.0277779</v>
      </c>
      <c r="L26">
        <f t="shared" si="3"/>
        <v>167.09677834516538</v>
      </c>
      <c r="M26">
        <f t="shared" si="4"/>
        <v>-4.3547273540880918</v>
      </c>
      <c r="N26">
        <f t="shared" si="8"/>
        <v>-1.233752003549792</v>
      </c>
    </row>
    <row r="27" spans="3:14" ht="16.5" thickBot="1" x14ac:dyDescent="0.3">
      <c r="C27" s="8">
        <v>2011</v>
      </c>
      <c r="D27" s="9">
        <v>1</v>
      </c>
      <c r="E27" s="2">
        <v>15395</v>
      </c>
      <c r="F27">
        <f t="shared" si="1"/>
        <v>27811</v>
      </c>
      <c r="G27">
        <f t="shared" si="5"/>
        <v>35231.333333333336</v>
      </c>
      <c r="H27" s="6">
        <f t="shared" si="2"/>
        <v>-12416</v>
      </c>
      <c r="I27" s="6">
        <f t="shared" si="6"/>
        <v>-19836.333333333336</v>
      </c>
      <c r="J27">
        <f t="shared" si="0"/>
        <v>773451721</v>
      </c>
      <c r="K27">
        <f t="shared" si="7"/>
        <v>1241246848.4444447</v>
      </c>
      <c r="L27">
        <f t="shared" si="3"/>
        <v>166.76630355080729</v>
      </c>
      <c r="M27">
        <f t="shared" si="4"/>
        <v>-1.2399323453608246</v>
      </c>
      <c r="N27">
        <f t="shared" si="8"/>
        <v>-0.77610109395217519</v>
      </c>
    </row>
    <row r="28" spans="3:14" ht="16.5" thickBot="1" x14ac:dyDescent="0.3">
      <c r="C28" s="8"/>
      <c r="D28" s="9">
        <v>2</v>
      </c>
      <c r="E28" s="2">
        <v>30826</v>
      </c>
      <c r="F28">
        <f t="shared" si="1"/>
        <v>19144</v>
      </c>
      <c r="G28">
        <f t="shared" si="5"/>
        <v>29244.166666666668</v>
      </c>
      <c r="H28" s="6">
        <f t="shared" si="2"/>
        <v>11682</v>
      </c>
      <c r="I28" s="6">
        <f t="shared" si="6"/>
        <v>1581.8333333333321</v>
      </c>
      <c r="J28">
        <f t="shared" si="0"/>
        <v>366492736</v>
      </c>
      <c r="K28">
        <f t="shared" si="7"/>
        <v>855221284.02777779</v>
      </c>
      <c r="L28">
        <f t="shared" si="3"/>
        <v>138.36184445142382</v>
      </c>
      <c r="M28">
        <f t="shared" si="4"/>
        <v>2.6387604862181133</v>
      </c>
      <c r="N28">
        <f t="shared" si="8"/>
        <v>19.48751448740914</v>
      </c>
    </row>
    <row r="29" spans="3:14" ht="16.5" thickBot="1" x14ac:dyDescent="0.3">
      <c r="C29" s="8"/>
      <c r="D29" s="9">
        <v>3</v>
      </c>
      <c r="E29" s="2">
        <v>25589</v>
      </c>
      <c r="F29">
        <f t="shared" si="1"/>
        <v>22976</v>
      </c>
      <c r="G29">
        <f t="shared" si="5"/>
        <v>25448.666666666668</v>
      </c>
      <c r="H29" s="6">
        <f t="shared" si="2"/>
        <v>2613</v>
      </c>
      <c r="I29" s="6">
        <f t="shared" si="6"/>
        <v>140.33333333333212</v>
      </c>
      <c r="J29">
        <f t="shared" si="0"/>
        <v>527896576</v>
      </c>
      <c r="K29">
        <f t="shared" si="7"/>
        <v>647634635.11111116</v>
      </c>
      <c r="L29">
        <f t="shared" si="3"/>
        <v>151.57836257197133</v>
      </c>
      <c r="M29">
        <f t="shared" si="4"/>
        <v>9.7929582854955992</v>
      </c>
      <c r="N29">
        <f t="shared" si="8"/>
        <v>182.34441805225811</v>
      </c>
    </row>
    <row r="30" spans="3:14" ht="16.5" thickBot="1" x14ac:dyDescent="0.3">
      <c r="C30" s="8"/>
      <c r="D30" s="9">
        <v>4</v>
      </c>
      <c r="E30" s="2">
        <v>103184</v>
      </c>
      <c r="F30">
        <f t="shared" si="1"/>
        <v>23936.666666666668</v>
      </c>
      <c r="G30">
        <f t="shared" si="5"/>
        <v>25873.833333333332</v>
      </c>
      <c r="H30" s="6">
        <f t="shared" si="2"/>
        <v>79247.333333333328</v>
      </c>
      <c r="I30" s="6">
        <f t="shared" si="6"/>
        <v>77310.166666666672</v>
      </c>
      <c r="J30">
        <f t="shared" si="0"/>
        <v>572964011.11111116</v>
      </c>
      <c r="K30">
        <f t="shared" si="7"/>
        <v>669455251.36111104</v>
      </c>
      <c r="L30">
        <f t="shared" si="3"/>
        <v>154.71479136354955</v>
      </c>
      <c r="M30">
        <f t="shared" si="4"/>
        <v>1.3020501215603471</v>
      </c>
      <c r="N30">
        <f t="shared" si="8"/>
        <v>1.3346756894845653</v>
      </c>
    </row>
    <row r="31" spans="3:14" ht="16.5" thickBot="1" x14ac:dyDescent="0.3">
      <c r="C31" s="8"/>
      <c r="D31" s="9">
        <v>5</v>
      </c>
      <c r="E31" s="2">
        <v>197608</v>
      </c>
      <c r="F31">
        <f t="shared" si="1"/>
        <v>53199.666666666664</v>
      </c>
      <c r="G31">
        <f t="shared" si="5"/>
        <v>36171.833333333336</v>
      </c>
      <c r="H31" s="6">
        <f t="shared" si="2"/>
        <v>144408.33333333334</v>
      </c>
      <c r="I31" s="6">
        <f t="shared" si="6"/>
        <v>161436.16666666666</v>
      </c>
      <c r="J31">
        <f t="shared" si="0"/>
        <v>2830204533.4444442</v>
      </c>
      <c r="K31">
        <f t="shared" si="7"/>
        <v>1308401526.6944447</v>
      </c>
      <c r="L31">
        <f t="shared" si="3"/>
        <v>230.65052930064277</v>
      </c>
      <c r="M31">
        <f t="shared" si="4"/>
        <v>1.3683974839863811</v>
      </c>
      <c r="N31">
        <f t="shared" si="8"/>
        <v>1.2240627616488251</v>
      </c>
    </row>
    <row r="32" spans="3:14" ht="16.5" thickBot="1" x14ac:dyDescent="0.3">
      <c r="C32" s="8"/>
      <c r="D32" s="9">
        <v>6</v>
      </c>
      <c r="E32" s="2">
        <v>68600</v>
      </c>
      <c r="F32">
        <f t="shared" si="1"/>
        <v>108793.66666666667</v>
      </c>
      <c r="G32">
        <f t="shared" si="5"/>
        <v>65884.833333333328</v>
      </c>
      <c r="H32" s="6">
        <f t="shared" si="2"/>
        <v>-40193.666666666672</v>
      </c>
      <c r="I32" s="6">
        <f t="shared" si="6"/>
        <v>2715.1666666666715</v>
      </c>
      <c r="J32">
        <f t="shared" si="0"/>
        <v>11836061906.777779</v>
      </c>
      <c r="K32">
        <f t="shared" si="7"/>
        <v>4340811263.3611107</v>
      </c>
      <c r="L32">
        <f t="shared" si="3"/>
        <v>329.83884954120651</v>
      </c>
      <c r="M32">
        <f t="shared" si="4"/>
        <v>-1.7067365505344954</v>
      </c>
      <c r="N32">
        <f t="shared" si="8"/>
        <v>25.265484009575793</v>
      </c>
    </row>
    <row r="33" spans="3:14" ht="16.5" thickBot="1" x14ac:dyDescent="0.3">
      <c r="C33" s="8"/>
      <c r="D33" s="9">
        <v>7</v>
      </c>
      <c r="E33" s="2">
        <v>39909</v>
      </c>
      <c r="F33">
        <f t="shared" si="1"/>
        <v>123130.66666666667</v>
      </c>
      <c r="G33">
        <f t="shared" si="5"/>
        <v>73533.666666666672</v>
      </c>
      <c r="H33" s="6">
        <f t="shared" si="2"/>
        <v>-83221.666666666672</v>
      </c>
      <c r="I33" s="6">
        <f t="shared" si="6"/>
        <v>-33624.666666666672</v>
      </c>
      <c r="J33">
        <f t="shared" si="0"/>
        <v>15161161073.777779</v>
      </c>
      <c r="K33">
        <f t="shared" si="7"/>
        <v>5407200133.4444456</v>
      </c>
      <c r="L33">
        <f t="shared" si="3"/>
        <v>350.89979576321593</v>
      </c>
      <c r="M33">
        <f t="shared" si="4"/>
        <v>-0.47955059780105336</v>
      </c>
      <c r="N33">
        <f t="shared" si="8"/>
        <v>-1.1868965243769454</v>
      </c>
    </row>
    <row r="34" spans="3:14" ht="16.5" thickBot="1" x14ac:dyDescent="0.3">
      <c r="C34" s="8"/>
      <c r="D34" s="9">
        <v>8</v>
      </c>
      <c r="E34" s="2">
        <v>91368</v>
      </c>
      <c r="F34">
        <f t="shared" si="1"/>
        <v>102039</v>
      </c>
      <c r="G34">
        <f t="shared" si="5"/>
        <v>77619.333333333328</v>
      </c>
      <c r="H34" s="6">
        <f t="shared" si="2"/>
        <v>-10671</v>
      </c>
      <c r="I34" s="6">
        <f t="shared" si="6"/>
        <v>13748.666666666672</v>
      </c>
      <c r="J34">
        <f t="shared" si="0"/>
        <v>10411957521</v>
      </c>
      <c r="K34">
        <f t="shared" si="7"/>
        <v>6024760907.1111107</v>
      </c>
      <c r="L34">
        <f t="shared" si="3"/>
        <v>319.43543948660425</v>
      </c>
      <c r="M34">
        <f t="shared" si="4"/>
        <v>-8.5622715771717743</v>
      </c>
      <c r="N34">
        <f t="shared" si="8"/>
        <v>6.6455898753818525</v>
      </c>
    </row>
    <row r="35" spans="3:14" ht="16.5" thickBot="1" x14ac:dyDescent="0.3">
      <c r="C35" s="8"/>
      <c r="D35" s="9">
        <v>9</v>
      </c>
      <c r="E35" s="2">
        <v>58781</v>
      </c>
      <c r="F35">
        <f t="shared" si="1"/>
        <v>66625.666666666672</v>
      </c>
      <c r="G35">
        <f t="shared" si="5"/>
        <v>87709.666666666672</v>
      </c>
      <c r="H35" s="6">
        <f t="shared" si="2"/>
        <v>-7844.6666666666715</v>
      </c>
      <c r="I35" s="6">
        <f t="shared" si="6"/>
        <v>-28928.666666666672</v>
      </c>
      <c r="J35">
        <f t="shared" si="0"/>
        <v>4438979458.7777786</v>
      </c>
      <c r="K35">
        <f t="shared" si="7"/>
        <v>7692985626.7777786</v>
      </c>
      <c r="L35">
        <f t="shared" si="3"/>
        <v>258.11948137764938</v>
      </c>
      <c r="M35">
        <f t="shared" si="4"/>
        <v>-7.4931163423132441</v>
      </c>
      <c r="N35">
        <f t="shared" si="8"/>
        <v>-2.0319291129905741</v>
      </c>
    </row>
    <row r="36" spans="3:14" ht="16.5" thickBot="1" x14ac:dyDescent="0.3">
      <c r="C36" s="8"/>
      <c r="D36" s="9">
        <v>10</v>
      </c>
      <c r="E36" s="2">
        <v>59679</v>
      </c>
      <c r="F36">
        <f t="shared" si="1"/>
        <v>63352.666666666664</v>
      </c>
      <c r="G36">
        <f t="shared" si="5"/>
        <v>93241.666666666672</v>
      </c>
      <c r="H36" s="6">
        <f t="shared" si="2"/>
        <v>-3673.6666666666642</v>
      </c>
      <c r="I36" s="6">
        <f t="shared" si="6"/>
        <v>-33562.666666666672</v>
      </c>
      <c r="J36">
        <f t="shared" si="0"/>
        <v>4013560373.7777777</v>
      </c>
      <c r="K36">
        <f t="shared" si="7"/>
        <v>8694008402.7777786</v>
      </c>
      <c r="L36">
        <f t="shared" si="3"/>
        <v>251.69955634976131</v>
      </c>
      <c r="M36">
        <f t="shared" si="4"/>
        <v>-16.245077579167056</v>
      </c>
      <c r="N36">
        <f t="shared" si="8"/>
        <v>-1.7781364214206259</v>
      </c>
    </row>
    <row r="37" spans="3:14" ht="16.5" thickBot="1" x14ac:dyDescent="0.3">
      <c r="C37" s="8"/>
      <c r="D37" s="9">
        <v>11</v>
      </c>
      <c r="E37" s="2">
        <v>33443</v>
      </c>
      <c r="F37">
        <f t="shared" si="1"/>
        <v>69942.666666666672</v>
      </c>
      <c r="G37">
        <f t="shared" si="5"/>
        <v>85990.833333333328</v>
      </c>
      <c r="H37" s="6">
        <f t="shared" si="2"/>
        <v>-36499.666666666672</v>
      </c>
      <c r="I37" s="6">
        <f t="shared" si="6"/>
        <v>-52547.833333333328</v>
      </c>
      <c r="J37">
        <f t="shared" si="0"/>
        <v>4891976620.4444447</v>
      </c>
      <c r="K37">
        <f t="shared" si="7"/>
        <v>7394423417.3611107</v>
      </c>
      <c r="L37">
        <f t="shared" si="3"/>
        <v>264.46675909585815</v>
      </c>
      <c r="M37">
        <f t="shared" si="4"/>
        <v>-0.91625494296751553</v>
      </c>
      <c r="N37">
        <f t="shared" si="8"/>
        <v>-0.6364296656696915</v>
      </c>
    </row>
    <row r="38" spans="3:14" ht="16.5" thickBot="1" x14ac:dyDescent="0.3">
      <c r="C38" s="8"/>
      <c r="D38" s="9">
        <v>12</v>
      </c>
      <c r="E38" s="2">
        <v>53719</v>
      </c>
      <c r="F38">
        <f t="shared" si="1"/>
        <v>50634.333333333336</v>
      </c>
      <c r="G38">
        <f t="shared" si="5"/>
        <v>58630</v>
      </c>
      <c r="H38" s="6">
        <f t="shared" si="2"/>
        <v>3084.6666666666642</v>
      </c>
      <c r="I38" s="6">
        <f t="shared" si="6"/>
        <v>-4911</v>
      </c>
      <c r="J38">
        <f t="shared" ref="J38:J70" si="9">F38^2</f>
        <v>2563835712.1111112</v>
      </c>
      <c r="K38">
        <f t="shared" si="7"/>
        <v>3437476900</v>
      </c>
      <c r="L38">
        <f t="shared" si="3"/>
        <v>225.02073978487701</v>
      </c>
      <c r="M38">
        <f t="shared" si="4"/>
        <v>17.414847633455818</v>
      </c>
      <c r="N38">
        <f t="shared" si="8"/>
        <v>-10.938505396049685</v>
      </c>
    </row>
    <row r="39" spans="3:14" ht="16.5" thickBot="1" x14ac:dyDescent="0.3">
      <c r="C39" s="8">
        <v>2012</v>
      </c>
      <c r="D39" s="9">
        <v>1</v>
      </c>
      <c r="E39" s="2">
        <v>27773</v>
      </c>
      <c r="F39">
        <f t="shared" si="1"/>
        <v>48947</v>
      </c>
      <c r="G39">
        <f t="shared" si="5"/>
        <v>56149.833333333336</v>
      </c>
      <c r="H39" s="6">
        <f t="shared" si="2"/>
        <v>-21174</v>
      </c>
      <c r="I39" s="6">
        <f t="shared" si="6"/>
        <v>-28376.833333333336</v>
      </c>
      <c r="J39">
        <f t="shared" si="9"/>
        <v>2395808809</v>
      </c>
      <c r="K39">
        <f t="shared" si="7"/>
        <v>3152803783.3611112</v>
      </c>
      <c r="L39">
        <f t="shared" si="3"/>
        <v>221.23968902527412</v>
      </c>
      <c r="M39">
        <f t="shared" si="4"/>
        <v>-1.311655804288278</v>
      </c>
      <c r="N39">
        <f t="shared" si="8"/>
        <v>-0.9787209049635559</v>
      </c>
    </row>
    <row r="40" spans="3:14" ht="16.5" thickBot="1" x14ac:dyDescent="0.3">
      <c r="C40" s="8"/>
      <c r="D40" s="9">
        <v>2</v>
      </c>
      <c r="E40" s="2">
        <v>36653</v>
      </c>
      <c r="F40">
        <f t="shared" si="1"/>
        <v>38311.666666666664</v>
      </c>
      <c r="G40">
        <f t="shared" si="5"/>
        <v>54127.166666666664</v>
      </c>
      <c r="H40" s="6">
        <f t="shared" si="2"/>
        <v>-1658.6666666666642</v>
      </c>
      <c r="I40" s="6">
        <f t="shared" si="6"/>
        <v>-17474.166666666664</v>
      </c>
      <c r="J40">
        <f t="shared" si="9"/>
        <v>1467783802.7777777</v>
      </c>
      <c r="K40">
        <f t="shared" si="7"/>
        <v>2929750171.3611107</v>
      </c>
      <c r="L40">
        <f t="shared" si="3"/>
        <v>195.73366257919628</v>
      </c>
      <c r="M40">
        <f t="shared" si="4"/>
        <v>-22.097869774919648</v>
      </c>
      <c r="N40">
        <f t="shared" si="8"/>
        <v>-2.0975535314035008</v>
      </c>
    </row>
    <row r="41" spans="3:14" ht="16.5" thickBot="1" x14ac:dyDescent="0.3">
      <c r="C41" s="8"/>
      <c r="D41" s="9">
        <v>3</v>
      </c>
      <c r="E41" s="2">
        <v>51157</v>
      </c>
      <c r="F41">
        <f t="shared" si="1"/>
        <v>39381.666666666664</v>
      </c>
      <c r="G41">
        <f t="shared" si="5"/>
        <v>45008</v>
      </c>
      <c r="H41" s="6">
        <f t="shared" si="2"/>
        <v>11775.333333333336</v>
      </c>
      <c r="I41" s="6">
        <f t="shared" si="6"/>
        <v>6149</v>
      </c>
      <c r="J41">
        <f t="shared" si="9"/>
        <v>1550915669.4444442</v>
      </c>
      <c r="K41">
        <f t="shared" si="7"/>
        <v>2025720064</v>
      </c>
      <c r="L41">
        <f t="shared" si="3"/>
        <v>198.44814603988283</v>
      </c>
      <c r="M41">
        <f t="shared" si="4"/>
        <v>4.3444205401120977</v>
      </c>
      <c r="N41">
        <f t="shared" si="8"/>
        <v>8.3195641567734597</v>
      </c>
    </row>
    <row r="42" spans="3:14" ht="16.5" thickBot="1" x14ac:dyDescent="0.3">
      <c r="C42" s="8"/>
      <c r="D42" s="9">
        <v>4</v>
      </c>
      <c r="E42" s="2">
        <v>217509</v>
      </c>
      <c r="F42">
        <f t="shared" si="1"/>
        <v>38527.666666666664</v>
      </c>
      <c r="G42">
        <f t="shared" si="5"/>
        <v>43737.333333333336</v>
      </c>
      <c r="H42" s="6">
        <f t="shared" si="2"/>
        <v>178981.33333333334</v>
      </c>
      <c r="I42" s="6">
        <f t="shared" si="6"/>
        <v>173771.66666666666</v>
      </c>
      <c r="J42">
        <f t="shared" si="9"/>
        <v>1484381098.7777777</v>
      </c>
      <c r="K42">
        <f t="shared" si="7"/>
        <v>1912954327.1111114</v>
      </c>
      <c r="L42">
        <f t="shared" si="3"/>
        <v>196.28465723705116</v>
      </c>
      <c r="M42">
        <f t="shared" si="4"/>
        <v>1.2152608093208974</v>
      </c>
      <c r="N42">
        <f t="shared" si="8"/>
        <v>1.2516942731362037</v>
      </c>
    </row>
    <row r="43" spans="3:14" ht="16.5" thickBot="1" x14ac:dyDescent="0.3">
      <c r="C43" s="8"/>
      <c r="D43" s="9">
        <v>5</v>
      </c>
      <c r="E43" s="2">
        <v>206229</v>
      </c>
      <c r="F43">
        <f t="shared" si="1"/>
        <v>101773</v>
      </c>
      <c r="G43">
        <f t="shared" si="5"/>
        <v>70042.333333333328</v>
      </c>
      <c r="H43" s="6">
        <f t="shared" si="2"/>
        <v>104456</v>
      </c>
      <c r="I43" s="6">
        <f t="shared" si="6"/>
        <v>136186.66666666669</v>
      </c>
      <c r="J43">
        <f t="shared" si="9"/>
        <v>10357743529</v>
      </c>
      <c r="K43">
        <f t="shared" si="7"/>
        <v>4905928458.7777767</v>
      </c>
      <c r="L43">
        <f t="shared" si="3"/>
        <v>319.01880822296357</v>
      </c>
      <c r="M43">
        <f t="shared" si="4"/>
        <v>1.9743145439228</v>
      </c>
      <c r="N43">
        <f t="shared" si="8"/>
        <v>1.5143112394752298</v>
      </c>
    </row>
    <row r="44" spans="3:14" ht="16.5" thickBot="1" x14ac:dyDescent="0.3">
      <c r="C44" s="8"/>
      <c r="D44" s="9">
        <v>6</v>
      </c>
      <c r="E44" s="2">
        <v>110081</v>
      </c>
      <c r="F44">
        <f t="shared" si="1"/>
        <v>158298.33333333334</v>
      </c>
      <c r="G44">
        <f t="shared" si="5"/>
        <v>98840</v>
      </c>
      <c r="H44" s="6">
        <f t="shared" si="2"/>
        <v>-48217.333333333343</v>
      </c>
      <c r="I44" s="6">
        <f t="shared" si="6"/>
        <v>11241</v>
      </c>
      <c r="J44">
        <f t="shared" si="9"/>
        <v>25058362336.111115</v>
      </c>
      <c r="K44">
        <f t="shared" si="7"/>
        <v>9769345600</v>
      </c>
      <c r="L44">
        <f t="shared" si="3"/>
        <v>397.86723078601653</v>
      </c>
      <c r="M44">
        <f t="shared" si="4"/>
        <v>-2.2830171722478774</v>
      </c>
      <c r="N44">
        <f t="shared" si="8"/>
        <v>9.7928120273996981</v>
      </c>
    </row>
    <row r="45" spans="3:14" ht="16.5" thickBot="1" x14ac:dyDescent="0.3">
      <c r="C45" s="8"/>
      <c r="D45" s="9">
        <v>7</v>
      </c>
      <c r="E45" s="2">
        <v>102893</v>
      </c>
      <c r="F45">
        <f t="shared" si="1"/>
        <v>177939.66666666666</v>
      </c>
      <c r="G45">
        <f t="shared" si="5"/>
        <v>108233.66666666667</v>
      </c>
      <c r="H45" s="6">
        <f t="shared" si="2"/>
        <v>-75046.666666666657</v>
      </c>
      <c r="I45" s="6">
        <f t="shared" si="6"/>
        <v>-5340.6666666666715</v>
      </c>
      <c r="J45">
        <f t="shared" si="9"/>
        <v>31662524973.444443</v>
      </c>
      <c r="K45">
        <f t="shared" si="7"/>
        <v>11714526600.111113</v>
      </c>
      <c r="L45">
        <f t="shared" si="3"/>
        <v>421.82895427728363</v>
      </c>
      <c r="M45">
        <f t="shared" si="4"/>
        <v>-1.371053566669628</v>
      </c>
      <c r="N45">
        <f t="shared" si="8"/>
        <v>-19.265946823118195</v>
      </c>
    </row>
    <row r="46" spans="3:14" ht="16.5" thickBot="1" x14ac:dyDescent="0.3">
      <c r="C46" s="8"/>
      <c r="D46" s="9">
        <v>8</v>
      </c>
      <c r="E46" s="2">
        <v>128857</v>
      </c>
      <c r="F46">
        <f t="shared" si="1"/>
        <v>139734.33333333334</v>
      </c>
      <c r="G46">
        <f t="shared" si="5"/>
        <v>120753.66666666667</v>
      </c>
      <c r="H46" s="6">
        <f t="shared" si="2"/>
        <v>-10877.333333333343</v>
      </c>
      <c r="I46" s="6">
        <f t="shared" si="6"/>
        <v>8103.3333333333285</v>
      </c>
      <c r="J46">
        <f t="shared" si="9"/>
        <v>19525683912.111115</v>
      </c>
      <c r="K46">
        <f t="shared" si="7"/>
        <v>14581448013.444447</v>
      </c>
      <c r="L46">
        <f t="shared" si="3"/>
        <v>373.81055808167503</v>
      </c>
      <c r="M46">
        <f t="shared" si="4"/>
        <v>-11.846377788673683</v>
      </c>
      <c r="N46">
        <f t="shared" si="8"/>
        <v>15.901727684080635</v>
      </c>
    </row>
    <row r="47" spans="3:14" ht="16.5" thickBot="1" x14ac:dyDescent="0.3">
      <c r="C47" s="8"/>
      <c r="D47" s="9">
        <v>9</v>
      </c>
      <c r="E47" s="2">
        <v>104776</v>
      </c>
      <c r="F47">
        <f t="shared" si="1"/>
        <v>113943.66666666667</v>
      </c>
      <c r="G47">
        <f t="shared" si="5"/>
        <v>136121</v>
      </c>
      <c r="H47" s="6">
        <f t="shared" si="2"/>
        <v>-9167.6666666666715</v>
      </c>
      <c r="I47" s="6">
        <f t="shared" si="6"/>
        <v>-31345</v>
      </c>
      <c r="J47">
        <f t="shared" si="9"/>
        <v>12983159173.444445</v>
      </c>
      <c r="K47">
        <f t="shared" si="7"/>
        <v>18528926641</v>
      </c>
      <c r="L47">
        <f t="shared" si="3"/>
        <v>337.55542754733875</v>
      </c>
      <c r="M47">
        <f t="shared" si="4"/>
        <v>-11.428862305930256</v>
      </c>
      <c r="N47">
        <f t="shared" si="8"/>
        <v>-3.3426702823416812</v>
      </c>
    </row>
    <row r="48" spans="3:14" ht="16.5" thickBot="1" x14ac:dyDescent="0.3">
      <c r="C48" s="8"/>
      <c r="D48" s="9">
        <v>10</v>
      </c>
      <c r="E48" s="2">
        <v>111036</v>
      </c>
      <c r="F48">
        <f t="shared" si="1"/>
        <v>112175.33333333333</v>
      </c>
      <c r="G48">
        <f t="shared" si="5"/>
        <v>145057.5</v>
      </c>
      <c r="H48" s="6">
        <f t="shared" si="2"/>
        <v>-1139.3333333333285</v>
      </c>
      <c r="I48" s="6">
        <f t="shared" si="6"/>
        <v>-34021.5</v>
      </c>
      <c r="J48">
        <f t="shared" si="9"/>
        <v>12583305408.444443</v>
      </c>
      <c r="K48">
        <f t="shared" si="7"/>
        <v>21041678306.25</v>
      </c>
      <c r="L48">
        <f t="shared" si="3"/>
        <v>334.92586244321791</v>
      </c>
      <c r="M48">
        <f t="shared" si="4"/>
        <v>-97.456992393212815</v>
      </c>
      <c r="N48">
        <f t="shared" si="8"/>
        <v>-3.2637008950222652</v>
      </c>
    </row>
    <row r="49" spans="3:14" ht="16.5" thickBot="1" x14ac:dyDescent="0.3">
      <c r="C49" s="8"/>
      <c r="D49" s="9">
        <v>11</v>
      </c>
      <c r="E49" s="2">
        <v>63701</v>
      </c>
      <c r="F49">
        <f t="shared" si="1"/>
        <v>114889.66666666667</v>
      </c>
      <c r="G49">
        <f t="shared" si="5"/>
        <v>127312</v>
      </c>
      <c r="H49" s="6">
        <f t="shared" si="2"/>
        <v>-51188.666666666672</v>
      </c>
      <c r="I49" s="6">
        <f t="shared" si="6"/>
        <v>-63611</v>
      </c>
      <c r="J49">
        <f t="shared" si="9"/>
        <v>13199635506.777779</v>
      </c>
      <c r="K49">
        <f t="shared" si="7"/>
        <v>16208345344</v>
      </c>
      <c r="L49">
        <f t="shared" si="3"/>
        <v>338.95378249352325</v>
      </c>
      <c r="M49">
        <f t="shared" si="4"/>
        <v>-1.2444356172590285</v>
      </c>
      <c r="N49">
        <f t="shared" si="8"/>
        <v>-1.0014148496329252</v>
      </c>
    </row>
    <row r="50" spans="3:14" ht="16.5" thickBot="1" x14ac:dyDescent="0.3">
      <c r="C50" s="8"/>
      <c r="D50" s="9">
        <v>12</v>
      </c>
      <c r="E50" s="2">
        <v>82657</v>
      </c>
      <c r="F50">
        <f t="shared" si="1"/>
        <v>93171</v>
      </c>
      <c r="G50">
        <f t="shared" si="5"/>
        <v>103557.33333333333</v>
      </c>
      <c r="H50" s="6">
        <f t="shared" si="2"/>
        <v>-10514</v>
      </c>
      <c r="I50" s="6">
        <f t="shared" si="6"/>
        <v>-20900.333333333328</v>
      </c>
      <c r="J50">
        <f t="shared" si="9"/>
        <v>8680835241</v>
      </c>
      <c r="K50">
        <f t="shared" si="7"/>
        <v>10724121287.111111</v>
      </c>
      <c r="L50">
        <f t="shared" si="3"/>
        <v>305.23925042497399</v>
      </c>
      <c r="M50">
        <f t="shared" si="4"/>
        <v>-7.861613087312155</v>
      </c>
      <c r="N50">
        <f t="shared" si="8"/>
        <v>-3.9548173075389554</v>
      </c>
    </row>
    <row r="51" spans="3:14" ht="16.5" thickBot="1" x14ac:dyDescent="0.3">
      <c r="C51" s="8">
        <v>2013</v>
      </c>
      <c r="D51" s="9">
        <v>1</v>
      </c>
      <c r="E51" s="2">
        <v>31416</v>
      </c>
      <c r="F51">
        <f t="shared" si="1"/>
        <v>85798</v>
      </c>
      <c r="G51">
        <f t="shared" si="5"/>
        <v>98986.666666666672</v>
      </c>
      <c r="H51" s="6">
        <f t="shared" si="2"/>
        <v>-54382</v>
      </c>
      <c r="I51" s="6">
        <f t="shared" si="6"/>
        <v>-67570.666666666672</v>
      </c>
      <c r="J51">
        <f t="shared" si="9"/>
        <v>7361296804</v>
      </c>
      <c r="K51">
        <f t="shared" si="7"/>
        <v>9798360177.7777786</v>
      </c>
      <c r="L51">
        <f t="shared" si="3"/>
        <v>292.91295635393118</v>
      </c>
      <c r="M51">
        <f t="shared" si="4"/>
        <v>-0.57769114780625941</v>
      </c>
      <c r="N51">
        <f t="shared" si="8"/>
        <v>-0.46493547495954851</v>
      </c>
    </row>
    <row r="52" spans="3:14" ht="16.5" thickBot="1" x14ac:dyDescent="0.3">
      <c r="C52" s="8"/>
      <c r="D52" s="9">
        <v>2</v>
      </c>
      <c r="E52" s="2">
        <v>48341</v>
      </c>
      <c r="F52">
        <f t="shared" si="1"/>
        <v>59258</v>
      </c>
      <c r="G52">
        <f t="shared" si="5"/>
        <v>87073.833333333328</v>
      </c>
      <c r="H52" s="6">
        <f t="shared" si="2"/>
        <v>-10917</v>
      </c>
      <c r="I52" s="6">
        <f t="shared" si="6"/>
        <v>-38732.833333333328</v>
      </c>
      <c r="J52">
        <f t="shared" si="9"/>
        <v>3511510564</v>
      </c>
      <c r="K52">
        <f t="shared" si="7"/>
        <v>7581852451.3611107</v>
      </c>
      <c r="L52">
        <f t="shared" si="3"/>
        <v>243.42966129870041</v>
      </c>
      <c r="M52">
        <f t="shared" si="4"/>
        <v>-4.4280479985343959</v>
      </c>
      <c r="N52">
        <f t="shared" si="8"/>
        <v>-1.2480625825634584</v>
      </c>
    </row>
    <row r="53" spans="3:14" ht="16.5" thickBot="1" x14ac:dyDescent="0.3">
      <c r="C53" s="8"/>
      <c r="D53" s="9">
        <v>3</v>
      </c>
      <c r="E53" s="2">
        <v>85651</v>
      </c>
      <c r="F53">
        <f t="shared" si="1"/>
        <v>54138</v>
      </c>
      <c r="G53">
        <f t="shared" si="5"/>
        <v>73654.5</v>
      </c>
      <c r="H53" s="6">
        <f t="shared" si="2"/>
        <v>31513</v>
      </c>
      <c r="I53" s="6">
        <f t="shared" si="6"/>
        <v>11996.5</v>
      </c>
      <c r="J53">
        <f t="shared" si="9"/>
        <v>2930923044</v>
      </c>
      <c r="K53">
        <f t="shared" si="7"/>
        <v>5424985370.25</v>
      </c>
      <c r="L53">
        <f t="shared" si="3"/>
        <v>232.67574003320587</v>
      </c>
      <c r="M53">
        <f t="shared" si="4"/>
        <v>2.7179576682638911</v>
      </c>
      <c r="N53">
        <f t="shared" si="8"/>
        <v>7.1396657358396203</v>
      </c>
    </row>
    <row r="54" spans="3:14" ht="16.5" thickBot="1" x14ac:dyDescent="0.3">
      <c r="C54" s="8"/>
      <c r="D54" s="9">
        <v>4</v>
      </c>
      <c r="E54" s="2">
        <v>242673</v>
      </c>
      <c r="F54">
        <f t="shared" si="1"/>
        <v>55136</v>
      </c>
      <c r="G54">
        <f t="shared" si="5"/>
        <v>70467</v>
      </c>
      <c r="H54" s="6">
        <f t="shared" si="2"/>
        <v>187537</v>
      </c>
      <c r="I54" s="6">
        <f t="shared" si="6"/>
        <v>172206</v>
      </c>
      <c r="J54">
        <f t="shared" si="9"/>
        <v>3039978496</v>
      </c>
      <c r="K54">
        <f t="shared" si="7"/>
        <v>4965598089</v>
      </c>
      <c r="L54">
        <f t="shared" si="3"/>
        <v>234.81056194302676</v>
      </c>
      <c r="M54">
        <f t="shared" si="4"/>
        <v>1.2940006505382937</v>
      </c>
      <c r="N54">
        <f t="shared" si="8"/>
        <v>1.4092017699731716</v>
      </c>
    </row>
    <row r="55" spans="3:14" ht="16.5" thickBot="1" x14ac:dyDescent="0.3">
      <c r="C55" s="8"/>
      <c r="D55" s="9">
        <v>5</v>
      </c>
      <c r="E55" s="2">
        <v>289554</v>
      </c>
      <c r="F55">
        <f t="shared" si="1"/>
        <v>125555</v>
      </c>
      <c r="G55">
        <f t="shared" si="5"/>
        <v>92406.5</v>
      </c>
      <c r="H55" s="6">
        <f t="shared" si="2"/>
        <v>163999</v>
      </c>
      <c r="I55" s="6">
        <f t="shared" si="6"/>
        <v>197147.5</v>
      </c>
      <c r="J55">
        <f t="shared" si="9"/>
        <v>15764058025</v>
      </c>
      <c r="K55">
        <f t="shared" si="7"/>
        <v>8538961242.25</v>
      </c>
      <c r="L55">
        <f t="shared" si="3"/>
        <v>354.33740982289748</v>
      </c>
      <c r="M55">
        <f t="shared" si="4"/>
        <v>1.7655839364874175</v>
      </c>
      <c r="N55">
        <f t="shared" si="8"/>
        <v>1.4687175845496392</v>
      </c>
    </row>
    <row r="56" spans="3:14" ht="16.5" thickBot="1" x14ac:dyDescent="0.3">
      <c r="C56" s="8"/>
      <c r="D56" s="9">
        <v>6</v>
      </c>
      <c r="E56" s="2">
        <v>164373</v>
      </c>
      <c r="F56">
        <f t="shared" si="1"/>
        <v>205959.33333333334</v>
      </c>
      <c r="G56">
        <f t="shared" si="5"/>
        <v>130048.66666666667</v>
      </c>
      <c r="H56" s="6">
        <f t="shared" si="2"/>
        <v>-41586.333333333343</v>
      </c>
      <c r="I56" s="6">
        <f t="shared" si="6"/>
        <v>34324.333333333328</v>
      </c>
      <c r="J56">
        <f t="shared" si="9"/>
        <v>42419246987.111115</v>
      </c>
      <c r="K56">
        <f t="shared" si="7"/>
        <v>16912655701.777779</v>
      </c>
      <c r="L56">
        <f t="shared" si="3"/>
        <v>453.82742681919672</v>
      </c>
      <c r="M56">
        <f t="shared" si="4"/>
        <v>-3.9525725598954775</v>
      </c>
      <c r="N56">
        <f t="shared" si="8"/>
        <v>4.7888184281316466</v>
      </c>
    </row>
    <row r="57" spans="3:14" ht="16.5" thickBot="1" x14ac:dyDescent="0.3">
      <c r="C57" s="8"/>
      <c r="D57" s="9">
        <v>7</v>
      </c>
      <c r="E57" s="2">
        <v>160608</v>
      </c>
      <c r="F57">
        <f t="shared" si="1"/>
        <v>232200</v>
      </c>
      <c r="G57">
        <f t="shared" si="5"/>
        <v>143668</v>
      </c>
      <c r="H57" s="6">
        <f t="shared" si="2"/>
        <v>-71592</v>
      </c>
      <c r="I57" s="6">
        <f t="shared" si="6"/>
        <v>16940</v>
      </c>
      <c r="J57">
        <f t="shared" si="9"/>
        <v>53916840000</v>
      </c>
      <c r="K57">
        <f t="shared" si="7"/>
        <v>20640494224</v>
      </c>
      <c r="L57">
        <f t="shared" si="3"/>
        <v>481.87135212627032</v>
      </c>
      <c r="M57">
        <f t="shared" si="4"/>
        <v>-2.2433791485082133</v>
      </c>
      <c r="N57">
        <f t="shared" si="8"/>
        <v>9.4809917355371898</v>
      </c>
    </row>
    <row r="58" spans="3:14" ht="16.5" thickBot="1" x14ac:dyDescent="0.3">
      <c r="C58" s="8"/>
      <c r="D58" s="9">
        <v>8</v>
      </c>
      <c r="E58" s="2">
        <v>176096</v>
      </c>
      <c r="F58">
        <f t="shared" si="1"/>
        <v>204845</v>
      </c>
      <c r="G58">
        <f t="shared" si="5"/>
        <v>165200</v>
      </c>
      <c r="H58" s="6">
        <f t="shared" si="2"/>
        <v>-28749</v>
      </c>
      <c r="I58" s="6">
        <f t="shared" si="6"/>
        <v>10896</v>
      </c>
      <c r="J58">
        <f t="shared" si="9"/>
        <v>41961474025</v>
      </c>
      <c r="K58">
        <f t="shared" si="7"/>
        <v>27291040000</v>
      </c>
      <c r="L58">
        <f t="shared" si="3"/>
        <v>452.59805567412684</v>
      </c>
      <c r="M58">
        <f t="shared" si="4"/>
        <v>-6.1252913144805037</v>
      </c>
      <c r="N58">
        <f t="shared" si="8"/>
        <v>16.161527165932451</v>
      </c>
    </row>
    <row r="59" spans="3:14" ht="16.5" thickBot="1" x14ac:dyDescent="0.3">
      <c r="C59" s="8"/>
      <c r="D59" s="9">
        <v>9</v>
      </c>
      <c r="E59" s="2">
        <v>142363</v>
      </c>
      <c r="F59">
        <f t="shared" si="1"/>
        <v>167025.66666666666</v>
      </c>
      <c r="G59">
        <f t="shared" si="5"/>
        <v>186492.5</v>
      </c>
      <c r="H59" s="6">
        <f t="shared" si="2"/>
        <v>-24662.666666666657</v>
      </c>
      <c r="I59" s="6">
        <f t="shared" si="6"/>
        <v>-44129.5</v>
      </c>
      <c r="J59">
        <f t="shared" si="9"/>
        <v>27897573325.444443</v>
      </c>
      <c r="K59">
        <f t="shared" si="7"/>
        <v>34779452556.25</v>
      </c>
      <c r="L59">
        <f t="shared" si="3"/>
        <v>408.68773735783492</v>
      </c>
      <c r="M59">
        <f t="shared" si="4"/>
        <v>-5.7724090393036729</v>
      </c>
      <c r="N59">
        <f t="shared" si="8"/>
        <v>-3.2260279404933208</v>
      </c>
    </row>
    <row r="60" spans="3:14" ht="16.5" thickBot="1" x14ac:dyDescent="0.3">
      <c r="C60" s="8"/>
      <c r="D60" s="9">
        <v>10</v>
      </c>
      <c r="E60" s="2">
        <v>114907</v>
      </c>
      <c r="F60">
        <f t="shared" si="1"/>
        <v>159689</v>
      </c>
      <c r="G60">
        <f t="shared" si="5"/>
        <v>195944.5</v>
      </c>
      <c r="H60" s="6">
        <f t="shared" si="2"/>
        <v>-44782</v>
      </c>
      <c r="I60" s="6">
        <f t="shared" si="6"/>
        <v>-81037.5</v>
      </c>
      <c r="J60">
        <f t="shared" si="9"/>
        <v>25500576721</v>
      </c>
      <c r="K60">
        <f t="shared" si="7"/>
        <v>38394247080.25</v>
      </c>
      <c r="L60">
        <f t="shared" si="3"/>
        <v>399.61106090797836</v>
      </c>
      <c r="M60">
        <f t="shared" si="4"/>
        <v>-2.565919342593006</v>
      </c>
      <c r="N60">
        <f t="shared" si="8"/>
        <v>-1.4179484806416782</v>
      </c>
    </row>
    <row r="61" spans="3:14" ht="16.5" thickBot="1" x14ac:dyDescent="0.3">
      <c r="C61" s="8"/>
      <c r="D61" s="9">
        <v>11</v>
      </c>
      <c r="E61" s="2">
        <v>113552</v>
      </c>
      <c r="F61">
        <f t="shared" si="1"/>
        <v>144455.33333333334</v>
      </c>
      <c r="G61">
        <f t="shared" si="5"/>
        <v>174650.16666666666</v>
      </c>
      <c r="H61" s="6">
        <f t="shared" si="2"/>
        <v>-30903.333333333343</v>
      </c>
      <c r="I61" s="6">
        <f t="shared" si="6"/>
        <v>-61098.166666666657</v>
      </c>
      <c r="J61">
        <f t="shared" si="9"/>
        <v>20867343328.444447</v>
      </c>
      <c r="K61">
        <f t="shared" si="7"/>
        <v>30502680716.694443</v>
      </c>
      <c r="L61">
        <f t="shared" si="3"/>
        <v>380.07280004406175</v>
      </c>
      <c r="M61">
        <f t="shared" si="4"/>
        <v>-3.6744256283033101</v>
      </c>
      <c r="N61">
        <f t="shared" si="8"/>
        <v>-1.858517304119873</v>
      </c>
    </row>
    <row r="62" spans="3:14" ht="16.5" thickBot="1" x14ac:dyDescent="0.3">
      <c r="C62" s="8"/>
      <c r="D62" s="9">
        <v>12</v>
      </c>
      <c r="E62" s="2">
        <v>127042</v>
      </c>
      <c r="F62">
        <f t="shared" si="1"/>
        <v>123607.33333333333</v>
      </c>
      <c r="G62">
        <f t="shared" si="5"/>
        <v>145316.5</v>
      </c>
      <c r="H62" s="6">
        <f t="shared" si="2"/>
        <v>3434.6666666666715</v>
      </c>
      <c r="I62" s="6">
        <f t="shared" si="6"/>
        <v>-18274.5</v>
      </c>
      <c r="J62">
        <f t="shared" si="9"/>
        <v>15278772853.777777</v>
      </c>
      <c r="K62">
        <f t="shared" si="7"/>
        <v>21116885172.25</v>
      </c>
      <c r="L62">
        <f t="shared" si="3"/>
        <v>351.57834593918511</v>
      </c>
      <c r="M62">
        <f t="shared" si="4"/>
        <v>36.988159937888149</v>
      </c>
      <c r="N62">
        <f t="shared" si="8"/>
        <v>-6.9518728282579554</v>
      </c>
    </row>
    <row r="63" spans="3:14" ht="16.5" thickBot="1" x14ac:dyDescent="0.3">
      <c r="C63" s="8">
        <v>2014</v>
      </c>
      <c r="D63" s="9">
        <v>1</v>
      </c>
      <c r="E63" s="2">
        <v>51604</v>
      </c>
      <c r="F63">
        <f t="shared" si="1"/>
        <v>118500.33333333333</v>
      </c>
      <c r="G63">
        <f t="shared" si="5"/>
        <v>139094.66666666666</v>
      </c>
      <c r="H63" s="6">
        <f t="shared" si="2"/>
        <v>-66896.333333333328</v>
      </c>
      <c r="I63" s="6">
        <f t="shared" si="6"/>
        <v>-87490.666666666657</v>
      </c>
      <c r="J63">
        <f t="shared" si="9"/>
        <v>14042329000.111111</v>
      </c>
      <c r="K63">
        <f t="shared" si="7"/>
        <v>19347326295.111107</v>
      </c>
      <c r="L63">
        <f t="shared" si="3"/>
        <v>344.23877372157443</v>
      </c>
      <c r="M63">
        <f t="shared" si="4"/>
        <v>-0.77140251832437257</v>
      </c>
      <c r="N63">
        <f t="shared" si="8"/>
        <v>-0.58982291444420742</v>
      </c>
    </row>
    <row r="64" spans="3:14" ht="16.5" thickBot="1" x14ac:dyDescent="0.3">
      <c r="C64" s="8"/>
      <c r="D64" s="9">
        <v>2</v>
      </c>
      <c r="E64" s="2">
        <v>80366</v>
      </c>
      <c r="F64">
        <f t="shared" si="1"/>
        <v>97399.333333333328</v>
      </c>
      <c r="G64">
        <f t="shared" si="5"/>
        <v>120927.33333333333</v>
      </c>
      <c r="H64" s="6">
        <f t="shared" si="2"/>
        <v>-17033.333333333328</v>
      </c>
      <c r="I64" s="6">
        <f t="shared" si="6"/>
        <v>-40561.333333333328</v>
      </c>
      <c r="J64">
        <f t="shared" si="9"/>
        <v>9486630133.7777767</v>
      </c>
      <c r="K64">
        <f t="shared" si="7"/>
        <v>14623419947.111111</v>
      </c>
      <c r="L64">
        <f t="shared" si="3"/>
        <v>312.08866261582352</v>
      </c>
      <c r="M64">
        <f t="shared" si="4"/>
        <v>-4.7181604696673203</v>
      </c>
      <c r="N64">
        <f t="shared" si="8"/>
        <v>-1.9813451234344699</v>
      </c>
    </row>
    <row r="65" spans="3:14" ht="16.5" thickBot="1" x14ac:dyDescent="0.3">
      <c r="C65" s="8"/>
      <c r="D65" s="9">
        <v>3</v>
      </c>
      <c r="E65" s="2">
        <v>208938</v>
      </c>
      <c r="F65">
        <f t="shared" si="1"/>
        <v>86337.333333333328</v>
      </c>
      <c r="G65">
        <f t="shared" si="5"/>
        <v>104972.33333333333</v>
      </c>
      <c r="H65" s="6">
        <f t="shared" si="2"/>
        <v>122600.66666666667</v>
      </c>
      <c r="I65" s="6">
        <f t="shared" si="6"/>
        <v>103965.66666666667</v>
      </c>
      <c r="J65">
        <f t="shared" si="9"/>
        <v>7454135127.1111107</v>
      </c>
      <c r="K65">
        <f t="shared" si="7"/>
        <v>11019190765.444443</v>
      </c>
      <c r="L65">
        <f t="shared" si="3"/>
        <v>293.83215163309364</v>
      </c>
      <c r="M65">
        <f t="shared" si="4"/>
        <v>1.7042158552699549</v>
      </c>
      <c r="N65">
        <f t="shared" si="8"/>
        <v>2.0096826837064801</v>
      </c>
    </row>
    <row r="66" spans="3:14" ht="16.5" thickBot="1" x14ac:dyDescent="0.3">
      <c r="C66" s="8"/>
      <c r="D66" s="9">
        <v>4</v>
      </c>
      <c r="E66" s="2">
        <v>263830</v>
      </c>
      <c r="F66">
        <f t="shared" si="1"/>
        <v>113636</v>
      </c>
      <c r="G66">
        <f t="shared" si="5"/>
        <v>116068.16666666667</v>
      </c>
      <c r="H66" s="6">
        <f t="shared" si="2"/>
        <v>150194</v>
      </c>
      <c r="I66" s="6">
        <f t="shared" si="6"/>
        <v>147761.83333333331</v>
      </c>
      <c r="J66">
        <f t="shared" si="9"/>
        <v>12913140496</v>
      </c>
      <c r="K66">
        <f t="shared" si="7"/>
        <v>13471819313.361113</v>
      </c>
      <c r="L66">
        <f t="shared" si="3"/>
        <v>337.09939187129959</v>
      </c>
      <c r="M66">
        <f t="shared" si="4"/>
        <v>1.7565948040534243</v>
      </c>
      <c r="N66">
        <f t="shared" si="8"/>
        <v>1.7855084364365632</v>
      </c>
    </row>
    <row r="67" spans="3:14" ht="16.5" thickBot="1" x14ac:dyDescent="0.3">
      <c r="C67" s="8"/>
      <c r="D67" s="9">
        <v>5</v>
      </c>
      <c r="E67" s="2">
        <v>252216</v>
      </c>
      <c r="F67">
        <f t="shared" si="1"/>
        <v>184378</v>
      </c>
      <c r="G67">
        <f t="shared" si="5"/>
        <v>140888.66666666666</v>
      </c>
      <c r="H67" s="6">
        <f t="shared" si="2"/>
        <v>67838</v>
      </c>
      <c r="I67" s="6">
        <f t="shared" si="6"/>
        <v>111327.33333333334</v>
      </c>
      <c r="J67">
        <f t="shared" si="9"/>
        <v>33995246884</v>
      </c>
      <c r="K67">
        <f t="shared" si="7"/>
        <v>19849616395.111107</v>
      </c>
      <c r="L67">
        <f t="shared" si="3"/>
        <v>429.39259425379009</v>
      </c>
      <c r="M67">
        <f t="shared" si="4"/>
        <v>3.7179162121524807</v>
      </c>
      <c r="N67">
        <f t="shared" si="8"/>
        <v>2.2655352683677563</v>
      </c>
    </row>
    <row r="68" spans="3:14" ht="16.5" thickBot="1" x14ac:dyDescent="0.3">
      <c r="C68" s="8"/>
      <c r="D68" s="9">
        <v>6</v>
      </c>
      <c r="E68" s="2">
        <v>219566</v>
      </c>
      <c r="F68">
        <f t="shared" si="1"/>
        <v>241661.33333333334</v>
      </c>
      <c r="G68">
        <f t="shared" si="5"/>
        <v>163999.33333333334</v>
      </c>
      <c r="H68" s="6">
        <f t="shared" si="2"/>
        <v>-22095.333333333343</v>
      </c>
      <c r="I68" s="6">
        <f t="shared" si="6"/>
        <v>55566.666666666657</v>
      </c>
      <c r="J68">
        <f t="shared" si="9"/>
        <v>58400200028.44445</v>
      </c>
      <c r="K68">
        <f t="shared" si="7"/>
        <v>26895781333.777782</v>
      </c>
      <c r="L68">
        <f t="shared" si="3"/>
        <v>491.59061558712995</v>
      </c>
      <c r="M68">
        <f t="shared" si="4"/>
        <v>-9.9372114775367297</v>
      </c>
      <c r="N68">
        <f t="shared" si="8"/>
        <v>3.9513977204559096</v>
      </c>
    </row>
    <row r="69" spans="3:14" ht="16.5" thickBot="1" x14ac:dyDescent="0.3">
      <c r="C69" s="8"/>
      <c r="D69" s="9">
        <v>7</v>
      </c>
      <c r="E69" s="2">
        <v>149082</v>
      </c>
      <c r="F69">
        <f t="shared" si="1"/>
        <v>245204</v>
      </c>
      <c r="G69">
        <f t="shared" si="5"/>
        <v>179420</v>
      </c>
      <c r="H69" s="6">
        <f t="shared" si="2"/>
        <v>-96122</v>
      </c>
      <c r="I69" s="6">
        <f t="shared" si="6"/>
        <v>-30338</v>
      </c>
      <c r="J69">
        <f t="shared" si="9"/>
        <v>60125001616</v>
      </c>
      <c r="K69">
        <f t="shared" si="7"/>
        <v>32191536400</v>
      </c>
      <c r="L69">
        <f t="shared" si="3"/>
        <v>495.1807750710845</v>
      </c>
      <c r="M69">
        <f t="shared" si="4"/>
        <v>-1.5509664800982086</v>
      </c>
      <c r="N69">
        <f t="shared" si="8"/>
        <v>-4.9140352033753052</v>
      </c>
    </row>
    <row r="70" spans="3:14" ht="16.5" thickBot="1" x14ac:dyDescent="0.3">
      <c r="C70" s="8"/>
      <c r="D70" s="9">
        <v>8</v>
      </c>
      <c r="E70" s="2">
        <v>213888</v>
      </c>
      <c r="F70">
        <f t="shared" si="1"/>
        <v>206954.66666666666</v>
      </c>
      <c r="G70">
        <f t="shared" si="5"/>
        <v>195666.33333333334</v>
      </c>
      <c r="H70" s="6">
        <f t="shared" si="2"/>
        <v>6933.333333333343</v>
      </c>
      <c r="I70" s="6">
        <f t="shared" si="6"/>
        <v>18221.666666666657</v>
      </c>
      <c r="J70">
        <f t="shared" si="9"/>
        <v>42830234055.111107</v>
      </c>
      <c r="K70">
        <f t="shared" si="7"/>
        <v>38285314000.111115</v>
      </c>
      <c r="L70">
        <f t="shared" si="3"/>
        <v>454.92270405714714</v>
      </c>
      <c r="M70">
        <f t="shared" si="4"/>
        <v>30.849230769230726</v>
      </c>
      <c r="N70">
        <f t="shared" si="8"/>
        <v>11.738113966889241</v>
      </c>
    </row>
    <row r="71" spans="3:14" ht="16.5" thickBot="1" x14ac:dyDescent="0.3">
      <c r="C71" s="8"/>
      <c r="D71" s="9">
        <v>9</v>
      </c>
      <c r="E71" s="2">
        <v>178947</v>
      </c>
      <c r="F71">
        <f t="shared" ref="F71:F99" si="10">(E70+E69+E68)/3</f>
        <v>194178.66666666666</v>
      </c>
      <c r="G71">
        <f t="shared" si="5"/>
        <v>217920</v>
      </c>
      <c r="H71" s="6">
        <f t="shared" ref="H71:H98" si="11">E71-F71</f>
        <v>-15231.666666666657</v>
      </c>
      <c r="I71" s="6">
        <f t="shared" si="6"/>
        <v>-38973</v>
      </c>
      <c r="J71">
        <f t="shared" ref="J71:J98" si="12">F71^2</f>
        <v>37705354588.444443</v>
      </c>
      <c r="K71">
        <f t="shared" ref="K71:K98" si="13">G71^2</f>
        <v>47489126400</v>
      </c>
      <c r="L71">
        <f t="shared" ref="L71:L98" si="14">SQRT(F71)</f>
        <v>440.65708512024025</v>
      </c>
      <c r="M71">
        <f t="shared" ref="M71:M98" si="15">E71/H71</f>
        <v>-11.748353211511114</v>
      </c>
      <c r="N71">
        <f t="shared" si="8"/>
        <v>-4.5915633900392576</v>
      </c>
    </row>
    <row r="72" spans="3:14" ht="16.5" thickBot="1" x14ac:dyDescent="0.3">
      <c r="C72" s="8"/>
      <c r="D72" s="9">
        <v>10</v>
      </c>
      <c r="E72" s="2">
        <v>133650</v>
      </c>
      <c r="F72">
        <f t="shared" si="10"/>
        <v>180639</v>
      </c>
      <c r="G72">
        <f t="shared" si="5"/>
        <v>212921.5</v>
      </c>
      <c r="H72" s="6">
        <f t="shared" si="11"/>
        <v>-46989</v>
      </c>
      <c r="I72" s="6">
        <f t="shared" si="6"/>
        <v>-79271.5</v>
      </c>
      <c r="J72">
        <f t="shared" si="12"/>
        <v>32630448321</v>
      </c>
      <c r="K72">
        <f t="shared" si="13"/>
        <v>45335565162.25</v>
      </c>
      <c r="L72">
        <f t="shared" si="14"/>
        <v>425.01647026909438</v>
      </c>
      <c r="M72">
        <f t="shared" si="15"/>
        <v>-2.8442827044627466</v>
      </c>
      <c r="N72">
        <f t="shared" si="8"/>
        <v>-1.6859779365850274</v>
      </c>
    </row>
    <row r="73" spans="3:14" ht="16.5" thickBot="1" x14ac:dyDescent="0.3">
      <c r="C73" s="8"/>
      <c r="D73" s="9">
        <v>11</v>
      </c>
      <c r="E73" s="2">
        <v>116946</v>
      </c>
      <c r="F73">
        <f t="shared" si="10"/>
        <v>175495</v>
      </c>
      <c r="G73">
        <f t="shared" si="5"/>
        <v>191224.83333333334</v>
      </c>
      <c r="H73" s="6">
        <f t="shared" si="11"/>
        <v>-58549</v>
      </c>
      <c r="I73" s="6">
        <f t="shared" si="6"/>
        <v>-74278.833333333343</v>
      </c>
      <c r="J73">
        <f t="shared" si="12"/>
        <v>30798495025</v>
      </c>
      <c r="K73">
        <f t="shared" si="13"/>
        <v>36566936883.361115</v>
      </c>
      <c r="L73">
        <f t="shared" si="14"/>
        <v>418.92123364661285</v>
      </c>
      <c r="M73">
        <f t="shared" si="15"/>
        <v>-1.997403883926284</v>
      </c>
      <c r="N73">
        <f t="shared" si="8"/>
        <v>-1.5744189125210635</v>
      </c>
    </row>
    <row r="74" spans="3:14" ht="16.5" thickBot="1" x14ac:dyDescent="0.3">
      <c r="C74" s="8"/>
      <c r="D74" s="9">
        <v>12</v>
      </c>
      <c r="E74" s="2">
        <v>164154</v>
      </c>
      <c r="F74">
        <f t="shared" si="10"/>
        <v>143181</v>
      </c>
      <c r="G74">
        <f t="shared" ref="G74:G99" si="16">(E73+E72+E71+E70+E69+E68)/6</f>
        <v>168679.83333333334</v>
      </c>
      <c r="H74" s="6">
        <f t="shared" si="11"/>
        <v>20973</v>
      </c>
      <c r="I74" s="6">
        <f t="shared" ref="I74:I98" si="17">E74-G74</f>
        <v>-4525.833333333343</v>
      </c>
      <c r="J74">
        <f t="shared" si="12"/>
        <v>20500798761</v>
      </c>
      <c r="K74">
        <f t="shared" si="13"/>
        <v>28452886173.361115</v>
      </c>
      <c r="L74">
        <f t="shared" si="14"/>
        <v>378.39265320563504</v>
      </c>
      <c r="M74">
        <f t="shared" si="15"/>
        <v>7.8269203261336004</v>
      </c>
      <c r="N74">
        <f t="shared" ref="N74:N98" si="18">E74/I74</f>
        <v>-36.270447431412187</v>
      </c>
    </row>
    <row r="75" spans="3:14" ht="16.5" thickBot="1" x14ac:dyDescent="0.3">
      <c r="C75" s="8">
        <v>2015</v>
      </c>
      <c r="D75" s="9">
        <v>1</v>
      </c>
      <c r="E75" s="2">
        <v>58843</v>
      </c>
      <c r="F75">
        <f t="shared" si="10"/>
        <v>138250</v>
      </c>
      <c r="G75">
        <f t="shared" si="16"/>
        <v>159444.5</v>
      </c>
      <c r="H75" s="6">
        <f t="shared" si="11"/>
        <v>-79407</v>
      </c>
      <c r="I75" s="6">
        <f t="shared" si="17"/>
        <v>-100601.5</v>
      </c>
      <c r="J75">
        <f t="shared" si="12"/>
        <v>19113062500</v>
      </c>
      <c r="K75">
        <f t="shared" si="13"/>
        <v>25422548580.25</v>
      </c>
      <c r="L75">
        <f t="shared" si="14"/>
        <v>371.81984885156413</v>
      </c>
      <c r="M75">
        <f t="shared" si="15"/>
        <v>-0.74103038774919083</v>
      </c>
      <c r="N75">
        <f t="shared" si="18"/>
        <v>-0.58491175578892962</v>
      </c>
    </row>
    <row r="76" spans="3:14" ht="16.5" thickBot="1" x14ac:dyDescent="0.3">
      <c r="C76" s="8"/>
      <c r="D76" s="9">
        <v>2</v>
      </c>
      <c r="E76" s="2">
        <v>82386</v>
      </c>
      <c r="F76">
        <f t="shared" si="10"/>
        <v>113314.33333333333</v>
      </c>
      <c r="G76">
        <f t="shared" si="16"/>
        <v>144404.66666666666</v>
      </c>
      <c r="H76" s="6">
        <f t="shared" si="11"/>
        <v>-30928.333333333328</v>
      </c>
      <c r="I76" s="6">
        <f t="shared" si="17"/>
        <v>-62018.666666666657</v>
      </c>
      <c r="J76">
        <f t="shared" si="12"/>
        <v>12840138138.777777</v>
      </c>
      <c r="K76">
        <f t="shared" si="13"/>
        <v>20852707755.111107</v>
      </c>
      <c r="L76">
        <f t="shared" si="14"/>
        <v>336.62194422427859</v>
      </c>
      <c r="M76">
        <f t="shared" si="15"/>
        <v>-2.6637710836880966</v>
      </c>
      <c r="N76">
        <f t="shared" si="18"/>
        <v>-1.3284065012684356</v>
      </c>
    </row>
    <row r="77" spans="3:14" ht="16.5" thickBot="1" x14ac:dyDescent="0.3">
      <c r="C77" s="8"/>
      <c r="D77" s="9">
        <v>3</v>
      </c>
      <c r="E77" s="2">
        <v>224803</v>
      </c>
      <c r="F77">
        <f t="shared" si="10"/>
        <v>101794.33333333333</v>
      </c>
      <c r="G77">
        <f t="shared" si="16"/>
        <v>122487.66666666667</v>
      </c>
      <c r="H77" s="6">
        <f t="shared" si="11"/>
        <v>123008.66666666667</v>
      </c>
      <c r="I77" s="6">
        <f t="shared" si="17"/>
        <v>102315.33333333333</v>
      </c>
      <c r="J77">
        <f t="shared" si="12"/>
        <v>10362086298.777777</v>
      </c>
      <c r="K77">
        <f t="shared" si="13"/>
        <v>15003228485.444447</v>
      </c>
      <c r="L77">
        <f t="shared" si="14"/>
        <v>319.05224232613273</v>
      </c>
      <c r="M77">
        <f t="shared" si="15"/>
        <v>1.8275378970587437</v>
      </c>
      <c r="N77">
        <f t="shared" si="18"/>
        <v>2.1971584578394898</v>
      </c>
    </row>
    <row r="78" spans="3:14" ht="16.5" thickBot="1" x14ac:dyDescent="0.3">
      <c r="C78" s="8"/>
      <c r="D78" s="9">
        <v>4</v>
      </c>
      <c r="E78" s="2">
        <v>354301</v>
      </c>
      <c r="F78">
        <f t="shared" si="10"/>
        <v>122010.66666666667</v>
      </c>
      <c r="G78">
        <f t="shared" si="16"/>
        <v>130130.33333333333</v>
      </c>
      <c r="H78" s="6">
        <f t="shared" si="11"/>
        <v>232290.33333333331</v>
      </c>
      <c r="I78" s="6">
        <f t="shared" si="17"/>
        <v>224170.66666666669</v>
      </c>
      <c r="J78">
        <f t="shared" si="12"/>
        <v>14886602780.444447</v>
      </c>
      <c r="K78">
        <f t="shared" si="13"/>
        <v>16933903653.444443</v>
      </c>
      <c r="L78">
        <f t="shared" si="14"/>
        <v>349.30025288663427</v>
      </c>
      <c r="M78">
        <f t="shared" si="15"/>
        <v>1.5252507278965548</v>
      </c>
      <c r="N78">
        <f t="shared" si="18"/>
        <v>1.5804967048915111</v>
      </c>
    </row>
    <row r="79" spans="3:14" ht="16.5" thickBot="1" x14ac:dyDescent="0.3">
      <c r="C79" s="8"/>
      <c r="D79" s="9">
        <v>5</v>
      </c>
      <c r="E79" s="2">
        <v>328263</v>
      </c>
      <c r="F79">
        <f t="shared" si="10"/>
        <v>220496.66666666666</v>
      </c>
      <c r="G79">
        <f t="shared" si="16"/>
        <v>166905.5</v>
      </c>
      <c r="H79" s="6">
        <f t="shared" si="11"/>
        <v>107766.33333333334</v>
      </c>
      <c r="I79" s="6">
        <f t="shared" si="17"/>
        <v>161357.5</v>
      </c>
      <c r="J79">
        <f t="shared" si="12"/>
        <v>48618780011.111107</v>
      </c>
      <c r="K79">
        <f t="shared" si="13"/>
        <v>27857445930.25</v>
      </c>
      <c r="L79">
        <f t="shared" si="14"/>
        <v>469.57072594729186</v>
      </c>
      <c r="M79">
        <f t="shared" si="15"/>
        <v>3.0460626231445191</v>
      </c>
      <c r="N79">
        <f t="shared" si="18"/>
        <v>2.0343832793641448</v>
      </c>
    </row>
    <row r="80" spans="3:14" ht="16.5" thickBot="1" x14ac:dyDescent="0.3">
      <c r="C80" s="8"/>
      <c r="D80" s="9">
        <v>6</v>
      </c>
      <c r="E80" s="2">
        <v>313647</v>
      </c>
      <c r="F80">
        <f t="shared" si="10"/>
        <v>302455.66666666669</v>
      </c>
      <c r="G80">
        <f t="shared" si="16"/>
        <v>202125</v>
      </c>
      <c r="H80" s="6">
        <f t="shared" si="11"/>
        <v>11191.333333333314</v>
      </c>
      <c r="I80" s="6">
        <f t="shared" si="17"/>
        <v>111522</v>
      </c>
      <c r="J80">
        <f t="shared" si="12"/>
        <v>91479430298.777786</v>
      </c>
      <c r="K80">
        <f t="shared" si="13"/>
        <v>40854515625</v>
      </c>
      <c r="L80">
        <f t="shared" si="14"/>
        <v>549.95969549292124</v>
      </c>
      <c r="M80">
        <f t="shared" si="15"/>
        <v>28.025883123845883</v>
      </c>
      <c r="N80">
        <f t="shared" si="18"/>
        <v>2.8124226609996232</v>
      </c>
    </row>
    <row r="81" spans="3:14" ht="16.5" thickBot="1" x14ac:dyDescent="0.3">
      <c r="C81" s="8"/>
      <c r="D81" s="9">
        <v>7</v>
      </c>
      <c r="E81" s="2">
        <v>214561</v>
      </c>
      <c r="F81">
        <f t="shared" si="10"/>
        <v>332070.33333333331</v>
      </c>
      <c r="G81">
        <f t="shared" si="16"/>
        <v>227040.5</v>
      </c>
      <c r="H81" s="6">
        <f t="shared" si="11"/>
        <v>-117509.33333333331</v>
      </c>
      <c r="I81" s="6">
        <f t="shared" si="17"/>
        <v>-12479.5</v>
      </c>
      <c r="J81">
        <f t="shared" si="12"/>
        <v>110270706280.1111</v>
      </c>
      <c r="K81">
        <f t="shared" si="13"/>
        <v>51547388640.25</v>
      </c>
      <c r="L81">
        <f t="shared" si="14"/>
        <v>576.25544104444975</v>
      </c>
      <c r="M81">
        <f t="shared" si="15"/>
        <v>-1.8259060273226526</v>
      </c>
      <c r="N81">
        <f t="shared" si="18"/>
        <v>-17.193076645698945</v>
      </c>
    </row>
    <row r="82" spans="3:14" ht="16.5" thickBot="1" x14ac:dyDescent="0.3">
      <c r="C82" s="8"/>
      <c r="D82" s="9">
        <v>8</v>
      </c>
      <c r="E82" s="2">
        <v>337192</v>
      </c>
      <c r="F82">
        <f t="shared" si="10"/>
        <v>285490.33333333331</v>
      </c>
      <c r="G82">
        <f t="shared" si="16"/>
        <v>252993.5</v>
      </c>
      <c r="H82" s="6">
        <f t="shared" si="11"/>
        <v>51701.666666666686</v>
      </c>
      <c r="I82" s="6">
        <f t="shared" si="17"/>
        <v>84198.5</v>
      </c>
      <c r="J82">
        <f t="shared" si="12"/>
        <v>81504730426.777771</v>
      </c>
      <c r="K82">
        <f t="shared" si="13"/>
        <v>64005711042.25</v>
      </c>
      <c r="L82">
        <f t="shared" si="14"/>
        <v>534.31295448766105</v>
      </c>
      <c r="M82">
        <f t="shared" si="15"/>
        <v>6.5218787273137524</v>
      </c>
      <c r="N82">
        <f t="shared" si="18"/>
        <v>4.0047269250639861</v>
      </c>
    </row>
    <row r="83" spans="3:14" ht="16.5" thickBot="1" x14ac:dyDescent="0.3">
      <c r="C83" s="8"/>
      <c r="D83" s="9">
        <v>9</v>
      </c>
      <c r="E83" s="2">
        <v>183482</v>
      </c>
      <c r="F83">
        <f t="shared" si="10"/>
        <v>288466.66666666669</v>
      </c>
      <c r="G83">
        <f t="shared" si="16"/>
        <v>295461.16666666669</v>
      </c>
      <c r="H83" s="6">
        <f t="shared" si="11"/>
        <v>-104984.66666666669</v>
      </c>
      <c r="I83" s="6">
        <f t="shared" si="17"/>
        <v>-111979.16666666669</v>
      </c>
      <c r="J83">
        <f t="shared" si="12"/>
        <v>83213017777.777786</v>
      </c>
      <c r="K83">
        <f t="shared" si="13"/>
        <v>87297301008.027786</v>
      </c>
      <c r="L83">
        <f t="shared" si="14"/>
        <v>537.09092960751696</v>
      </c>
      <c r="M83">
        <f t="shared" si="15"/>
        <v>-1.7477028391447638</v>
      </c>
      <c r="N83">
        <f t="shared" si="18"/>
        <v>-1.6385369302325579</v>
      </c>
    </row>
    <row r="84" spans="3:14" ht="16.5" thickBot="1" x14ac:dyDescent="0.3">
      <c r="C84" s="8"/>
      <c r="D84" s="9">
        <v>10</v>
      </c>
      <c r="E84" s="2">
        <v>144618</v>
      </c>
      <c r="F84">
        <f t="shared" si="10"/>
        <v>245078.33333333334</v>
      </c>
      <c r="G84">
        <f t="shared" si="16"/>
        <v>288574.33333333331</v>
      </c>
      <c r="H84" s="6">
        <f t="shared" si="11"/>
        <v>-100460.33333333334</v>
      </c>
      <c r="I84" s="6">
        <f t="shared" si="17"/>
        <v>-143956.33333333331</v>
      </c>
      <c r="J84">
        <f t="shared" si="12"/>
        <v>60063389469.44445</v>
      </c>
      <c r="K84">
        <f t="shared" si="13"/>
        <v>83275145858.777771</v>
      </c>
      <c r="L84">
        <f t="shared" si="14"/>
        <v>495.05386912267772</v>
      </c>
      <c r="M84">
        <f t="shared" si="15"/>
        <v>-1.4395532565092024</v>
      </c>
      <c r="N84">
        <f t="shared" si="18"/>
        <v>-1.004596301193186</v>
      </c>
    </row>
    <row r="85" spans="3:14" ht="16.5" thickBot="1" x14ac:dyDescent="0.3">
      <c r="C85" s="8"/>
      <c r="D85" s="9">
        <v>11</v>
      </c>
      <c r="E85" s="2">
        <v>139750</v>
      </c>
      <c r="F85">
        <f t="shared" si="10"/>
        <v>221764</v>
      </c>
      <c r="G85">
        <f t="shared" si="16"/>
        <v>253627.16666666666</v>
      </c>
      <c r="H85" s="6">
        <f t="shared" si="11"/>
        <v>-82014</v>
      </c>
      <c r="I85" s="6">
        <f t="shared" si="17"/>
        <v>-113877.16666666666</v>
      </c>
      <c r="J85">
        <f t="shared" si="12"/>
        <v>49179271696</v>
      </c>
      <c r="K85">
        <f t="shared" si="13"/>
        <v>64326739671.361107</v>
      </c>
      <c r="L85">
        <f t="shared" si="14"/>
        <v>470.9182519291432</v>
      </c>
      <c r="M85">
        <f t="shared" si="15"/>
        <v>-1.7039773697173652</v>
      </c>
      <c r="N85">
        <f t="shared" si="18"/>
        <v>-1.2271994824833192</v>
      </c>
    </row>
    <row r="86" spans="3:14" ht="16.5" thickBot="1" x14ac:dyDescent="0.3">
      <c r="C86" s="8"/>
      <c r="D86" s="9">
        <v>12</v>
      </c>
      <c r="E86" s="2">
        <v>184546</v>
      </c>
      <c r="F86">
        <f t="shared" si="10"/>
        <v>155950</v>
      </c>
      <c r="G86">
        <f t="shared" si="16"/>
        <v>222208.33333333334</v>
      </c>
      <c r="H86" s="6">
        <f t="shared" si="11"/>
        <v>28596</v>
      </c>
      <c r="I86" s="6">
        <f t="shared" si="17"/>
        <v>-37662.333333333343</v>
      </c>
      <c r="J86">
        <f t="shared" si="12"/>
        <v>24320402500</v>
      </c>
      <c r="K86">
        <f t="shared" si="13"/>
        <v>49376543402.777779</v>
      </c>
      <c r="L86">
        <f t="shared" si="14"/>
        <v>394.90505187956256</v>
      </c>
      <c r="M86">
        <f t="shared" si="15"/>
        <v>6.4535599384529307</v>
      </c>
      <c r="N86">
        <f t="shared" si="18"/>
        <v>-4.9000150459787397</v>
      </c>
    </row>
    <row r="87" spans="3:14" ht="16.5" thickBot="1" x14ac:dyDescent="0.3">
      <c r="C87" s="8">
        <v>2016</v>
      </c>
      <c r="D87" s="9">
        <v>1</v>
      </c>
      <c r="E87" s="2">
        <v>71043</v>
      </c>
      <c r="F87">
        <f t="shared" si="10"/>
        <v>156304.66666666666</v>
      </c>
      <c r="G87">
        <f t="shared" si="16"/>
        <v>200691.5</v>
      </c>
      <c r="H87" s="6">
        <f t="shared" si="11"/>
        <v>-85261.666666666657</v>
      </c>
      <c r="I87" s="6">
        <f t="shared" si="17"/>
        <v>-129648.5</v>
      </c>
      <c r="J87">
        <f t="shared" si="12"/>
        <v>24431148821.777775</v>
      </c>
      <c r="K87">
        <f t="shared" si="13"/>
        <v>40277078172.25</v>
      </c>
      <c r="L87">
        <f t="shared" si="14"/>
        <v>395.35384994542125</v>
      </c>
      <c r="M87">
        <f t="shared" si="15"/>
        <v>-0.83323494340950421</v>
      </c>
      <c r="N87">
        <f t="shared" si="18"/>
        <v>-0.54796623177283188</v>
      </c>
    </row>
    <row r="88" spans="3:14" ht="16.5" thickBot="1" x14ac:dyDescent="0.3">
      <c r="C88" s="8"/>
      <c r="D88" s="9">
        <v>2</v>
      </c>
      <c r="E88" s="2">
        <v>152930</v>
      </c>
      <c r="F88">
        <f t="shared" si="10"/>
        <v>131779.66666666666</v>
      </c>
      <c r="G88">
        <f t="shared" si="16"/>
        <v>176771.83333333334</v>
      </c>
      <c r="H88" s="6">
        <f t="shared" si="11"/>
        <v>21150.333333333343</v>
      </c>
      <c r="I88" s="6">
        <f t="shared" si="17"/>
        <v>-23841.833333333343</v>
      </c>
      <c r="J88">
        <f t="shared" si="12"/>
        <v>17365880546.777775</v>
      </c>
      <c r="K88">
        <f t="shared" si="13"/>
        <v>31248281060.027782</v>
      </c>
      <c r="L88">
        <f t="shared" si="14"/>
        <v>363.01469208100468</v>
      </c>
      <c r="M88">
        <f t="shared" si="15"/>
        <v>7.2306189027753662</v>
      </c>
      <c r="N88">
        <f t="shared" si="18"/>
        <v>-6.4143557192889222</v>
      </c>
    </row>
    <row r="89" spans="3:14" ht="16.5" thickBot="1" x14ac:dyDescent="0.3">
      <c r="C89" s="8"/>
      <c r="D89" s="9">
        <v>3</v>
      </c>
      <c r="E89" s="2">
        <v>250559</v>
      </c>
      <c r="F89">
        <f t="shared" si="10"/>
        <v>136173</v>
      </c>
      <c r="G89">
        <f t="shared" si="16"/>
        <v>146061.5</v>
      </c>
      <c r="H89" s="6">
        <f t="shared" si="11"/>
        <v>114386</v>
      </c>
      <c r="I89" s="6">
        <f t="shared" si="17"/>
        <v>104497.5</v>
      </c>
      <c r="J89">
        <f t="shared" si="12"/>
        <v>18543085929</v>
      </c>
      <c r="K89">
        <f t="shared" si="13"/>
        <v>21333961782.25</v>
      </c>
      <c r="L89">
        <f t="shared" si="14"/>
        <v>369.01625980436148</v>
      </c>
      <c r="M89">
        <f t="shared" si="15"/>
        <v>2.1904691133530325</v>
      </c>
      <c r="N89">
        <f t="shared" si="18"/>
        <v>2.3977511423718272</v>
      </c>
    </row>
    <row r="90" spans="3:14" ht="16.5" thickBot="1" x14ac:dyDescent="0.3">
      <c r="C90" s="8"/>
      <c r="D90" s="9">
        <v>4</v>
      </c>
      <c r="E90" s="2">
        <v>409567</v>
      </c>
      <c r="F90">
        <f t="shared" si="10"/>
        <v>158177.33333333334</v>
      </c>
      <c r="G90">
        <f t="shared" si="16"/>
        <v>157241</v>
      </c>
      <c r="H90" s="6">
        <f t="shared" si="11"/>
        <v>251389.66666666666</v>
      </c>
      <c r="I90" s="6">
        <f t="shared" si="17"/>
        <v>252326</v>
      </c>
      <c r="J90">
        <f t="shared" si="12"/>
        <v>25020068780.444447</v>
      </c>
      <c r="K90">
        <f t="shared" si="13"/>
        <v>24724732081</v>
      </c>
      <c r="L90">
        <f t="shared" si="14"/>
        <v>397.71514094051452</v>
      </c>
      <c r="M90">
        <f t="shared" si="15"/>
        <v>1.6292117549249572</v>
      </c>
      <c r="N90">
        <f t="shared" si="18"/>
        <v>1.6231660629503104</v>
      </c>
    </row>
    <row r="91" spans="3:14" ht="16.5" thickBot="1" x14ac:dyDescent="0.3">
      <c r="C91" s="8"/>
      <c r="D91" s="9">
        <v>5</v>
      </c>
      <c r="E91" s="2">
        <v>394747</v>
      </c>
      <c r="F91">
        <f t="shared" si="10"/>
        <v>271018.66666666669</v>
      </c>
      <c r="G91">
        <f t="shared" si="16"/>
        <v>201399.16666666666</v>
      </c>
      <c r="H91" s="6">
        <f t="shared" si="11"/>
        <v>123728.33333333331</v>
      </c>
      <c r="I91" s="6">
        <f t="shared" si="17"/>
        <v>193347.83333333334</v>
      </c>
      <c r="J91">
        <f t="shared" si="12"/>
        <v>73451117681.777786</v>
      </c>
      <c r="K91">
        <f t="shared" si="13"/>
        <v>40561624334.027771</v>
      </c>
      <c r="L91">
        <f t="shared" si="14"/>
        <v>520.59453192159697</v>
      </c>
      <c r="M91">
        <f t="shared" si="15"/>
        <v>3.1904333418645692</v>
      </c>
      <c r="N91">
        <f t="shared" si="18"/>
        <v>2.0416417044583723</v>
      </c>
    </row>
    <row r="92" spans="3:14" ht="16.5" thickBot="1" x14ac:dyDescent="0.3">
      <c r="C92" s="8"/>
      <c r="D92" s="9">
        <v>6</v>
      </c>
      <c r="E92" s="2">
        <v>272874</v>
      </c>
      <c r="F92">
        <f t="shared" si="10"/>
        <v>351624.33333333331</v>
      </c>
      <c r="G92">
        <f t="shared" si="16"/>
        <v>243898.66666666666</v>
      </c>
      <c r="H92" s="6">
        <f t="shared" si="11"/>
        <v>-78750.333333333314</v>
      </c>
      <c r="I92" s="6">
        <f t="shared" si="17"/>
        <v>28975.333333333343</v>
      </c>
      <c r="J92">
        <f t="shared" si="12"/>
        <v>123639671792.1111</v>
      </c>
      <c r="K92">
        <f t="shared" si="13"/>
        <v>59486559601.777771</v>
      </c>
      <c r="L92">
        <f t="shared" si="14"/>
        <v>592.97920143402439</v>
      </c>
      <c r="M92">
        <f t="shared" si="15"/>
        <v>-3.4650519997798961</v>
      </c>
      <c r="N92">
        <f t="shared" si="18"/>
        <v>9.417458527943305</v>
      </c>
    </row>
    <row r="93" spans="3:14" ht="16.5" thickBot="1" x14ac:dyDescent="0.3">
      <c r="C93" s="8"/>
      <c r="D93" s="9">
        <v>7</v>
      </c>
      <c r="E93" s="2">
        <v>230303</v>
      </c>
      <c r="F93">
        <f t="shared" si="10"/>
        <v>359062.66666666669</v>
      </c>
      <c r="G93">
        <f t="shared" si="16"/>
        <v>258620</v>
      </c>
      <c r="H93" s="6">
        <f t="shared" si="11"/>
        <v>-128759.66666666669</v>
      </c>
      <c r="I93" s="6">
        <f t="shared" si="17"/>
        <v>-28317</v>
      </c>
      <c r="J93">
        <f t="shared" si="12"/>
        <v>128925998593.77779</v>
      </c>
      <c r="K93">
        <f t="shared" si="13"/>
        <v>66884304400</v>
      </c>
      <c r="L93">
        <f t="shared" si="14"/>
        <v>599.21837978041583</v>
      </c>
      <c r="M93">
        <f t="shared" si="15"/>
        <v>-1.7886268733221322</v>
      </c>
      <c r="N93">
        <f t="shared" si="18"/>
        <v>-8.1330296288448629</v>
      </c>
    </row>
    <row r="94" spans="3:14" ht="16.5" thickBot="1" x14ac:dyDescent="0.3">
      <c r="C94" s="8"/>
      <c r="D94" s="9">
        <v>8</v>
      </c>
      <c r="E94" s="2">
        <v>375402</v>
      </c>
      <c r="F94">
        <f t="shared" si="10"/>
        <v>299308</v>
      </c>
      <c r="G94">
        <f t="shared" si="16"/>
        <v>285163.33333333331</v>
      </c>
      <c r="H94" s="6">
        <f t="shared" si="11"/>
        <v>76094</v>
      </c>
      <c r="I94" s="6">
        <f t="shared" si="17"/>
        <v>90238.666666666686</v>
      </c>
      <c r="J94">
        <f t="shared" si="12"/>
        <v>89585278864</v>
      </c>
      <c r="K94">
        <f t="shared" si="13"/>
        <v>81318126677.777771</v>
      </c>
      <c r="L94">
        <f t="shared" si="14"/>
        <v>547.09048611724188</v>
      </c>
      <c r="M94">
        <f t="shared" si="15"/>
        <v>4.9333981654269721</v>
      </c>
      <c r="N94">
        <f t="shared" si="18"/>
        <v>4.1601013608357089</v>
      </c>
    </row>
    <row r="95" spans="3:14" ht="16.5" thickBot="1" x14ac:dyDescent="0.3">
      <c r="C95" s="8"/>
      <c r="D95" s="9">
        <v>9</v>
      </c>
      <c r="E95" s="2">
        <v>195409</v>
      </c>
      <c r="F95">
        <f t="shared" si="10"/>
        <v>292859.66666666669</v>
      </c>
      <c r="G95">
        <f t="shared" si="16"/>
        <v>322242</v>
      </c>
      <c r="H95" s="6">
        <f t="shared" si="11"/>
        <v>-97450.666666666686</v>
      </c>
      <c r="I95" s="6">
        <f t="shared" si="17"/>
        <v>-126833</v>
      </c>
      <c r="J95">
        <f t="shared" si="12"/>
        <v>85766784360.11113</v>
      </c>
      <c r="K95">
        <f t="shared" si="13"/>
        <v>103839906564</v>
      </c>
      <c r="L95">
        <f t="shared" si="14"/>
        <v>541.1651011167171</v>
      </c>
      <c r="M95">
        <f t="shared" si="15"/>
        <v>-2.0052094735113832</v>
      </c>
      <c r="N95">
        <f t="shared" si="18"/>
        <v>-1.5406794761615668</v>
      </c>
    </row>
    <row r="96" spans="3:14" ht="16.5" thickBot="1" x14ac:dyDescent="0.3">
      <c r="C96" s="8"/>
      <c r="D96" s="9">
        <v>10</v>
      </c>
      <c r="E96" s="2">
        <v>173518</v>
      </c>
      <c r="F96">
        <f t="shared" si="10"/>
        <v>267038</v>
      </c>
      <c r="G96">
        <f t="shared" si="16"/>
        <v>313050.33333333331</v>
      </c>
      <c r="H96" s="6">
        <f t="shared" si="11"/>
        <v>-93520</v>
      </c>
      <c r="I96" s="6">
        <f t="shared" si="17"/>
        <v>-139532.33333333331</v>
      </c>
      <c r="J96">
        <f t="shared" si="12"/>
        <v>71309293444</v>
      </c>
      <c r="K96">
        <f t="shared" si="13"/>
        <v>98000511200.111099</v>
      </c>
      <c r="L96">
        <f t="shared" si="14"/>
        <v>516.75719636982319</v>
      </c>
      <c r="M96">
        <f t="shared" si="15"/>
        <v>-1.8554106073567151</v>
      </c>
      <c r="N96">
        <f t="shared" si="18"/>
        <v>-1.2435683963334665</v>
      </c>
    </row>
    <row r="97" spans="3:15" ht="16.5" thickBot="1" x14ac:dyDescent="0.3">
      <c r="C97" s="8"/>
      <c r="D97" s="9">
        <v>11</v>
      </c>
      <c r="E97" s="2">
        <v>181702</v>
      </c>
      <c r="F97">
        <f t="shared" si="10"/>
        <v>248109.66666666666</v>
      </c>
      <c r="G97">
        <f t="shared" si="16"/>
        <v>273708.83333333331</v>
      </c>
      <c r="H97" s="6">
        <f t="shared" si="11"/>
        <v>-66407.666666666657</v>
      </c>
      <c r="I97" s="6">
        <f t="shared" si="17"/>
        <v>-92006.833333333314</v>
      </c>
      <c r="J97">
        <f t="shared" si="12"/>
        <v>61558406693.444443</v>
      </c>
      <c r="K97">
        <f t="shared" si="13"/>
        <v>74916525444.694427</v>
      </c>
      <c r="L97">
        <f t="shared" si="14"/>
        <v>498.1060797326877</v>
      </c>
      <c r="M97">
        <f t="shared" si="15"/>
        <v>-2.7361599815282376</v>
      </c>
      <c r="N97">
        <f t="shared" si="18"/>
        <v>-1.9748750545702225</v>
      </c>
    </row>
    <row r="98" spans="3:15" ht="16.5" thickBot="1" x14ac:dyDescent="0.3">
      <c r="C98" s="8"/>
      <c r="D98" s="9">
        <v>12</v>
      </c>
      <c r="E98" s="2">
        <v>258713</v>
      </c>
      <c r="F98">
        <f t="shared" si="10"/>
        <v>183543</v>
      </c>
      <c r="G98">
        <f t="shared" si="16"/>
        <v>238201.33333333334</v>
      </c>
      <c r="H98" s="6">
        <f t="shared" si="11"/>
        <v>75170</v>
      </c>
      <c r="I98" s="6">
        <f t="shared" si="17"/>
        <v>20511.666666666657</v>
      </c>
      <c r="J98">
        <f t="shared" si="12"/>
        <v>33688032849</v>
      </c>
      <c r="K98">
        <f t="shared" si="13"/>
        <v>56739875201.777779</v>
      </c>
      <c r="L98">
        <f t="shared" si="14"/>
        <v>428.41918724538937</v>
      </c>
      <c r="M98">
        <f t="shared" si="15"/>
        <v>3.441705467606758</v>
      </c>
      <c r="N98">
        <f t="shared" si="18"/>
        <v>12.612968229462913</v>
      </c>
    </row>
    <row r="99" spans="3:15" ht="15.75" x14ac:dyDescent="0.25">
      <c r="C99">
        <v>2017</v>
      </c>
      <c r="D99" s="10">
        <v>1</v>
      </c>
      <c r="F99">
        <f t="shared" si="10"/>
        <v>204644.33333333334</v>
      </c>
      <c r="G99">
        <f t="shared" si="16"/>
        <v>235841.16666666666</v>
      </c>
      <c r="H99" s="12">
        <f>SUM(H6:H98)</f>
        <v>421211.33333333337</v>
      </c>
      <c r="I99" s="12">
        <f>SUM(I6:I98)</f>
        <v>682716.50000000012</v>
      </c>
      <c r="J99" s="11">
        <f>SUM(J6:J98)</f>
        <v>2217143864951</v>
      </c>
      <c r="K99" s="11">
        <f>SUM(K6:K98)</f>
        <v>2000476210769.3611</v>
      </c>
      <c r="L99">
        <f>SQRT(F99)</f>
        <v>452.37631827200386</v>
      </c>
      <c r="M99" s="11">
        <f>SUM(M6:M98)</f>
        <v>-194.17449459861768</v>
      </c>
      <c r="N99" s="11">
        <f>SUM(N6:N98)</f>
        <v>225.28253303813901</v>
      </c>
      <c r="O99" s="11" t="s">
        <v>17</v>
      </c>
    </row>
    <row r="100" spans="3:15" x14ac:dyDescent="0.25">
      <c r="J100">
        <f>J99/93</f>
        <v>23840256612.376343</v>
      </c>
      <c r="K100">
        <f>K99/90</f>
        <v>22227513452.992901</v>
      </c>
      <c r="M100" s="11">
        <f>M99/93*100</f>
        <v>-208.78977913829857</v>
      </c>
      <c r="N100" s="11">
        <f>N99/90*100</f>
        <v>250.31392559793221</v>
      </c>
      <c r="O100" s="11" t="s">
        <v>8</v>
      </c>
    </row>
    <row r="101" spans="3:15" x14ac:dyDescent="0.25">
      <c r="J101" s="11">
        <f>SQRT(J100)</f>
        <v>154402.90351018772</v>
      </c>
      <c r="K101" s="11">
        <f>SQRT(K100)</f>
        <v>149088.94477120999</v>
      </c>
      <c r="L101" s="11" t="s">
        <v>19</v>
      </c>
    </row>
    <row r="102" spans="3:15" x14ac:dyDescent="0.25">
      <c r="G102" s="11" t="s">
        <v>9</v>
      </c>
      <c r="H102" s="11">
        <f>H99/93</f>
        <v>4529.1541218637994</v>
      </c>
      <c r="I102" s="11">
        <f>I99/90</f>
        <v>7585.73888888889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18"/>
  <sheetViews>
    <sheetView topLeftCell="B96" workbookViewId="0">
      <selection activeCell="G108" sqref="G108:H108"/>
    </sheetView>
  </sheetViews>
  <sheetFormatPr defaultRowHeight="15" x14ac:dyDescent="0.25"/>
  <cols>
    <col min="5" max="5" width="8.42578125" bestFit="1" customWidth="1"/>
    <col min="6" max="6" width="22.42578125" bestFit="1" customWidth="1"/>
    <col min="7" max="7" width="14.85546875" bestFit="1" customWidth="1"/>
    <col min="8" max="8" width="23.28515625" bestFit="1" customWidth="1"/>
  </cols>
  <sheetData>
    <row r="2" spans="3:13" x14ac:dyDescent="0.25">
      <c r="M2" t="s">
        <v>38</v>
      </c>
    </row>
    <row r="3" spans="3:13" x14ac:dyDescent="0.25">
      <c r="C3" s="7" t="s">
        <v>3</v>
      </c>
      <c r="D3" s="7" t="s">
        <v>4</v>
      </c>
      <c r="E3" s="7" t="s">
        <v>5</v>
      </c>
    </row>
    <row r="4" spans="3:13" ht="16.5" thickBot="1" x14ac:dyDescent="0.3">
      <c r="C4" s="8">
        <v>2009</v>
      </c>
      <c r="D4" s="9">
        <v>1</v>
      </c>
      <c r="E4" s="2">
        <v>6028</v>
      </c>
      <c r="F4" s="14" t="s">
        <v>20</v>
      </c>
      <c r="G4" s="15" t="s">
        <v>21</v>
      </c>
      <c r="H4" s="16" t="s">
        <v>21</v>
      </c>
    </row>
    <row r="5" spans="3:13" ht="16.5" thickBot="1" x14ac:dyDescent="0.3">
      <c r="C5" s="8"/>
      <c r="D5" s="9">
        <v>2</v>
      </c>
      <c r="E5" s="2">
        <v>5927</v>
      </c>
      <c r="F5" s="17" t="s">
        <v>22</v>
      </c>
      <c r="G5" s="18" t="str">
        <f>IF($C$1="Normal", "Actual", "Adjust")</f>
        <v>Adjust</v>
      </c>
      <c r="H5" s="19" t="s">
        <v>23</v>
      </c>
    </row>
    <row r="6" spans="3:13" ht="16.5" thickBot="1" x14ac:dyDescent="0.3">
      <c r="C6" s="8"/>
      <c r="D6" s="9">
        <v>3</v>
      </c>
      <c r="E6" s="2">
        <v>10515</v>
      </c>
      <c r="F6" s="20">
        <v>39992.534594907411</v>
      </c>
      <c r="G6" s="21">
        <v>6028</v>
      </c>
      <c r="H6" s="22">
        <v>20475.751507583609</v>
      </c>
    </row>
    <row r="7" spans="3:13" ht="16.5" thickBot="1" x14ac:dyDescent="0.3">
      <c r="C7" s="8"/>
      <c r="D7" s="9">
        <v>4</v>
      </c>
      <c r="E7" s="2">
        <v>32276</v>
      </c>
      <c r="F7" s="20">
        <v>40022.534594907411</v>
      </c>
      <c r="G7" s="21">
        <v>5927</v>
      </c>
      <c r="H7" s="22">
        <v>17586.201206066886</v>
      </c>
    </row>
    <row r="8" spans="3:13" ht="16.5" thickBot="1" x14ac:dyDescent="0.3">
      <c r="C8" s="8"/>
      <c r="D8" s="9">
        <v>5</v>
      </c>
      <c r="E8" s="2">
        <v>51920</v>
      </c>
      <c r="F8" s="20">
        <v>40053.534594907411</v>
      </c>
      <c r="G8" s="21">
        <v>10515</v>
      </c>
      <c r="H8" s="22">
        <v>15254.360964853509</v>
      </c>
    </row>
    <row r="9" spans="3:13" ht="16.5" thickBot="1" x14ac:dyDescent="0.3">
      <c r="C9" s="8"/>
      <c r="D9" s="9">
        <v>6</v>
      </c>
      <c r="E9" s="2">
        <v>31294</v>
      </c>
      <c r="F9" s="20">
        <v>40084.534594907411</v>
      </c>
      <c r="G9" s="21">
        <v>32276</v>
      </c>
      <c r="H9" s="22">
        <v>7490</v>
      </c>
    </row>
    <row r="10" spans="3:13" ht="16.5" thickBot="1" x14ac:dyDescent="0.3">
      <c r="C10" s="8"/>
      <c r="D10" s="9">
        <v>7</v>
      </c>
      <c r="E10" s="2">
        <v>23573</v>
      </c>
      <c r="F10" s="20">
        <v>40114.534594907411</v>
      </c>
      <c r="G10" s="21">
        <v>51920</v>
      </c>
      <c r="H10" s="22">
        <v>16239.333333333334</v>
      </c>
    </row>
    <row r="11" spans="3:13" ht="16.5" thickBot="1" x14ac:dyDescent="0.3">
      <c r="C11" s="8"/>
      <c r="D11" s="9">
        <v>8</v>
      </c>
      <c r="E11" s="2">
        <v>36465</v>
      </c>
      <c r="F11" s="20">
        <v>40145.534594907411</v>
      </c>
      <c r="G11" s="21">
        <v>31294</v>
      </c>
      <c r="H11" s="22">
        <v>31570.333333333332</v>
      </c>
    </row>
    <row r="12" spans="3:13" ht="16.5" thickBot="1" x14ac:dyDescent="0.3">
      <c r="C12" s="8"/>
      <c r="D12" s="9">
        <v>9</v>
      </c>
      <c r="E12" s="2">
        <v>18959</v>
      </c>
      <c r="F12" s="20">
        <v>40175.534594907411</v>
      </c>
      <c r="G12" s="21">
        <v>23573</v>
      </c>
      <c r="H12" s="22">
        <v>38496.666666666664</v>
      </c>
    </row>
    <row r="13" spans="3:13" ht="16.5" thickBot="1" x14ac:dyDescent="0.3">
      <c r="C13" s="8"/>
      <c r="D13" s="9">
        <v>10</v>
      </c>
      <c r="E13" s="2">
        <v>13918</v>
      </c>
      <c r="F13" s="20">
        <v>40206.534594907411</v>
      </c>
      <c r="G13" s="21">
        <v>36465</v>
      </c>
      <c r="H13" s="22">
        <v>35595.666666666664</v>
      </c>
    </row>
    <row r="14" spans="3:13" ht="16.5" thickBot="1" x14ac:dyDescent="0.3">
      <c r="C14" s="8"/>
      <c r="D14" s="9">
        <v>11</v>
      </c>
      <c r="E14" s="2">
        <v>17987</v>
      </c>
      <c r="F14" s="20">
        <v>40237.534594907411</v>
      </c>
      <c r="G14" s="21">
        <v>18959</v>
      </c>
      <c r="H14" s="22">
        <v>30444</v>
      </c>
    </row>
    <row r="15" spans="3:13" ht="16.5" thickBot="1" x14ac:dyDescent="0.3">
      <c r="C15" s="8"/>
      <c r="D15" s="9">
        <v>12</v>
      </c>
      <c r="E15" s="2">
        <v>15294</v>
      </c>
      <c r="F15" s="20">
        <v>40265.534594907411</v>
      </c>
      <c r="G15" s="21">
        <v>13918</v>
      </c>
      <c r="H15" s="22">
        <v>26332.333333333332</v>
      </c>
    </row>
    <row r="16" spans="3:13" ht="16.5" thickBot="1" x14ac:dyDescent="0.3">
      <c r="C16" s="8">
        <v>2010</v>
      </c>
      <c r="D16" s="9">
        <v>1</v>
      </c>
      <c r="E16" s="2">
        <v>16850</v>
      </c>
      <c r="F16" s="20">
        <v>40296.534594907411</v>
      </c>
      <c r="G16" s="21">
        <v>17987</v>
      </c>
      <c r="H16" s="22">
        <v>23114</v>
      </c>
    </row>
    <row r="17" spans="3:8" ht="16.5" thickBot="1" x14ac:dyDescent="0.3">
      <c r="C17" s="8"/>
      <c r="D17" s="9">
        <v>2</v>
      </c>
      <c r="E17" s="2">
        <v>12753</v>
      </c>
      <c r="F17" s="20">
        <v>40326.534594907411</v>
      </c>
      <c r="G17" s="21">
        <v>15294</v>
      </c>
      <c r="H17" s="22">
        <v>16954.666666666668</v>
      </c>
    </row>
    <row r="18" spans="3:8" ht="16.5" thickBot="1" x14ac:dyDescent="0.3">
      <c r="C18" s="8"/>
      <c r="D18" s="9">
        <v>3</v>
      </c>
      <c r="E18" s="2">
        <v>26901</v>
      </c>
      <c r="F18" s="20">
        <v>40357.534594907411</v>
      </c>
      <c r="G18" s="21">
        <v>16850</v>
      </c>
      <c r="H18" s="22">
        <v>15733</v>
      </c>
    </row>
    <row r="19" spans="3:8" ht="16.5" thickBot="1" x14ac:dyDescent="0.3">
      <c r="C19" s="8"/>
      <c r="D19" s="9">
        <v>4</v>
      </c>
      <c r="E19" s="2">
        <v>61494</v>
      </c>
      <c r="F19" s="20">
        <v>40387.534594907411</v>
      </c>
      <c r="G19" s="21">
        <v>12753</v>
      </c>
      <c r="H19" s="22">
        <v>16710.333333333332</v>
      </c>
    </row>
    <row r="20" spans="3:8" ht="16.5" thickBot="1" x14ac:dyDescent="0.3">
      <c r="C20" s="8"/>
      <c r="D20" s="9">
        <v>5</v>
      </c>
      <c r="E20" s="2">
        <v>147862</v>
      </c>
      <c r="F20" s="20">
        <v>40418.534594907411</v>
      </c>
      <c r="G20" s="21">
        <v>26901</v>
      </c>
      <c r="H20" s="22">
        <v>14965.666666666666</v>
      </c>
    </row>
    <row r="21" spans="3:8" ht="16.5" thickBot="1" x14ac:dyDescent="0.3">
      <c r="C21" s="8"/>
      <c r="D21" s="9">
        <v>6</v>
      </c>
      <c r="E21" s="2">
        <v>57990</v>
      </c>
      <c r="F21" s="20">
        <v>40449.534594907411</v>
      </c>
      <c r="G21" s="21">
        <v>61494</v>
      </c>
      <c r="H21" s="22">
        <v>18834.666666666668</v>
      </c>
    </row>
    <row r="22" spans="3:8" ht="16.5" thickBot="1" x14ac:dyDescent="0.3">
      <c r="C22" s="8"/>
      <c r="D22" s="9">
        <v>7</v>
      </c>
      <c r="E22" s="2">
        <v>51318</v>
      </c>
      <c r="F22" s="20">
        <v>40479.534594907411</v>
      </c>
      <c r="G22" s="21">
        <v>147862</v>
      </c>
      <c r="H22" s="22">
        <v>33716</v>
      </c>
    </row>
    <row r="23" spans="3:8" ht="16.5" thickBot="1" x14ac:dyDescent="0.3">
      <c r="C23" s="8"/>
      <c r="D23" s="9">
        <v>8</v>
      </c>
      <c r="E23" s="2">
        <v>53599</v>
      </c>
      <c r="F23" s="20">
        <v>40510.534594907411</v>
      </c>
      <c r="G23" s="21">
        <v>57990</v>
      </c>
      <c r="H23" s="22">
        <v>78752.333333333328</v>
      </c>
    </row>
    <row r="24" spans="3:8" ht="16.5" thickBot="1" x14ac:dyDescent="0.3">
      <c r="C24" s="8"/>
      <c r="D24" s="9">
        <v>9</v>
      </c>
      <c r="E24" s="2">
        <v>23038</v>
      </c>
      <c r="F24" s="20">
        <v>40540.534594907411</v>
      </c>
      <c r="G24" s="21">
        <v>51318</v>
      </c>
      <c r="H24" s="22">
        <v>89115.333333333328</v>
      </c>
    </row>
    <row r="25" spans="3:8" ht="16.5" thickBot="1" x14ac:dyDescent="0.3">
      <c r="C25" s="8"/>
      <c r="D25" s="9">
        <v>10</v>
      </c>
      <c r="E25" s="2">
        <v>41396</v>
      </c>
      <c r="F25" s="20">
        <v>40571.534594907411</v>
      </c>
      <c r="G25" s="21">
        <v>53599</v>
      </c>
      <c r="H25" s="22">
        <v>85723.333333333328</v>
      </c>
    </row>
    <row r="26" spans="3:8" ht="16.5" thickBot="1" x14ac:dyDescent="0.3">
      <c r="C26" s="8"/>
      <c r="D26" s="9">
        <v>11</v>
      </c>
      <c r="E26" s="2">
        <v>19330</v>
      </c>
      <c r="F26" s="20">
        <v>40602.534594907411</v>
      </c>
      <c r="G26" s="21">
        <v>23038</v>
      </c>
      <c r="H26" s="22">
        <v>54302.333333333336</v>
      </c>
    </row>
    <row r="27" spans="3:8" ht="16.5" thickBot="1" x14ac:dyDescent="0.3">
      <c r="C27" s="8"/>
      <c r="D27" s="9">
        <v>12</v>
      </c>
      <c r="E27" s="2">
        <v>22707</v>
      </c>
      <c r="F27" s="20">
        <v>40630.534594907411</v>
      </c>
      <c r="G27" s="21">
        <v>41396</v>
      </c>
      <c r="H27" s="22">
        <v>42651.666666666664</v>
      </c>
    </row>
    <row r="28" spans="3:8" ht="16.5" thickBot="1" x14ac:dyDescent="0.3">
      <c r="C28" s="8">
        <v>2011</v>
      </c>
      <c r="D28" s="9">
        <v>1</v>
      </c>
      <c r="E28" s="2">
        <v>15395</v>
      </c>
      <c r="F28" s="20">
        <v>40661.534594907411</v>
      </c>
      <c r="G28" s="21">
        <v>19330</v>
      </c>
      <c r="H28" s="22">
        <v>39344.333333333336</v>
      </c>
    </row>
    <row r="29" spans="3:8" ht="16.5" thickBot="1" x14ac:dyDescent="0.3">
      <c r="C29" s="8"/>
      <c r="D29" s="9">
        <v>2</v>
      </c>
      <c r="E29" s="2">
        <v>30826</v>
      </c>
      <c r="F29" s="20">
        <v>40691.534594907411</v>
      </c>
      <c r="G29" s="21">
        <v>22707</v>
      </c>
      <c r="H29" s="22">
        <v>27921.333333333332</v>
      </c>
    </row>
    <row r="30" spans="3:8" ht="16.5" thickBot="1" x14ac:dyDescent="0.3">
      <c r="C30" s="8"/>
      <c r="D30" s="9">
        <v>3</v>
      </c>
      <c r="E30" s="2">
        <v>25589</v>
      </c>
      <c r="F30" s="20">
        <v>40722.534594907411</v>
      </c>
      <c r="G30" s="21">
        <v>15395</v>
      </c>
      <c r="H30" s="22">
        <v>27811</v>
      </c>
    </row>
    <row r="31" spans="3:8" ht="16.5" thickBot="1" x14ac:dyDescent="0.3">
      <c r="C31" s="8"/>
      <c r="D31" s="9">
        <v>4</v>
      </c>
      <c r="E31" s="2">
        <v>103184</v>
      </c>
      <c r="F31" s="20">
        <v>40752.534594907411</v>
      </c>
      <c r="G31" s="21">
        <v>30826</v>
      </c>
      <c r="H31" s="22">
        <v>19144</v>
      </c>
    </row>
    <row r="32" spans="3:8" ht="16.5" thickBot="1" x14ac:dyDescent="0.3">
      <c r="C32" s="8"/>
      <c r="D32" s="9">
        <v>5</v>
      </c>
      <c r="E32" s="2">
        <v>197608</v>
      </c>
      <c r="F32" s="20">
        <v>40783.534594907411</v>
      </c>
      <c r="G32" s="21">
        <v>25589</v>
      </c>
      <c r="H32" s="22">
        <v>22976</v>
      </c>
    </row>
    <row r="33" spans="3:8" ht="16.5" thickBot="1" x14ac:dyDescent="0.3">
      <c r="C33" s="8"/>
      <c r="D33" s="9">
        <v>6</v>
      </c>
      <c r="E33" s="2">
        <v>68600</v>
      </c>
      <c r="F33" s="20">
        <v>40814.534594907411</v>
      </c>
      <c r="G33" s="21">
        <v>103184</v>
      </c>
      <c r="H33" s="22">
        <v>23936.666666666668</v>
      </c>
    </row>
    <row r="34" spans="3:8" ht="16.5" thickBot="1" x14ac:dyDescent="0.3">
      <c r="C34" s="8"/>
      <c r="D34" s="9">
        <v>7</v>
      </c>
      <c r="E34" s="2">
        <v>39909</v>
      </c>
      <c r="F34" s="20">
        <v>40844.534594907411</v>
      </c>
      <c r="G34" s="21">
        <v>197608</v>
      </c>
      <c r="H34" s="22">
        <v>53199.666666666664</v>
      </c>
    </row>
    <row r="35" spans="3:8" ht="16.5" thickBot="1" x14ac:dyDescent="0.3">
      <c r="C35" s="8"/>
      <c r="D35" s="9">
        <v>8</v>
      </c>
      <c r="E35" s="2">
        <v>91368</v>
      </c>
      <c r="F35" s="20">
        <v>40875.534594907411</v>
      </c>
      <c r="G35" s="21">
        <v>68600</v>
      </c>
      <c r="H35" s="22">
        <v>108793.66666666667</v>
      </c>
    </row>
    <row r="36" spans="3:8" ht="16.5" thickBot="1" x14ac:dyDescent="0.3">
      <c r="C36" s="8"/>
      <c r="D36" s="9">
        <v>9</v>
      </c>
      <c r="E36" s="2">
        <v>58781</v>
      </c>
      <c r="F36" s="20">
        <v>40905.534594907411</v>
      </c>
      <c r="G36" s="21">
        <v>39909</v>
      </c>
      <c r="H36" s="22">
        <v>123130.66666666667</v>
      </c>
    </row>
    <row r="37" spans="3:8" ht="16.5" thickBot="1" x14ac:dyDescent="0.3">
      <c r="C37" s="8"/>
      <c r="D37" s="9">
        <v>10</v>
      </c>
      <c r="E37" s="2">
        <v>59679</v>
      </c>
      <c r="F37" s="20">
        <v>40936.534594907411</v>
      </c>
      <c r="G37" s="21">
        <v>91368</v>
      </c>
      <c r="H37" s="22">
        <v>102039</v>
      </c>
    </row>
    <row r="38" spans="3:8" ht="16.5" thickBot="1" x14ac:dyDescent="0.3">
      <c r="C38" s="8"/>
      <c r="D38" s="9">
        <v>11</v>
      </c>
      <c r="E38" s="2">
        <v>33443</v>
      </c>
      <c r="F38" s="20">
        <v>40967.534594907411</v>
      </c>
      <c r="G38" s="21">
        <v>58781</v>
      </c>
      <c r="H38" s="22">
        <v>66625.666666666672</v>
      </c>
    </row>
    <row r="39" spans="3:8" ht="16.5" thickBot="1" x14ac:dyDescent="0.3">
      <c r="C39" s="8"/>
      <c r="D39" s="9">
        <v>12</v>
      </c>
      <c r="E39" s="2">
        <v>53719</v>
      </c>
      <c r="F39" s="20">
        <v>40996.534594907411</v>
      </c>
      <c r="G39" s="21">
        <v>59679</v>
      </c>
      <c r="H39" s="22">
        <v>63352.666666666664</v>
      </c>
    </row>
    <row r="40" spans="3:8" ht="16.5" thickBot="1" x14ac:dyDescent="0.3">
      <c r="C40" s="8">
        <v>2012</v>
      </c>
      <c r="D40" s="9">
        <v>1</v>
      </c>
      <c r="E40" s="2">
        <v>27773</v>
      </c>
      <c r="F40" s="20">
        <v>41027.534594907411</v>
      </c>
      <c r="G40" s="21">
        <v>33443</v>
      </c>
      <c r="H40" s="22">
        <v>69942.666666666672</v>
      </c>
    </row>
    <row r="41" spans="3:8" ht="16.5" thickBot="1" x14ac:dyDescent="0.3">
      <c r="C41" s="8"/>
      <c r="D41" s="9">
        <v>2</v>
      </c>
      <c r="E41" s="2">
        <v>36653</v>
      </c>
      <c r="F41" s="20">
        <v>41057.534594907411</v>
      </c>
      <c r="G41" s="21">
        <v>53719</v>
      </c>
      <c r="H41" s="22">
        <v>50634.333333333336</v>
      </c>
    </row>
    <row r="42" spans="3:8" ht="16.5" thickBot="1" x14ac:dyDescent="0.3">
      <c r="C42" s="8"/>
      <c r="D42" s="9">
        <v>3</v>
      </c>
      <c r="E42" s="2">
        <v>51157</v>
      </c>
      <c r="F42" s="20">
        <v>41088.534594907411</v>
      </c>
      <c r="G42" s="21">
        <v>27773</v>
      </c>
      <c r="H42" s="22">
        <v>48947</v>
      </c>
    </row>
    <row r="43" spans="3:8" ht="16.5" thickBot="1" x14ac:dyDescent="0.3">
      <c r="C43" s="8"/>
      <c r="D43" s="9">
        <v>4</v>
      </c>
      <c r="E43" s="2">
        <v>217509</v>
      </c>
      <c r="F43" s="20">
        <v>41118.534594907411</v>
      </c>
      <c r="G43" s="21">
        <v>36653</v>
      </c>
      <c r="H43" s="22">
        <v>38311.666666666664</v>
      </c>
    </row>
    <row r="44" spans="3:8" ht="16.5" thickBot="1" x14ac:dyDescent="0.3">
      <c r="C44" s="8"/>
      <c r="D44" s="9">
        <v>5</v>
      </c>
      <c r="E44" s="2">
        <v>206229</v>
      </c>
      <c r="F44" s="20">
        <v>41149.534594907411</v>
      </c>
      <c r="G44" s="21">
        <v>51157</v>
      </c>
      <c r="H44" s="22">
        <v>39381.666666666664</v>
      </c>
    </row>
    <row r="45" spans="3:8" ht="16.5" thickBot="1" x14ac:dyDescent="0.3">
      <c r="C45" s="8"/>
      <c r="D45" s="9">
        <v>6</v>
      </c>
      <c r="E45" s="2">
        <v>110081</v>
      </c>
      <c r="F45" s="20">
        <v>41180.534594907411</v>
      </c>
      <c r="G45" s="21">
        <v>217509</v>
      </c>
      <c r="H45" s="22">
        <v>38527.666666666664</v>
      </c>
    </row>
    <row r="46" spans="3:8" ht="16.5" thickBot="1" x14ac:dyDescent="0.3">
      <c r="C46" s="8"/>
      <c r="D46" s="9">
        <v>7</v>
      </c>
      <c r="E46" s="2">
        <v>102893</v>
      </c>
      <c r="F46" s="20">
        <v>41210.534594907411</v>
      </c>
      <c r="G46" s="21">
        <v>206229</v>
      </c>
      <c r="H46" s="22">
        <v>101773</v>
      </c>
    </row>
    <row r="47" spans="3:8" ht="16.5" thickBot="1" x14ac:dyDescent="0.3">
      <c r="C47" s="8"/>
      <c r="D47" s="9">
        <v>8</v>
      </c>
      <c r="E47" s="2">
        <v>128857</v>
      </c>
      <c r="F47" s="20">
        <v>41241.534594907411</v>
      </c>
      <c r="G47" s="21">
        <v>110081</v>
      </c>
      <c r="H47" s="22">
        <v>158298.33333333334</v>
      </c>
    </row>
    <row r="48" spans="3:8" ht="16.5" thickBot="1" x14ac:dyDescent="0.3">
      <c r="C48" s="8"/>
      <c r="D48" s="9">
        <v>9</v>
      </c>
      <c r="E48" s="2">
        <v>104776</v>
      </c>
      <c r="F48" s="20">
        <v>41271.534594907411</v>
      </c>
      <c r="G48" s="21">
        <v>102893</v>
      </c>
      <c r="H48" s="22">
        <v>177939.66666666666</v>
      </c>
    </row>
    <row r="49" spans="3:8" ht="16.5" thickBot="1" x14ac:dyDescent="0.3">
      <c r="C49" s="8"/>
      <c r="D49" s="9">
        <v>10</v>
      </c>
      <c r="E49" s="2">
        <v>111036</v>
      </c>
      <c r="F49" s="20">
        <v>41302.534594907411</v>
      </c>
      <c r="G49" s="21">
        <v>128857</v>
      </c>
      <c r="H49" s="22">
        <v>139734.33333333334</v>
      </c>
    </row>
    <row r="50" spans="3:8" ht="16.5" thickBot="1" x14ac:dyDescent="0.3">
      <c r="C50" s="8"/>
      <c r="D50" s="9">
        <v>11</v>
      </c>
      <c r="E50" s="2">
        <v>63701</v>
      </c>
      <c r="F50" s="20">
        <v>41333.534594907411</v>
      </c>
      <c r="G50" s="21">
        <v>104776</v>
      </c>
      <c r="H50" s="22">
        <v>113943.66666666667</v>
      </c>
    </row>
    <row r="51" spans="3:8" ht="16.5" thickBot="1" x14ac:dyDescent="0.3">
      <c r="C51" s="8"/>
      <c r="D51" s="9">
        <v>12</v>
      </c>
      <c r="E51" s="2">
        <v>82657</v>
      </c>
      <c r="F51" s="20">
        <v>41361.534594907411</v>
      </c>
      <c r="G51" s="21">
        <v>111036</v>
      </c>
      <c r="H51" s="22">
        <v>112175.33333333333</v>
      </c>
    </row>
    <row r="52" spans="3:8" ht="16.5" thickBot="1" x14ac:dyDescent="0.3">
      <c r="C52" s="8">
        <v>2013</v>
      </c>
      <c r="D52" s="9">
        <v>1</v>
      </c>
      <c r="E52" s="2">
        <v>31416</v>
      </c>
      <c r="F52" s="20">
        <v>41392.534594907411</v>
      </c>
      <c r="G52" s="21">
        <v>63701</v>
      </c>
      <c r="H52" s="22">
        <v>114889.66666666667</v>
      </c>
    </row>
    <row r="53" spans="3:8" ht="16.5" thickBot="1" x14ac:dyDescent="0.3">
      <c r="C53" s="8"/>
      <c r="D53" s="9">
        <v>2</v>
      </c>
      <c r="E53" s="2">
        <v>48341</v>
      </c>
      <c r="F53" s="20">
        <v>41422.534594907411</v>
      </c>
      <c r="G53" s="21">
        <v>82657</v>
      </c>
      <c r="H53" s="22">
        <v>93171</v>
      </c>
    </row>
    <row r="54" spans="3:8" ht="16.5" thickBot="1" x14ac:dyDescent="0.3">
      <c r="C54" s="8"/>
      <c r="D54" s="9">
        <v>3</v>
      </c>
      <c r="E54" s="2">
        <v>85651</v>
      </c>
      <c r="F54" s="20">
        <v>41453.534594907411</v>
      </c>
      <c r="G54" s="21">
        <v>31416</v>
      </c>
      <c r="H54" s="22">
        <v>85798</v>
      </c>
    </row>
    <row r="55" spans="3:8" ht="16.5" thickBot="1" x14ac:dyDescent="0.3">
      <c r="C55" s="8"/>
      <c r="D55" s="9">
        <v>4</v>
      </c>
      <c r="E55" s="2">
        <v>242673</v>
      </c>
      <c r="F55" s="20">
        <v>41483.534594907411</v>
      </c>
      <c r="G55" s="21">
        <v>48341</v>
      </c>
      <c r="H55" s="22">
        <v>59258</v>
      </c>
    </row>
    <row r="56" spans="3:8" ht="16.5" thickBot="1" x14ac:dyDescent="0.3">
      <c r="C56" s="8"/>
      <c r="D56" s="9">
        <v>5</v>
      </c>
      <c r="E56" s="2">
        <v>289554</v>
      </c>
      <c r="F56" s="20">
        <v>41514.534594907411</v>
      </c>
      <c r="G56" s="21">
        <v>85651</v>
      </c>
      <c r="H56" s="22">
        <v>54138</v>
      </c>
    </row>
    <row r="57" spans="3:8" ht="16.5" thickBot="1" x14ac:dyDescent="0.3">
      <c r="C57" s="8"/>
      <c r="D57" s="9">
        <v>6</v>
      </c>
      <c r="E57" s="2">
        <v>164373</v>
      </c>
      <c r="F57" s="20">
        <v>41545.534594907411</v>
      </c>
      <c r="G57" s="21">
        <v>242673</v>
      </c>
      <c r="H57" s="22">
        <v>55136</v>
      </c>
    </row>
    <row r="58" spans="3:8" ht="16.5" thickBot="1" x14ac:dyDescent="0.3">
      <c r="C58" s="8"/>
      <c r="D58" s="9">
        <v>7</v>
      </c>
      <c r="E58" s="2">
        <v>160608</v>
      </c>
      <c r="F58" s="20">
        <v>41575.534594907411</v>
      </c>
      <c r="G58" s="21">
        <v>289554</v>
      </c>
      <c r="H58" s="22">
        <v>125555</v>
      </c>
    </row>
    <row r="59" spans="3:8" ht="16.5" thickBot="1" x14ac:dyDescent="0.3">
      <c r="C59" s="8"/>
      <c r="D59" s="9">
        <v>8</v>
      </c>
      <c r="E59" s="2">
        <v>176096</v>
      </c>
      <c r="F59" s="20">
        <v>41606.534594907411</v>
      </c>
      <c r="G59" s="21">
        <v>164373</v>
      </c>
      <c r="H59" s="22">
        <v>205959.33333333334</v>
      </c>
    </row>
    <row r="60" spans="3:8" ht="16.5" thickBot="1" x14ac:dyDescent="0.3">
      <c r="C60" s="8"/>
      <c r="D60" s="9">
        <v>9</v>
      </c>
      <c r="E60" s="2">
        <v>142363</v>
      </c>
      <c r="F60" s="20">
        <v>41636.534594907411</v>
      </c>
      <c r="G60" s="21">
        <v>160608</v>
      </c>
      <c r="H60" s="22">
        <v>232200</v>
      </c>
    </row>
    <row r="61" spans="3:8" ht="16.5" thickBot="1" x14ac:dyDescent="0.3">
      <c r="C61" s="8"/>
      <c r="D61" s="9">
        <v>10</v>
      </c>
      <c r="E61" s="2">
        <v>114907</v>
      </c>
      <c r="F61" s="20">
        <v>41667.534594907411</v>
      </c>
      <c r="G61" s="21">
        <v>176096</v>
      </c>
      <c r="H61" s="22">
        <v>204845</v>
      </c>
    </row>
    <row r="62" spans="3:8" ht="16.5" thickBot="1" x14ac:dyDescent="0.3">
      <c r="C62" s="8"/>
      <c r="D62" s="9">
        <v>11</v>
      </c>
      <c r="E62" s="2">
        <v>113552</v>
      </c>
      <c r="F62" s="20">
        <v>41698.534594907411</v>
      </c>
      <c r="G62" s="21">
        <v>142363</v>
      </c>
      <c r="H62" s="22">
        <v>167025.66666666666</v>
      </c>
    </row>
    <row r="63" spans="3:8" ht="16.5" thickBot="1" x14ac:dyDescent="0.3">
      <c r="C63" s="8"/>
      <c r="D63" s="9">
        <v>12</v>
      </c>
      <c r="E63" s="2">
        <v>127042</v>
      </c>
      <c r="F63" s="20">
        <v>41726.534594907411</v>
      </c>
      <c r="G63" s="21">
        <v>114907</v>
      </c>
      <c r="H63" s="22">
        <v>159689</v>
      </c>
    </row>
    <row r="64" spans="3:8" ht="16.5" thickBot="1" x14ac:dyDescent="0.3">
      <c r="C64" s="8">
        <v>2014</v>
      </c>
      <c r="D64" s="9">
        <v>1</v>
      </c>
      <c r="E64" s="2">
        <v>51604</v>
      </c>
      <c r="F64" s="20">
        <v>41757.534594907411</v>
      </c>
      <c r="G64" s="21">
        <v>113552</v>
      </c>
      <c r="H64" s="22">
        <v>144455.33333333334</v>
      </c>
    </row>
    <row r="65" spans="3:8" ht="16.5" thickBot="1" x14ac:dyDescent="0.3">
      <c r="C65" s="8"/>
      <c r="D65" s="9">
        <v>2</v>
      </c>
      <c r="E65" s="2">
        <v>80366</v>
      </c>
      <c r="F65" s="20">
        <v>41787.534594907411</v>
      </c>
      <c r="G65" s="21">
        <v>127042</v>
      </c>
      <c r="H65" s="22">
        <v>123607.33333333333</v>
      </c>
    </row>
    <row r="66" spans="3:8" ht="16.5" thickBot="1" x14ac:dyDescent="0.3">
      <c r="C66" s="8"/>
      <c r="D66" s="9">
        <v>3</v>
      </c>
      <c r="E66" s="2">
        <v>208938</v>
      </c>
      <c r="F66" s="20">
        <v>41818.534594907411</v>
      </c>
      <c r="G66" s="21">
        <v>51604</v>
      </c>
      <c r="H66" s="22">
        <v>118500.33333333333</v>
      </c>
    </row>
    <row r="67" spans="3:8" ht="16.5" thickBot="1" x14ac:dyDescent="0.3">
      <c r="C67" s="8"/>
      <c r="D67" s="9">
        <v>4</v>
      </c>
      <c r="E67" s="2">
        <v>263830</v>
      </c>
      <c r="F67" s="20">
        <v>41848.534594907411</v>
      </c>
      <c r="G67" s="21">
        <v>80366</v>
      </c>
      <c r="H67" s="22">
        <v>97399.333333333328</v>
      </c>
    </row>
    <row r="68" spans="3:8" ht="16.5" thickBot="1" x14ac:dyDescent="0.3">
      <c r="C68" s="8"/>
      <c r="D68" s="9">
        <v>5</v>
      </c>
      <c r="E68" s="2">
        <v>252216</v>
      </c>
      <c r="F68" s="20">
        <v>41879.534594907411</v>
      </c>
      <c r="G68" s="21">
        <v>208938</v>
      </c>
      <c r="H68" s="22">
        <v>86337.333333333328</v>
      </c>
    </row>
    <row r="69" spans="3:8" ht="16.5" thickBot="1" x14ac:dyDescent="0.3">
      <c r="C69" s="8"/>
      <c r="D69" s="9">
        <v>6</v>
      </c>
      <c r="E69" s="2">
        <v>219566</v>
      </c>
      <c r="F69" s="20">
        <v>41910.534594907411</v>
      </c>
      <c r="G69" s="21">
        <v>263830</v>
      </c>
      <c r="H69" s="22">
        <v>113636</v>
      </c>
    </row>
    <row r="70" spans="3:8" ht="16.5" thickBot="1" x14ac:dyDescent="0.3">
      <c r="C70" s="8"/>
      <c r="D70" s="9">
        <v>7</v>
      </c>
      <c r="E70" s="2">
        <v>149082</v>
      </c>
      <c r="F70" s="20">
        <v>41940.534594907411</v>
      </c>
      <c r="G70" s="21">
        <v>252216</v>
      </c>
      <c r="H70" s="22">
        <v>184378</v>
      </c>
    </row>
    <row r="71" spans="3:8" ht="16.5" thickBot="1" x14ac:dyDescent="0.3">
      <c r="C71" s="8"/>
      <c r="D71" s="9">
        <v>8</v>
      </c>
      <c r="E71" s="2">
        <v>213888</v>
      </c>
      <c r="F71" s="20">
        <v>41971.534594907411</v>
      </c>
      <c r="G71" s="21">
        <v>219566</v>
      </c>
      <c r="H71" s="22">
        <v>241661.33333333334</v>
      </c>
    </row>
    <row r="72" spans="3:8" ht="16.5" thickBot="1" x14ac:dyDescent="0.3">
      <c r="C72" s="8"/>
      <c r="D72" s="9">
        <v>9</v>
      </c>
      <c r="E72" s="2">
        <v>178947</v>
      </c>
      <c r="F72" s="20">
        <v>42001.534594907411</v>
      </c>
      <c r="G72" s="21">
        <v>149082</v>
      </c>
      <c r="H72" s="22">
        <v>245204</v>
      </c>
    </row>
    <row r="73" spans="3:8" ht="16.5" thickBot="1" x14ac:dyDescent="0.3">
      <c r="C73" s="8"/>
      <c r="D73" s="9">
        <v>10</v>
      </c>
      <c r="E73" s="2">
        <v>133650</v>
      </c>
      <c r="F73" s="20">
        <v>42032.534594907411</v>
      </c>
      <c r="G73" s="21">
        <v>213888</v>
      </c>
      <c r="H73" s="22">
        <v>206954.66666666666</v>
      </c>
    </row>
    <row r="74" spans="3:8" ht="16.5" thickBot="1" x14ac:dyDescent="0.3">
      <c r="C74" s="8"/>
      <c r="D74" s="9">
        <v>11</v>
      </c>
      <c r="E74" s="2">
        <v>116946</v>
      </c>
      <c r="F74" s="20">
        <v>42063.534594907411</v>
      </c>
      <c r="G74" s="21">
        <v>178947</v>
      </c>
      <c r="H74" s="22">
        <v>194178.66666666666</v>
      </c>
    </row>
    <row r="75" spans="3:8" ht="16.5" thickBot="1" x14ac:dyDescent="0.3">
      <c r="C75" s="8"/>
      <c r="D75" s="9">
        <v>12</v>
      </c>
      <c r="E75" s="2">
        <v>164154</v>
      </c>
      <c r="F75" s="20">
        <v>42091.534594907411</v>
      </c>
      <c r="G75" s="21">
        <v>133650</v>
      </c>
      <c r="H75" s="22">
        <v>180639</v>
      </c>
    </row>
    <row r="76" spans="3:8" ht="16.5" thickBot="1" x14ac:dyDescent="0.3">
      <c r="C76" s="8">
        <v>2015</v>
      </c>
      <c r="D76" s="9">
        <v>1</v>
      </c>
      <c r="E76" s="2">
        <v>58843</v>
      </c>
      <c r="F76" s="20">
        <v>42122.534594907411</v>
      </c>
      <c r="G76" s="21">
        <v>116946</v>
      </c>
      <c r="H76" s="22">
        <v>175495</v>
      </c>
    </row>
    <row r="77" spans="3:8" ht="16.5" thickBot="1" x14ac:dyDescent="0.3">
      <c r="C77" s="8"/>
      <c r="D77" s="9">
        <v>2</v>
      </c>
      <c r="E77" s="2">
        <v>82386</v>
      </c>
      <c r="F77" s="20">
        <v>42152.534594907411</v>
      </c>
      <c r="G77" s="21">
        <v>164154</v>
      </c>
      <c r="H77" s="22">
        <v>143181</v>
      </c>
    </row>
    <row r="78" spans="3:8" ht="16.5" thickBot="1" x14ac:dyDescent="0.3">
      <c r="C78" s="8"/>
      <c r="D78" s="9">
        <v>3</v>
      </c>
      <c r="E78" s="2">
        <v>224803</v>
      </c>
      <c r="F78" s="20">
        <v>42183.534594907411</v>
      </c>
      <c r="G78" s="21">
        <v>58843</v>
      </c>
      <c r="H78" s="22">
        <v>138250</v>
      </c>
    </row>
    <row r="79" spans="3:8" ht="16.5" thickBot="1" x14ac:dyDescent="0.3">
      <c r="C79" s="8"/>
      <c r="D79" s="9">
        <v>4</v>
      </c>
      <c r="E79" s="2">
        <v>354301</v>
      </c>
      <c r="F79" s="20">
        <v>42213.534594907411</v>
      </c>
      <c r="G79" s="21">
        <v>82386</v>
      </c>
      <c r="H79" s="22">
        <v>113314.33333333333</v>
      </c>
    </row>
    <row r="80" spans="3:8" ht="16.5" thickBot="1" x14ac:dyDescent="0.3">
      <c r="C80" s="8"/>
      <c r="D80" s="9">
        <v>5</v>
      </c>
      <c r="E80" s="2">
        <v>328263</v>
      </c>
      <c r="F80" s="20">
        <v>42244.534594907411</v>
      </c>
      <c r="G80" s="21">
        <v>224803</v>
      </c>
      <c r="H80" s="22">
        <v>101794.33333333333</v>
      </c>
    </row>
    <row r="81" spans="3:8" ht="16.5" thickBot="1" x14ac:dyDescent="0.3">
      <c r="C81" s="8"/>
      <c r="D81" s="9">
        <v>6</v>
      </c>
      <c r="E81" s="2">
        <v>313647</v>
      </c>
      <c r="F81" s="20">
        <v>42275.534594907411</v>
      </c>
      <c r="G81" s="21">
        <v>354301</v>
      </c>
      <c r="H81" s="22">
        <v>122010.66666666667</v>
      </c>
    </row>
    <row r="82" spans="3:8" ht="16.5" thickBot="1" x14ac:dyDescent="0.3">
      <c r="C82" s="8"/>
      <c r="D82" s="9">
        <v>7</v>
      </c>
      <c r="E82" s="2">
        <v>214561</v>
      </c>
      <c r="F82" s="20">
        <v>42305.534594907411</v>
      </c>
      <c r="G82" s="21">
        <v>328263</v>
      </c>
      <c r="H82" s="22">
        <v>220496.66666666666</v>
      </c>
    </row>
    <row r="83" spans="3:8" ht="16.5" thickBot="1" x14ac:dyDescent="0.3">
      <c r="C83" s="8"/>
      <c r="D83" s="9">
        <v>8</v>
      </c>
      <c r="E83" s="2">
        <v>337192</v>
      </c>
      <c r="F83" s="20">
        <v>42336.534594907411</v>
      </c>
      <c r="G83" s="21">
        <v>313647</v>
      </c>
      <c r="H83" s="22">
        <v>302455.66666666669</v>
      </c>
    </row>
    <row r="84" spans="3:8" ht="16.5" thickBot="1" x14ac:dyDescent="0.3">
      <c r="C84" s="8"/>
      <c r="D84" s="9">
        <v>9</v>
      </c>
      <c r="E84" s="2">
        <v>183482</v>
      </c>
      <c r="F84" s="20">
        <v>42366.534594907411</v>
      </c>
      <c r="G84" s="21">
        <v>214561</v>
      </c>
      <c r="H84" s="22">
        <v>332070.33333333331</v>
      </c>
    </row>
    <row r="85" spans="3:8" ht="16.5" thickBot="1" x14ac:dyDescent="0.3">
      <c r="C85" s="8"/>
      <c r="D85" s="9">
        <v>10</v>
      </c>
      <c r="E85" s="2">
        <v>144618</v>
      </c>
      <c r="F85" s="20">
        <v>42397.534594907411</v>
      </c>
      <c r="G85" s="21">
        <v>337192</v>
      </c>
      <c r="H85" s="22">
        <v>285490.33333333331</v>
      </c>
    </row>
    <row r="86" spans="3:8" ht="16.5" thickBot="1" x14ac:dyDescent="0.3">
      <c r="C86" s="8"/>
      <c r="D86" s="9">
        <v>11</v>
      </c>
      <c r="E86" s="2">
        <v>139750</v>
      </c>
      <c r="F86" s="20">
        <v>42428.534594907411</v>
      </c>
      <c r="G86" s="21">
        <v>183482</v>
      </c>
      <c r="H86" s="22">
        <v>288466.66666666669</v>
      </c>
    </row>
    <row r="87" spans="3:8" ht="16.5" thickBot="1" x14ac:dyDescent="0.3">
      <c r="C87" s="8"/>
      <c r="D87" s="9">
        <v>12</v>
      </c>
      <c r="E87" s="2">
        <v>184546</v>
      </c>
      <c r="F87" s="20">
        <v>42457.534594907411</v>
      </c>
      <c r="G87" s="21">
        <v>144618</v>
      </c>
      <c r="H87" s="22">
        <v>245078.33333333334</v>
      </c>
    </row>
    <row r="88" spans="3:8" ht="16.5" thickBot="1" x14ac:dyDescent="0.3">
      <c r="C88" s="8">
        <v>2016</v>
      </c>
      <c r="D88" s="9">
        <v>1</v>
      </c>
      <c r="E88" s="2">
        <v>71043</v>
      </c>
      <c r="F88" s="20">
        <v>42488.534594907411</v>
      </c>
      <c r="G88" s="21">
        <v>139750</v>
      </c>
      <c r="H88" s="22">
        <v>221764</v>
      </c>
    </row>
    <row r="89" spans="3:8" ht="16.5" thickBot="1" x14ac:dyDescent="0.3">
      <c r="C89" s="8"/>
      <c r="D89" s="9">
        <v>2</v>
      </c>
      <c r="E89" s="2">
        <v>152930</v>
      </c>
      <c r="F89" s="20">
        <v>42518.534594907411</v>
      </c>
      <c r="G89" s="21">
        <v>184546</v>
      </c>
      <c r="H89" s="22">
        <v>155950</v>
      </c>
    </row>
    <row r="90" spans="3:8" ht="16.5" thickBot="1" x14ac:dyDescent="0.3">
      <c r="C90" s="8"/>
      <c r="D90" s="9">
        <v>3</v>
      </c>
      <c r="E90" s="2">
        <v>250559</v>
      </c>
      <c r="F90" s="20">
        <v>42549.534594907411</v>
      </c>
      <c r="G90" s="21">
        <v>71043</v>
      </c>
      <c r="H90" s="22">
        <v>156304.66666666666</v>
      </c>
    </row>
    <row r="91" spans="3:8" ht="16.5" thickBot="1" x14ac:dyDescent="0.3">
      <c r="C91" s="8"/>
      <c r="D91" s="9">
        <v>4</v>
      </c>
      <c r="E91" s="2">
        <v>409567</v>
      </c>
      <c r="F91" s="20">
        <v>42579.534594907411</v>
      </c>
      <c r="G91" s="21">
        <v>152930</v>
      </c>
      <c r="H91" s="22">
        <v>131779.66666666666</v>
      </c>
    </row>
    <row r="92" spans="3:8" ht="16.5" thickBot="1" x14ac:dyDescent="0.3">
      <c r="C92" s="8"/>
      <c r="D92" s="9">
        <v>5</v>
      </c>
      <c r="E92" s="2">
        <v>394747</v>
      </c>
      <c r="F92" s="20">
        <v>42610.534594907411</v>
      </c>
      <c r="G92" s="21">
        <v>250559</v>
      </c>
      <c r="H92" s="22">
        <v>136173</v>
      </c>
    </row>
    <row r="93" spans="3:8" ht="16.5" thickBot="1" x14ac:dyDescent="0.3">
      <c r="C93" s="8"/>
      <c r="D93" s="9">
        <v>6</v>
      </c>
      <c r="E93" s="2">
        <v>272874</v>
      </c>
      <c r="F93" s="20">
        <v>42641.534594907411</v>
      </c>
      <c r="G93" s="21">
        <v>409567</v>
      </c>
      <c r="H93" s="22">
        <v>158177.33333333334</v>
      </c>
    </row>
    <row r="94" spans="3:8" ht="16.5" thickBot="1" x14ac:dyDescent="0.3">
      <c r="C94" s="8"/>
      <c r="D94" s="9">
        <v>7</v>
      </c>
      <c r="E94" s="2">
        <v>230303</v>
      </c>
      <c r="F94" s="20">
        <v>42671.534594907411</v>
      </c>
      <c r="G94" s="21">
        <v>394747</v>
      </c>
      <c r="H94" s="22">
        <v>271018.66666666669</v>
      </c>
    </row>
    <row r="95" spans="3:8" ht="16.5" thickBot="1" x14ac:dyDescent="0.3">
      <c r="C95" s="8"/>
      <c r="D95" s="9">
        <v>8</v>
      </c>
      <c r="E95" s="2">
        <v>375402</v>
      </c>
      <c r="F95" s="20">
        <v>42702.534594907411</v>
      </c>
      <c r="G95" s="21">
        <v>272874</v>
      </c>
      <c r="H95" s="22">
        <v>351624.33333333331</v>
      </c>
    </row>
    <row r="96" spans="3:8" ht="16.5" thickBot="1" x14ac:dyDescent="0.3">
      <c r="C96" s="8"/>
      <c r="D96" s="9">
        <v>9</v>
      </c>
      <c r="E96" s="2">
        <v>195409</v>
      </c>
      <c r="F96" s="20">
        <v>42732.534594907411</v>
      </c>
      <c r="G96" s="21">
        <v>230303</v>
      </c>
      <c r="H96" s="22">
        <v>359062.66666666669</v>
      </c>
    </row>
    <row r="97" spans="3:8" ht="16.5" thickBot="1" x14ac:dyDescent="0.3">
      <c r="C97" s="8"/>
      <c r="D97" s="9">
        <v>10</v>
      </c>
      <c r="E97" s="2">
        <v>173518</v>
      </c>
      <c r="F97" s="20">
        <v>42763.534594907411</v>
      </c>
      <c r="G97" s="21">
        <v>375402</v>
      </c>
      <c r="H97" s="22">
        <v>299308</v>
      </c>
    </row>
    <row r="98" spans="3:8" ht="16.5" thickBot="1" x14ac:dyDescent="0.3">
      <c r="C98" s="8"/>
      <c r="D98" s="9">
        <v>11</v>
      </c>
      <c r="E98" s="2">
        <v>181702</v>
      </c>
      <c r="F98" s="20">
        <v>42794.534594907411</v>
      </c>
      <c r="G98" s="21">
        <v>195409</v>
      </c>
      <c r="H98" s="22">
        <v>292859.66666666669</v>
      </c>
    </row>
    <row r="99" spans="3:8" ht="16.5" thickBot="1" x14ac:dyDescent="0.3">
      <c r="C99" s="8"/>
      <c r="D99" s="9">
        <v>12</v>
      </c>
      <c r="E99" s="2">
        <v>258713</v>
      </c>
      <c r="F99" s="20">
        <v>42822.534594907411</v>
      </c>
      <c r="G99" s="21">
        <v>173518</v>
      </c>
      <c r="H99" s="22">
        <v>267038</v>
      </c>
    </row>
    <row r="100" spans="3:8" x14ac:dyDescent="0.25">
      <c r="F100" s="20">
        <v>42853.534594907411</v>
      </c>
      <c r="G100" s="21">
        <v>181702</v>
      </c>
      <c r="H100" s="22">
        <v>248109.66666666666</v>
      </c>
    </row>
    <row r="101" spans="3:8" x14ac:dyDescent="0.25">
      <c r="F101" s="20">
        <v>42883.534594907411</v>
      </c>
      <c r="G101" s="21">
        <v>258713</v>
      </c>
      <c r="H101" s="22">
        <v>183543</v>
      </c>
    </row>
    <row r="102" spans="3:8" x14ac:dyDescent="0.25">
      <c r="F102" s="23">
        <v>42914.534594907411</v>
      </c>
      <c r="G102" s="24"/>
      <c r="H102" s="25">
        <v>204644.33333333334</v>
      </c>
    </row>
    <row r="103" spans="3:8" x14ac:dyDescent="0.25">
      <c r="F103" s="17"/>
      <c r="G103" s="26"/>
      <c r="H103" s="27"/>
    </row>
    <row r="104" spans="3:8" x14ac:dyDescent="0.25">
      <c r="F104" s="28" t="s">
        <v>24</v>
      </c>
      <c r="G104" s="29">
        <v>2432.9342881551183</v>
      </c>
      <c r="H104" s="30">
        <v>2432.9342881551183</v>
      </c>
    </row>
    <row r="105" spans="3:8" x14ac:dyDescent="0.25">
      <c r="F105" s="28" t="s">
        <v>8</v>
      </c>
      <c r="G105" s="31">
        <v>0.50684317811056501</v>
      </c>
      <c r="H105" s="32">
        <v>0.50684317811056501</v>
      </c>
    </row>
    <row r="106" spans="3:8" x14ac:dyDescent="0.25">
      <c r="F106" s="28" t="s">
        <v>25</v>
      </c>
      <c r="G106" s="29">
        <v>543878293202.74353</v>
      </c>
      <c r="H106" s="30">
        <v>543878293202.74353</v>
      </c>
    </row>
    <row r="107" spans="3:8" x14ac:dyDescent="0.25">
      <c r="F107" s="28" t="s">
        <v>26</v>
      </c>
      <c r="G107" s="31">
        <v>0.44228774283377792</v>
      </c>
      <c r="H107" s="32">
        <v>0.44228774283377792</v>
      </c>
    </row>
    <row r="108" spans="3:8" x14ac:dyDescent="0.25">
      <c r="F108" s="28" t="s">
        <v>27</v>
      </c>
      <c r="G108" s="29">
        <v>52994.885211928871</v>
      </c>
      <c r="H108" s="30">
        <v>52994.885211928871</v>
      </c>
    </row>
    <row r="109" spans="3:8" x14ac:dyDescent="0.25">
      <c r="F109" s="28" t="s">
        <v>28</v>
      </c>
      <c r="G109" s="29">
        <v>4066.3022880711396</v>
      </c>
      <c r="H109" s="30">
        <v>4066.3022880711396</v>
      </c>
    </row>
    <row r="110" spans="3:8" x14ac:dyDescent="0.25">
      <c r="F110" s="28" t="s">
        <v>29</v>
      </c>
      <c r="G110" s="29">
        <v>5665398887.5285788</v>
      </c>
      <c r="H110" s="30">
        <v>5665398887.5285788</v>
      </c>
    </row>
    <row r="111" spans="3:8" x14ac:dyDescent="0.25">
      <c r="F111" s="28" t="s">
        <v>30</v>
      </c>
      <c r="G111" s="29">
        <v>75268.84406929987</v>
      </c>
      <c r="H111" s="30">
        <v>75268.84406929987</v>
      </c>
    </row>
    <row r="112" spans="3:8" x14ac:dyDescent="0.25">
      <c r="F112" s="28" t="s">
        <v>31</v>
      </c>
      <c r="G112" s="29">
        <v>75663.958826458693</v>
      </c>
      <c r="H112" s="30">
        <v>75663.958826458693</v>
      </c>
    </row>
    <row r="113" spans="6:8" x14ac:dyDescent="0.25">
      <c r="F113" s="28" t="s">
        <v>32</v>
      </c>
      <c r="G113" s="29">
        <v>125872.28125</v>
      </c>
      <c r="H113" s="30">
        <v>125872.28125</v>
      </c>
    </row>
    <row r="114" spans="6:8" x14ac:dyDescent="0.25">
      <c r="F114" s="28" t="s">
        <v>33</v>
      </c>
      <c r="G114" s="29">
        <v>101317.38349414188</v>
      </c>
      <c r="H114" s="30">
        <v>101317.38349414188</v>
      </c>
    </row>
    <row r="115" spans="6:8" x14ac:dyDescent="0.25">
      <c r="F115" s="28" t="s">
        <v>34</v>
      </c>
      <c r="G115" s="29">
        <v>83735.337239583328</v>
      </c>
      <c r="H115" s="30">
        <v>83735.337239583328</v>
      </c>
    </row>
    <row r="116" spans="6:8" x14ac:dyDescent="0.25">
      <c r="F116" s="28" t="s">
        <v>35</v>
      </c>
      <c r="G116" s="29">
        <v>975195158819.40625</v>
      </c>
      <c r="H116" s="30">
        <v>975195158819.40625</v>
      </c>
    </row>
    <row r="117" spans="6:8" x14ac:dyDescent="0.25">
      <c r="F117" s="28" t="s">
        <v>36</v>
      </c>
      <c r="G117" s="29">
        <v>10158282904.368814</v>
      </c>
      <c r="H117" s="30">
        <v>10158282904.368814</v>
      </c>
    </row>
    <row r="118" spans="6:8" x14ac:dyDescent="0.25">
      <c r="F118" s="33" t="s">
        <v>37</v>
      </c>
      <c r="G118" s="34">
        <v>100788.30737922338</v>
      </c>
      <c r="H118" s="35">
        <v>100788.30737922338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4"/>
  <sheetViews>
    <sheetView topLeftCell="D1" workbookViewId="0">
      <selection activeCell="F11" sqref="F11"/>
    </sheetView>
  </sheetViews>
  <sheetFormatPr defaultRowHeight="15" x14ac:dyDescent="0.25"/>
  <cols>
    <col min="4" max="4" width="26" bestFit="1" customWidth="1"/>
    <col min="5" max="5" width="7.85546875" bestFit="1" customWidth="1"/>
    <col min="7" max="7" width="35.42578125" bestFit="1" customWidth="1"/>
    <col min="10" max="10" width="26.28515625" bestFit="1" customWidth="1"/>
  </cols>
  <sheetData>
    <row r="2" spans="4:12" s="7" customFormat="1" x14ac:dyDescent="0.25">
      <c r="D2" s="38" t="s">
        <v>41</v>
      </c>
      <c r="E2" s="39"/>
      <c r="F2" s="39"/>
      <c r="G2" s="39" t="s">
        <v>44</v>
      </c>
      <c r="H2" s="39"/>
      <c r="I2" s="39"/>
      <c r="J2" s="39" t="s">
        <v>42</v>
      </c>
      <c r="K2" s="39"/>
      <c r="L2" s="39"/>
    </row>
    <row r="3" spans="4:12" x14ac:dyDescent="0.25">
      <c r="D3" s="36" t="s">
        <v>27</v>
      </c>
      <c r="E3" s="37">
        <v>52994.885211928871</v>
      </c>
      <c r="F3" s="37">
        <v>52994.885211928871</v>
      </c>
      <c r="G3" s="36" t="s">
        <v>27</v>
      </c>
      <c r="H3" s="37">
        <v>19988.906259071668</v>
      </c>
      <c r="I3" s="37">
        <v>19988.906259071668</v>
      </c>
      <c r="J3" s="36" t="s">
        <v>27</v>
      </c>
      <c r="K3" s="37">
        <v>20718.446068879719</v>
      </c>
      <c r="L3" s="37">
        <v>20718.446068879719</v>
      </c>
    </row>
    <row r="4" spans="4:12" x14ac:dyDescent="0.25">
      <c r="D4" s="36" t="s">
        <v>28</v>
      </c>
      <c r="E4" s="37">
        <v>4066.3022880711396</v>
      </c>
      <c r="F4" s="37">
        <v>4066.3022880711396</v>
      </c>
      <c r="G4" s="36" t="s">
        <v>28</v>
      </c>
      <c r="H4" s="37">
        <v>1502.941375275743</v>
      </c>
      <c r="I4" s="37">
        <v>1502.941375275743</v>
      </c>
      <c r="J4" s="36" t="s">
        <v>28</v>
      </c>
      <c r="K4" s="37">
        <v>2765.033715389869</v>
      </c>
      <c r="L4" s="37">
        <v>2765.033715389869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27"/>
  <sheetViews>
    <sheetView topLeftCell="D29" workbookViewId="0">
      <selection activeCell="K37" sqref="K37:L48"/>
    </sheetView>
  </sheetViews>
  <sheetFormatPr defaultRowHeight="15" x14ac:dyDescent="0.25"/>
  <cols>
    <col min="6" max="6" width="9.28515625" bestFit="1" customWidth="1"/>
    <col min="7" max="7" width="14.85546875" bestFit="1" customWidth="1"/>
    <col min="8" max="8" width="22.7109375" bestFit="1" customWidth="1"/>
    <col min="12" max="12" width="10.7109375" bestFit="1" customWidth="1"/>
  </cols>
  <sheetData>
    <row r="2" spans="3:8" x14ac:dyDescent="0.25">
      <c r="F2" s="14" t="s">
        <v>20</v>
      </c>
      <c r="G2" s="15" t="s">
        <v>21</v>
      </c>
      <c r="H2" s="16" t="s">
        <v>21</v>
      </c>
    </row>
    <row r="3" spans="3:8" x14ac:dyDescent="0.25">
      <c r="C3" s="7" t="s">
        <v>3</v>
      </c>
      <c r="D3" s="7" t="s">
        <v>4</v>
      </c>
      <c r="E3" s="7" t="s">
        <v>5</v>
      </c>
      <c r="F3" s="17" t="s">
        <v>22</v>
      </c>
      <c r="G3" s="18" t="str">
        <f>IF($C$1="Normal", "Actual", "Adjust")</f>
        <v>Adjust</v>
      </c>
      <c r="H3" s="19" t="s">
        <v>43</v>
      </c>
    </row>
    <row r="4" spans="3:8" ht="16.5" thickBot="1" x14ac:dyDescent="0.3">
      <c r="C4" s="8">
        <v>2009</v>
      </c>
      <c r="D4" s="9">
        <v>1</v>
      </c>
      <c r="E4" s="2">
        <v>6028</v>
      </c>
      <c r="F4" s="20">
        <v>39814</v>
      </c>
      <c r="G4" s="21">
        <v>6028</v>
      </c>
      <c r="H4" s="22">
        <v>6028</v>
      </c>
    </row>
    <row r="5" spans="3:8" ht="16.5" thickBot="1" x14ac:dyDescent="0.3">
      <c r="C5" s="8"/>
      <c r="D5" s="9">
        <v>2</v>
      </c>
      <c r="E5" s="2">
        <v>5927</v>
      </c>
      <c r="F5" s="20">
        <v>39845</v>
      </c>
      <c r="G5" s="21">
        <v>5927</v>
      </c>
      <c r="H5" s="22">
        <v>5927</v>
      </c>
    </row>
    <row r="6" spans="3:8" ht="16.5" thickBot="1" x14ac:dyDescent="0.3">
      <c r="C6" s="8"/>
      <c r="D6" s="9">
        <v>3</v>
      </c>
      <c r="E6" s="2">
        <v>10515</v>
      </c>
      <c r="F6" s="20">
        <v>39873</v>
      </c>
      <c r="G6" s="21">
        <v>10515</v>
      </c>
      <c r="H6" s="22">
        <v>10515</v>
      </c>
    </row>
    <row r="7" spans="3:8" ht="16.5" thickBot="1" x14ac:dyDescent="0.3">
      <c r="C7" s="8"/>
      <c r="D7" s="9">
        <v>4</v>
      </c>
      <c r="E7" s="2">
        <v>32276</v>
      </c>
      <c r="F7" s="20">
        <v>39904</v>
      </c>
      <c r="G7" s="21">
        <v>32276</v>
      </c>
      <c r="H7" s="22">
        <v>32276</v>
      </c>
    </row>
    <row r="8" spans="3:8" ht="16.5" thickBot="1" x14ac:dyDescent="0.3">
      <c r="C8" s="8"/>
      <c r="D8" s="9">
        <v>5</v>
      </c>
      <c r="E8" s="2">
        <v>51920</v>
      </c>
      <c r="F8" s="20">
        <v>39934</v>
      </c>
      <c r="G8" s="21">
        <v>51920</v>
      </c>
      <c r="H8" s="22">
        <v>51920</v>
      </c>
    </row>
    <row r="9" spans="3:8" ht="16.5" thickBot="1" x14ac:dyDescent="0.3">
      <c r="C9" s="8"/>
      <c r="D9" s="9">
        <v>6</v>
      </c>
      <c r="E9" s="2">
        <v>31294</v>
      </c>
      <c r="F9" s="20">
        <v>39965</v>
      </c>
      <c r="G9" s="21">
        <v>31294</v>
      </c>
      <c r="H9" s="22">
        <v>31294</v>
      </c>
    </row>
    <row r="10" spans="3:8" ht="16.5" thickBot="1" x14ac:dyDescent="0.3">
      <c r="C10" s="8"/>
      <c r="D10" s="9">
        <v>7</v>
      </c>
      <c r="E10" s="2">
        <v>23573</v>
      </c>
      <c r="F10" s="20">
        <v>39995</v>
      </c>
      <c r="G10" s="21">
        <v>23573</v>
      </c>
      <c r="H10" s="22">
        <v>21967.620778654356</v>
      </c>
    </row>
    <row r="11" spans="3:8" ht="16.5" thickBot="1" x14ac:dyDescent="0.3">
      <c r="C11" s="8"/>
      <c r="D11" s="9">
        <v>8</v>
      </c>
      <c r="E11" s="2">
        <v>36465</v>
      </c>
      <c r="F11" s="20">
        <v>40026</v>
      </c>
      <c r="G11" s="21">
        <v>36465</v>
      </c>
      <c r="H11" s="22">
        <v>31297.253749514988</v>
      </c>
    </row>
    <row r="12" spans="3:8" ht="16.5" thickBot="1" x14ac:dyDescent="0.3">
      <c r="C12" s="8"/>
      <c r="D12" s="9">
        <v>9</v>
      </c>
      <c r="E12" s="2">
        <v>18959</v>
      </c>
      <c r="F12" s="20">
        <v>40057</v>
      </c>
      <c r="G12" s="21">
        <v>18959</v>
      </c>
      <c r="H12" s="22">
        <v>20680.740146479879</v>
      </c>
    </row>
    <row r="13" spans="3:8" ht="16.5" thickBot="1" x14ac:dyDescent="0.3">
      <c r="C13" s="8"/>
      <c r="D13" s="9">
        <v>10</v>
      </c>
      <c r="E13" s="2">
        <v>13918</v>
      </c>
      <c r="F13" s="20">
        <v>40087</v>
      </c>
      <c r="G13" s="21">
        <v>13918</v>
      </c>
      <c r="H13" s="22">
        <v>20114.477537498653</v>
      </c>
    </row>
    <row r="14" spans="3:8" ht="16.5" thickBot="1" x14ac:dyDescent="0.3">
      <c r="C14" s="8"/>
      <c r="D14" s="9">
        <v>11</v>
      </c>
      <c r="E14" s="2">
        <v>17987</v>
      </c>
      <c r="F14" s="20">
        <v>40118</v>
      </c>
      <c r="G14" s="21">
        <v>17987</v>
      </c>
      <c r="H14" s="22">
        <v>17581.195584925808</v>
      </c>
    </row>
    <row r="15" spans="3:8" ht="16.5" thickBot="1" x14ac:dyDescent="0.3">
      <c r="C15" s="8"/>
      <c r="D15" s="9">
        <v>12</v>
      </c>
      <c r="E15" s="2">
        <v>15294</v>
      </c>
      <c r="F15" s="20">
        <v>40148</v>
      </c>
      <c r="G15" s="21">
        <v>15294</v>
      </c>
      <c r="H15" s="22">
        <v>24434.078641910695</v>
      </c>
    </row>
    <row r="16" spans="3:8" ht="16.5" thickBot="1" x14ac:dyDescent="0.3">
      <c r="C16" s="8">
        <v>2010</v>
      </c>
      <c r="D16" s="9">
        <v>1</v>
      </c>
      <c r="E16" s="2">
        <v>16850</v>
      </c>
      <c r="F16" s="20">
        <v>40179</v>
      </c>
      <c r="G16" s="21">
        <v>16850</v>
      </c>
      <c r="H16" s="22">
        <v>12412.072946339111</v>
      </c>
    </row>
    <row r="17" spans="3:8" ht="16.5" thickBot="1" x14ac:dyDescent="0.3">
      <c r="C17" s="8"/>
      <c r="D17" s="9">
        <v>2</v>
      </c>
      <c r="E17" s="2">
        <v>12753</v>
      </c>
      <c r="F17" s="20">
        <v>40210</v>
      </c>
      <c r="G17" s="21">
        <v>12753</v>
      </c>
      <c r="H17" s="22">
        <v>18785.105288515162</v>
      </c>
    </row>
    <row r="18" spans="3:8" ht="16.5" thickBot="1" x14ac:dyDescent="0.3">
      <c r="C18" s="8"/>
      <c r="D18" s="9">
        <v>3</v>
      </c>
      <c r="E18" s="2">
        <v>26901</v>
      </c>
      <c r="F18" s="20">
        <v>40238</v>
      </c>
      <c r="G18" s="21">
        <v>26901</v>
      </c>
      <c r="H18" s="22">
        <v>33997.733173213986</v>
      </c>
    </row>
    <row r="19" spans="3:8" ht="16.5" thickBot="1" x14ac:dyDescent="0.3">
      <c r="C19" s="8"/>
      <c r="D19" s="9">
        <v>4</v>
      </c>
      <c r="E19" s="2">
        <v>61494</v>
      </c>
      <c r="F19" s="20">
        <v>40269</v>
      </c>
      <c r="G19" s="21">
        <v>61494</v>
      </c>
      <c r="H19" s="22">
        <v>75079.697384140978</v>
      </c>
    </row>
    <row r="20" spans="3:8" ht="16.5" thickBot="1" x14ac:dyDescent="0.3">
      <c r="C20" s="8"/>
      <c r="D20" s="9">
        <v>5</v>
      </c>
      <c r="E20" s="2">
        <v>147862</v>
      </c>
      <c r="F20" s="20">
        <v>40299</v>
      </c>
      <c r="G20" s="21">
        <v>147862</v>
      </c>
      <c r="H20" s="22">
        <v>97684.700864972488</v>
      </c>
    </row>
    <row r="21" spans="3:8" ht="16.5" thickBot="1" x14ac:dyDescent="0.3">
      <c r="C21" s="8"/>
      <c r="D21" s="9">
        <v>6</v>
      </c>
      <c r="E21" s="2">
        <v>57990</v>
      </c>
      <c r="F21" s="20">
        <v>40330</v>
      </c>
      <c r="G21" s="21">
        <v>57990</v>
      </c>
      <c r="H21" s="22">
        <v>54299.364089627488</v>
      </c>
    </row>
    <row r="22" spans="3:8" ht="16.5" thickBot="1" x14ac:dyDescent="0.3">
      <c r="C22" s="8"/>
      <c r="D22" s="9">
        <v>7</v>
      </c>
      <c r="E22" s="2">
        <v>51318</v>
      </c>
      <c r="F22" s="20">
        <v>40360</v>
      </c>
      <c r="G22" s="21">
        <v>51318</v>
      </c>
      <c r="H22" s="22">
        <v>43558.462149331819</v>
      </c>
    </row>
    <row r="23" spans="3:8" ht="16.5" thickBot="1" x14ac:dyDescent="0.3">
      <c r="C23" s="8"/>
      <c r="D23" s="9">
        <v>8</v>
      </c>
      <c r="E23" s="2">
        <v>53599</v>
      </c>
      <c r="F23" s="20">
        <v>40391</v>
      </c>
      <c r="G23" s="21">
        <v>53599</v>
      </c>
      <c r="H23" s="22">
        <v>61024.816289624483</v>
      </c>
    </row>
    <row r="24" spans="3:8" ht="16.5" thickBot="1" x14ac:dyDescent="0.3">
      <c r="C24" s="8"/>
      <c r="D24" s="9">
        <v>9</v>
      </c>
      <c r="E24" s="2">
        <v>23038</v>
      </c>
      <c r="F24" s="20">
        <v>40422</v>
      </c>
      <c r="G24" s="21">
        <v>23038</v>
      </c>
      <c r="H24" s="22">
        <v>39308.075492986849</v>
      </c>
    </row>
    <row r="25" spans="3:8" ht="16.5" thickBot="1" x14ac:dyDescent="0.3">
      <c r="C25" s="8"/>
      <c r="D25" s="9">
        <v>10</v>
      </c>
      <c r="E25" s="2">
        <v>41396</v>
      </c>
      <c r="F25" s="20">
        <v>40452</v>
      </c>
      <c r="G25" s="21">
        <v>41396</v>
      </c>
      <c r="H25" s="22">
        <v>36743.056102077746</v>
      </c>
    </row>
    <row r="26" spans="3:8" ht="16.5" thickBot="1" x14ac:dyDescent="0.3">
      <c r="C26" s="8"/>
      <c r="D26" s="9">
        <v>11</v>
      </c>
      <c r="E26" s="2">
        <v>19330</v>
      </c>
      <c r="F26" s="20">
        <v>40483</v>
      </c>
      <c r="G26" s="21">
        <v>19330</v>
      </c>
      <c r="H26" s="22">
        <v>28902.732608448558</v>
      </c>
    </row>
    <row r="27" spans="3:8" ht="16.5" thickBot="1" x14ac:dyDescent="0.3">
      <c r="C27" s="8"/>
      <c r="D27" s="9">
        <v>12</v>
      </c>
      <c r="E27" s="2">
        <v>22707</v>
      </c>
      <c r="F27" s="20">
        <v>40513</v>
      </c>
      <c r="G27" s="21">
        <v>22707</v>
      </c>
      <c r="H27" s="22">
        <v>36216.819389438853</v>
      </c>
    </row>
    <row r="28" spans="3:8" ht="16.5" thickBot="1" x14ac:dyDescent="0.3">
      <c r="C28" s="8">
        <v>2011</v>
      </c>
      <c r="D28" s="9">
        <v>1</v>
      </c>
      <c r="E28" s="2">
        <v>15395</v>
      </c>
      <c r="F28" s="20">
        <v>40722.643391203703</v>
      </c>
      <c r="G28" s="21">
        <v>15395</v>
      </c>
      <c r="H28" s="22">
        <v>17307.328795745481</v>
      </c>
    </row>
    <row r="29" spans="3:8" ht="16.5" thickBot="1" x14ac:dyDescent="0.3">
      <c r="C29" s="8"/>
      <c r="D29" s="9">
        <v>2</v>
      </c>
      <c r="E29" s="2">
        <v>30826</v>
      </c>
      <c r="F29" s="20">
        <v>40575</v>
      </c>
      <c r="G29" s="21">
        <v>30826</v>
      </c>
      <c r="H29" s="22">
        <v>25494.388731790998</v>
      </c>
    </row>
    <row r="30" spans="3:8" ht="16.5" thickBot="1" x14ac:dyDescent="0.3">
      <c r="C30" s="8"/>
      <c r="D30" s="9">
        <v>3</v>
      </c>
      <c r="E30" s="2">
        <v>25589</v>
      </c>
      <c r="F30" s="20">
        <v>40603</v>
      </c>
      <c r="G30" s="21">
        <v>25589</v>
      </c>
      <c r="H30" s="22">
        <v>47670.10807886425</v>
      </c>
    </row>
    <row r="31" spans="3:8" ht="16.5" thickBot="1" x14ac:dyDescent="0.3">
      <c r="C31" s="8"/>
      <c r="D31" s="9">
        <v>4</v>
      </c>
      <c r="E31" s="2">
        <v>103184</v>
      </c>
      <c r="F31" s="20">
        <v>40634</v>
      </c>
      <c r="G31" s="21">
        <v>103184</v>
      </c>
      <c r="H31" s="22">
        <v>105989.30695533827</v>
      </c>
    </row>
    <row r="32" spans="3:8" ht="16.5" thickBot="1" x14ac:dyDescent="0.3">
      <c r="C32" s="8"/>
      <c r="D32" s="9">
        <v>5</v>
      </c>
      <c r="E32" s="2">
        <v>197608</v>
      </c>
      <c r="F32" s="20">
        <v>40664</v>
      </c>
      <c r="G32" s="21">
        <v>197608</v>
      </c>
      <c r="H32" s="22">
        <v>137132.45457510525</v>
      </c>
    </row>
    <row r="33" spans="3:12" ht="16.5" thickBot="1" x14ac:dyDescent="0.3">
      <c r="C33" s="8"/>
      <c r="D33" s="9">
        <v>6</v>
      </c>
      <c r="E33" s="2">
        <v>68600</v>
      </c>
      <c r="F33" s="20">
        <v>40695</v>
      </c>
      <c r="G33" s="21">
        <v>68600</v>
      </c>
      <c r="H33" s="22">
        <v>77903.987925324225</v>
      </c>
    </row>
    <row r="34" spans="3:12" ht="16.5" thickBot="1" x14ac:dyDescent="0.3">
      <c r="C34" s="8"/>
      <c r="D34" s="9">
        <v>7</v>
      </c>
      <c r="E34" s="2">
        <v>39909</v>
      </c>
      <c r="F34" s="20">
        <v>40725</v>
      </c>
      <c r="G34" s="21">
        <v>39909</v>
      </c>
      <c r="H34" s="22">
        <v>63913.555073472744</v>
      </c>
    </row>
    <row r="35" spans="3:12" ht="16.5" thickBot="1" x14ac:dyDescent="0.3">
      <c r="C35" s="8"/>
      <c r="D35" s="9">
        <v>8</v>
      </c>
      <c r="E35" s="2">
        <v>91368</v>
      </c>
      <c r="F35" s="20">
        <v>40756</v>
      </c>
      <c r="G35" s="21">
        <v>91368</v>
      </c>
      <c r="H35" s="22">
        <v>89194.716766928759</v>
      </c>
    </row>
    <row r="36" spans="3:12" ht="16.5" thickBot="1" x14ac:dyDescent="0.3">
      <c r="C36" s="8"/>
      <c r="D36" s="9">
        <v>9</v>
      </c>
      <c r="E36" s="2">
        <v>58781</v>
      </c>
      <c r="F36" s="20">
        <v>40787</v>
      </c>
      <c r="G36" s="21">
        <v>58781</v>
      </c>
      <c r="H36" s="22">
        <v>57699.148767454157</v>
      </c>
    </row>
    <row r="37" spans="3:12" ht="16.5" thickBot="1" x14ac:dyDescent="0.3">
      <c r="C37" s="8"/>
      <c r="D37" s="9">
        <v>10</v>
      </c>
      <c r="E37" s="2">
        <v>59679</v>
      </c>
      <c r="F37" s="20">
        <v>40817</v>
      </c>
      <c r="G37" s="21">
        <v>59679</v>
      </c>
      <c r="H37" s="22">
        <v>56526.267455750924</v>
      </c>
      <c r="K37" s="40">
        <v>42914.643391203703</v>
      </c>
      <c r="L37" s="41">
        <v>75221.463779605197</v>
      </c>
    </row>
    <row r="38" spans="3:12" ht="16.5" thickBot="1" x14ac:dyDescent="0.3">
      <c r="C38" s="8"/>
      <c r="D38" s="9">
        <v>11</v>
      </c>
      <c r="E38" s="2">
        <v>33443</v>
      </c>
      <c r="F38" s="20">
        <v>40848</v>
      </c>
      <c r="G38" s="21">
        <v>33443</v>
      </c>
      <c r="H38" s="22">
        <v>44049.56449077007</v>
      </c>
      <c r="K38" s="40">
        <v>42767</v>
      </c>
      <c r="L38" s="41">
        <v>108745.468385249</v>
      </c>
    </row>
    <row r="39" spans="3:12" ht="16.5" thickBot="1" x14ac:dyDescent="0.3">
      <c r="C39" s="8"/>
      <c r="D39" s="9">
        <v>12</v>
      </c>
      <c r="E39" s="2">
        <v>53719</v>
      </c>
      <c r="F39" s="20">
        <v>40878</v>
      </c>
      <c r="G39" s="21">
        <v>53719</v>
      </c>
      <c r="H39" s="22">
        <v>54024.935288283006</v>
      </c>
      <c r="K39" s="40">
        <v>42795</v>
      </c>
      <c r="L39" s="41">
        <v>192750.93656136966</v>
      </c>
    </row>
    <row r="40" spans="3:12" ht="16.5" thickBot="1" x14ac:dyDescent="0.3">
      <c r="C40" s="8">
        <v>2012</v>
      </c>
      <c r="D40" s="9">
        <v>1</v>
      </c>
      <c r="E40" s="2">
        <v>27773</v>
      </c>
      <c r="F40" s="20">
        <v>41088.643391203703</v>
      </c>
      <c r="G40" s="21">
        <v>27773</v>
      </c>
      <c r="H40" s="22">
        <v>27230.905773909264</v>
      </c>
      <c r="K40" s="40">
        <v>42826</v>
      </c>
      <c r="L40" s="41">
        <v>412588.74390679388</v>
      </c>
    </row>
    <row r="41" spans="3:12" ht="16.5" thickBot="1" x14ac:dyDescent="0.3">
      <c r="C41" s="8"/>
      <c r="D41" s="9">
        <v>2</v>
      </c>
      <c r="E41" s="2">
        <v>36653</v>
      </c>
      <c r="F41" s="20">
        <v>40940</v>
      </c>
      <c r="G41" s="21">
        <v>36653</v>
      </c>
      <c r="H41" s="22">
        <v>41251.601924385352</v>
      </c>
      <c r="K41" s="40">
        <v>42856</v>
      </c>
      <c r="L41" s="41">
        <v>521850.8418589005</v>
      </c>
    </row>
    <row r="42" spans="3:12" ht="16.5" thickBot="1" x14ac:dyDescent="0.3">
      <c r="C42" s="8"/>
      <c r="D42" s="9">
        <v>3</v>
      </c>
      <c r="E42" s="2">
        <v>51157</v>
      </c>
      <c r="F42" s="20">
        <v>40969</v>
      </c>
      <c r="G42" s="21">
        <v>51157</v>
      </c>
      <c r="H42" s="22">
        <v>75920.343083333835</v>
      </c>
      <c r="K42" s="40">
        <v>42887</v>
      </c>
      <c r="L42" s="41">
        <v>287216.42144310195</v>
      </c>
    </row>
    <row r="43" spans="3:12" ht="16.5" thickBot="1" x14ac:dyDescent="0.3">
      <c r="C43" s="8"/>
      <c r="D43" s="9">
        <v>4</v>
      </c>
      <c r="E43" s="2">
        <v>217509</v>
      </c>
      <c r="F43" s="20">
        <v>41000</v>
      </c>
      <c r="G43" s="21">
        <v>217509</v>
      </c>
      <c r="H43" s="22">
        <v>169628.62045003963</v>
      </c>
      <c r="K43" s="40">
        <v>42917</v>
      </c>
      <c r="L43" s="41">
        <v>228315.97882699207</v>
      </c>
    </row>
    <row r="44" spans="3:12" ht="16.5" thickBot="1" x14ac:dyDescent="0.3">
      <c r="C44" s="8"/>
      <c r="D44" s="9">
        <v>5</v>
      </c>
      <c r="E44" s="2">
        <v>206229</v>
      </c>
      <c r="F44" s="20">
        <v>41030</v>
      </c>
      <c r="G44" s="21">
        <v>206229</v>
      </c>
      <c r="H44" s="22">
        <v>222229.13427649174</v>
      </c>
      <c r="K44" s="40">
        <v>42948</v>
      </c>
      <c r="L44" s="41">
        <v>315378.86063061631</v>
      </c>
    </row>
    <row r="45" spans="3:12" ht="16.5" thickBot="1" x14ac:dyDescent="0.3">
      <c r="C45" s="8"/>
      <c r="D45" s="9">
        <v>6</v>
      </c>
      <c r="E45" s="2">
        <v>110081</v>
      </c>
      <c r="F45" s="20">
        <v>41061</v>
      </c>
      <c r="G45" s="21">
        <v>110081</v>
      </c>
      <c r="H45" s="22">
        <v>125535.24383715924</v>
      </c>
      <c r="K45" s="40">
        <v>42979</v>
      </c>
      <c r="L45" s="41">
        <v>200245.24428236453</v>
      </c>
    </row>
    <row r="46" spans="3:12" ht="16.5" thickBot="1" x14ac:dyDescent="0.3">
      <c r="C46" s="8"/>
      <c r="D46" s="9">
        <v>7</v>
      </c>
      <c r="E46" s="2">
        <v>102893</v>
      </c>
      <c r="F46" s="20">
        <v>41091</v>
      </c>
      <c r="G46" s="21">
        <v>102893</v>
      </c>
      <c r="H46" s="22">
        <v>101469.54272224128</v>
      </c>
      <c r="K46" s="40">
        <v>43009</v>
      </c>
      <c r="L46" s="41">
        <v>180677.14298691618</v>
      </c>
    </row>
    <row r="47" spans="3:12" ht="16.5" thickBot="1" x14ac:dyDescent="0.3">
      <c r="C47" s="8"/>
      <c r="D47" s="9">
        <v>8</v>
      </c>
      <c r="E47" s="2">
        <v>128857</v>
      </c>
      <c r="F47" s="20">
        <v>41122</v>
      </c>
      <c r="G47" s="21">
        <v>128857</v>
      </c>
      <c r="H47" s="22">
        <v>140843.2067583942</v>
      </c>
      <c r="K47" s="40">
        <v>43040</v>
      </c>
      <c r="L47" s="41">
        <v>131642.66782354575</v>
      </c>
    </row>
    <row r="48" spans="3:12" ht="16.5" thickBot="1" x14ac:dyDescent="0.3">
      <c r="C48" s="8"/>
      <c r="D48" s="9">
        <v>9</v>
      </c>
      <c r="E48" s="2">
        <v>104776</v>
      </c>
      <c r="F48" s="20">
        <v>41153</v>
      </c>
      <c r="G48" s="21">
        <v>104776</v>
      </c>
      <c r="H48" s="22">
        <v>90989.0666210122</v>
      </c>
      <c r="K48" s="40">
        <v>43070</v>
      </c>
      <c r="L48" s="41">
        <v>157290.61203545312</v>
      </c>
    </row>
    <row r="49" spans="3:8" ht="16.5" thickBot="1" x14ac:dyDescent="0.3">
      <c r="C49" s="8"/>
      <c r="D49" s="9">
        <v>10</v>
      </c>
      <c r="E49" s="2">
        <v>111036</v>
      </c>
      <c r="F49" s="20">
        <v>41183</v>
      </c>
      <c r="G49" s="21">
        <v>111036</v>
      </c>
      <c r="H49" s="22">
        <v>83964.643878530871</v>
      </c>
    </row>
    <row r="50" spans="3:8" ht="16.5" thickBot="1" x14ac:dyDescent="0.3">
      <c r="C50" s="8"/>
      <c r="D50" s="9">
        <v>11</v>
      </c>
      <c r="E50" s="2">
        <v>63701</v>
      </c>
      <c r="F50" s="20">
        <v>41214</v>
      </c>
      <c r="G50" s="21">
        <v>63701</v>
      </c>
      <c r="H50" s="22">
        <v>63695.51864599804</v>
      </c>
    </row>
    <row r="51" spans="3:8" ht="16.5" thickBot="1" x14ac:dyDescent="0.3">
      <c r="C51" s="8"/>
      <c r="D51" s="9">
        <v>12</v>
      </c>
      <c r="E51" s="2">
        <v>82657</v>
      </c>
      <c r="F51" s="20">
        <v>41244</v>
      </c>
      <c r="G51" s="21">
        <v>82657</v>
      </c>
      <c r="H51" s="22">
        <v>79943.053895704696</v>
      </c>
    </row>
    <row r="52" spans="3:8" ht="16.5" thickBot="1" x14ac:dyDescent="0.3">
      <c r="C52" s="8">
        <v>2013</v>
      </c>
      <c r="D52" s="9">
        <v>1</v>
      </c>
      <c r="E52" s="2">
        <v>31416</v>
      </c>
      <c r="F52" s="20">
        <v>41453.643391203703</v>
      </c>
      <c r="G52" s="21">
        <v>31416</v>
      </c>
      <c r="H52" s="22">
        <v>39725.223149468264</v>
      </c>
    </row>
    <row r="53" spans="3:8" ht="16.5" thickBot="1" x14ac:dyDescent="0.3">
      <c r="C53" s="8"/>
      <c r="D53" s="9">
        <v>2</v>
      </c>
      <c r="E53" s="2">
        <v>48341</v>
      </c>
      <c r="F53" s="20">
        <v>41306</v>
      </c>
      <c r="G53" s="21">
        <v>48341</v>
      </c>
      <c r="H53" s="22">
        <v>59375.270723594658</v>
      </c>
    </row>
    <row r="54" spans="3:8" ht="16.5" thickBot="1" x14ac:dyDescent="0.3">
      <c r="C54" s="8"/>
      <c r="D54" s="9">
        <v>3</v>
      </c>
      <c r="E54" s="2">
        <v>85651</v>
      </c>
      <c r="F54" s="20">
        <v>41334</v>
      </c>
      <c r="G54" s="21">
        <v>85651</v>
      </c>
      <c r="H54" s="22">
        <v>108066.84612132938</v>
      </c>
    </row>
    <row r="55" spans="3:8" ht="16.5" thickBot="1" x14ac:dyDescent="0.3">
      <c r="C55" s="8"/>
      <c r="D55" s="9">
        <v>4</v>
      </c>
      <c r="E55" s="2">
        <v>242673</v>
      </c>
      <c r="F55" s="20">
        <v>41365</v>
      </c>
      <c r="G55" s="21">
        <v>242673</v>
      </c>
      <c r="H55" s="22">
        <v>234343.29781628904</v>
      </c>
    </row>
    <row r="56" spans="3:8" ht="16.5" thickBot="1" x14ac:dyDescent="0.3">
      <c r="C56" s="8"/>
      <c r="D56" s="9">
        <v>5</v>
      </c>
      <c r="E56" s="2">
        <v>289554</v>
      </c>
      <c r="F56" s="20">
        <v>41395</v>
      </c>
      <c r="G56" s="21">
        <v>289554</v>
      </c>
      <c r="H56" s="22">
        <v>301542.04343780305</v>
      </c>
    </row>
    <row r="57" spans="3:8" ht="16.5" thickBot="1" x14ac:dyDescent="0.3">
      <c r="C57" s="8"/>
      <c r="D57" s="9">
        <v>6</v>
      </c>
      <c r="E57" s="2">
        <v>164373</v>
      </c>
      <c r="F57" s="20">
        <v>41426</v>
      </c>
      <c r="G57" s="21">
        <v>164373</v>
      </c>
      <c r="H57" s="22">
        <v>171049.05220511821</v>
      </c>
    </row>
    <row r="58" spans="3:8" ht="16.5" thickBot="1" x14ac:dyDescent="0.3">
      <c r="C58" s="8"/>
      <c r="D58" s="9">
        <v>7</v>
      </c>
      <c r="E58" s="2">
        <v>160608</v>
      </c>
      <c r="F58" s="20">
        <v>41456</v>
      </c>
      <c r="G58" s="21">
        <v>160608</v>
      </c>
      <c r="H58" s="22">
        <v>139080.37465381905</v>
      </c>
    </row>
    <row r="59" spans="3:8" ht="16.5" thickBot="1" x14ac:dyDescent="0.3">
      <c r="C59" s="8"/>
      <c r="D59" s="9">
        <v>8</v>
      </c>
      <c r="E59" s="2">
        <v>176096</v>
      </c>
      <c r="F59" s="20">
        <v>41487</v>
      </c>
      <c r="G59" s="21">
        <v>176096</v>
      </c>
      <c r="H59" s="22">
        <v>194802.07985062897</v>
      </c>
    </row>
    <row r="60" spans="3:8" ht="16.5" thickBot="1" x14ac:dyDescent="0.3">
      <c r="C60" s="8"/>
      <c r="D60" s="9">
        <v>9</v>
      </c>
      <c r="E60" s="2">
        <v>142363</v>
      </c>
      <c r="F60" s="20">
        <v>41518</v>
      </c>
      <c r="G60" s="21">
        <v>142363</v>
      </c>
      <c r="H60" s="22">
        <v>129108.52210623534</v>
      </c>
    </row>
    <row r="61" spans="3:8" ht="16.5" thickBot="1" x14ac:dyDescent="0.3">
      <c r="C61" s="8"/>
      <c r="D61" s="9">
        <v>10</v>
      </c>
      <c r="E61" s="2">
        <v>114907</v>
      </c>
      <c r="F61" s="20">
        <v>41548</v>
      </c>
      <c r="G61" s="21">
        <v>114907</v>
      </c>
      <c r="H61" s="22">
        <v>121063.72351292925</v>
      </c>
    </row>
    <row r="62" spans="3:8" ht="16.5" thickBot="1" x14ac:dyDescent="0.3">
      <c r="C62" s="8"/>
      <c r="D62" s="9">
        <v>11</v>
      </c>
      <c r="E62" s="2">
        <v>113552</v>
      </c>
      <c r="F62" s="20">
        <v>41579</v>
      </c>
      <c r="G62" s="21">
        <v>113552</v>
      </c>
      <c r="H62" s="22">
        <v>87796.803551772638</v>
      </c>
    </row>
    <row r="63" spans="3:8" ht="16.5" thickBot="1" x14ac:dyDescent="0.3">
      <c r="C63" s="8"/>
      <c r="D63" s="9">
        <v>12</v>
      </c>
      <c r="E63" s="2">
        <v>127042</v>
      </c>
      <c r="F63" s="20">
        <v>41609</v>
      </c>
      <c r="G63" s="21">
        <v>127042</v>
      </c>
      <c r="H63" s="22">
        <v>105384.91001188541</v>
      </c>
    </row>
    <row r="64" spans="3:8" ht="16.5" thickBot="1" x14ac:dyDescent="0.3">
      <c r="C64" s="8">
        <v>2014</v>
      </c>
      <c r="D64" s="9">
        <v>1</v>
      </c>
      <c r="E64" s="2">
        <v>51604</v>
      </c>
      <c r="F64" s="20">
        <v>41818.643391203703</v>
      </c>
      <c r="G64" s="21">
        <v>51604</v>
      </c>
      <c r="H64" s="22">
        <v>50976.697170911633</v>
      </c>
    </row>
    <row r="65" spans="3:8" ht="16.5" thickBot="1" x14ac:dyDescent="0.3">
      <c r="C65" s="8"/>
      <c r="D65" s="9">
        <v>2</v>
      </c>
      <c r="E65" s="2">
        <v>80366</v>
      </c>
      <c r="F65" s="20">
        <v>41671</v>
      </c>
      <c r="G65" s="21">
        <v>80366</v>
      </c>
      <c r="H65" s="22">
        <v>74098.576607343217</v>
      </c>
    </row>
    <row r="66" spans="3:8" ht="16.5" thickBot="1" x14ac:dyDescent="0.3">
      <c r="C66" s="8"/>
      <c r="D66" s="9">
        <v>3</v>
      </c>
      <c r="E66" s="2">
        <v>208938</v>
      </c>
      <c r="F66" s="20">
        <v>41699</v>
      </c>
      <c r="G66" s="21">
        <v>208938</v>
      </c>
      <c r="H66" s="22">
        <v>133787.28438200968</v>
      </c>
    </row>
    <row r="67" spans="3:8" ht="16.5" thickBot="1" x14ac:dyDescent="0.3">
      <c r="C67" s="8"/>
      <c r="D67" s="9">
        <v>4</v>
      </c>
      <c r="E67" s="2">
        <v>263830</v>
      </c>
      <c r="F67" s="20">
        <v>41730</v>
      </c>
      <c r="G67" s="21">
        <v>263830</v>
      </c>
      <c r="H67" s="22">
        <v>290411.13594742783</v>
      </c>
    </row>
    <row r="68" spans="3:8" ht="16.5" thickBot="1" x14ac:dyDescent="0.3">
      <c r="C68" s="8"/>
      <c r="D68" s="9">
        <v>5</v>
      </c>
      <c r="E68" s="2">
        <v>252216</v>
      </c>
      <c r="F68" s="20">
        <v>41760</v>
      </c>
      <c r="G68" s="21">
        <v>252216</v>
      </c>
      <c r="H68" s="22">
        <v>369570.18845873565</v>
      </c>
    </row>
    <row r="69" spans="3:8" ht="16.5" thickBot="1" x14ac:dyDescent="0.3">
      <c r="C69" s="8"/>
      <c r="D69" s="9">
        <v>6</v>
      </c>
      <c r="E69" s="2">
        <v>219566</v>
      </c>
      <c r="F69" s="20">
        <v>41791</v>
      </c>
      <c r="G69" s="21">
        <v>219566</v>
      </c>
      <c r="H69" s="22">
        <v>205807.5244369343</v>
      </c>
    </row>
    <row r="70" spans="3:8" ht="16.5" thickBot="1" x14ac:dyDescent="0.3">
      <c r="C70" s="8"/>
      <c r="D70" s="9">
        <v>7</v>
      </c>
      <c r="E70" s="2">
        <v>149082</v>
      </c>
      <c r="F70" s="20">
        <v>41821</v>
      </c>
      <c r="G70" s="21">
        <v>149082</v>
      </c>
      <c r="H70" s="22">
        <v>165983.94013917973</v>
      </c>
    </row>
    <row r="71" spans="3:8" ht="16.5" thickBot="1" x14ac:dyDescent="0.3">
      <c r="C71" s="8"/>
      <c r="D71" s="9">
        <v>8</v>
      </c>
      <c r="E71" s="2">
        <v>213888</v>
      </c>
      <c r="F71" s="20">
        <v>41852</v>
      </c>
      <c r="G71" s="21">
        <v>213888</v>
      </c>
      <c r="H71" s="22">
        <v>229502.17681388723</v>
      </c>
    </row>
    <row r="72" spans="3:8" ht="16.5" thickBot="1" x14ac:dyDescent="0.3">
      <c r="C72" s="8"/>
      <c r="D72" s="9">
        <v>9</v>
      </c>
      <c r="E72" s="2">
        <v>178947</v>
      </c>
      <c r="F72" s="20">
        <v>41883</v>
      </c>
      <c r="G72" s="21">
        <v>178947</v>
      </c>
      <c r="H72" s="22">
        <v>146219.94351813704</v>
      </c>
    </row>
    <row r="73" spans="3:8" ht="16.5" thickBot="1" x14ac:dyDescent="0.3">
      <c r="C73" s="8"/>
      <c r="D73" s="9">
        <v>10</v>
      </c>
      <c r="E73" s="2">
        <v>133650</v>
      </c>
      <c r="F73" s="20">
        <v>41913</v>
      </c>
      <c r="G73" s="21">
        <v>133650</v>
      </c>
      <c r="H73" s="22">
        <v>135268.13967862399</v>
      </c>
    </row>
    <row r="74" spans="3:8" ht="16.5" thickBot="1" x14ac:dyDescent="0.3">
      <c r="C74" s="8"/>
      <c r="D74" s="9">
        <v>11</v>
      </c>
      <c r="E74" s="2">
        <v>116946</v>
      </c>
      <c r="F74" s="20">
        <v>41944</v>
      </c>
      <c r="G74" s="21">
        <v>116946</v>
      </c>
      <c r="H74" s="22">
        <v>102420.90048109104</v>
      </c>
    </row>
    <row r="75" spans="3:8" ht="16.5" thickBot="1" x14ac:dyDescent="0.3">
      <c r="C75" s="8"/>
      <c r="D75" s="9">
        <v>12</v>
      </c>
      <c r="E75" s="2">
        <v>164154</v>
      </c>
      <c r="F75" s="20">
        <v>41974</v>
      </c>
      <c r="G75" s="21">
        <v>164154</v>
      </c>
      <c r="H75" s="22">
        <v>127115.39330878164</v>
      </c>
    </row>
    <row r="76" spans="3:8" ht="16.5" thickBot="1" x14ac:dyDescent="0.3">
      <c r="C76" s="8">
        <v>2015</v>
      </c>
      <c r="D76" s="9">
        <v>1</v>
      </c>
      <c r="E76" s="2">
        <v>58843</v>
      </c>
      <c r="F76" s="20">
        <v>42183.643391203703</v>
      </c>
      <c r="G76" s="21">
        <v>58843</v>
      </c>
      <c r="H76" s="22">
        <v>62918.045170050129</v>
      </c>
    </row>
    <row r="77" spans="3:8" ht="16.5" thickBot="1" x14ac:dyDescent="0.3">
      <c r="C77" s="8"/>
      <c r="D77" s="9">
        <v>2</v>
      </c>
      <c r="E77" s="2">
        <v>82386</v>
      </c>
      <c r="F77" s="20">
        <v>42036</v>
      </c>
      <c r="G77" s="21">
        <v>82386</v>
      </c>
      <c r="H77" s="22">
        <v>94475.957473764021</v>
      </c>
    </row>
    <row r="78" spans="3:8" ht="16.5" thickBot="1" x14ac:dyDescent="0.3">
      <c r="C78" s="8"/>
      <c r="D78" s="9">
        <v>3</v>
      </c>
      <c r="E78" s="2">
        <v>224803</v>
      </c>
      <c r="F78" s="20">
        <v>42064</v>
      </c>
      <c r="G78" s="21">
        <v>224803</v>
      </c>
      <c r="H78" s="22">
        <v>171708.37626089345</v>
      </c>
    </row>
    <row r="79" spans="3:8" ht="16.5" thickBot="1" x14ac:dyDescent="0.3">
      <c r="C79" s="8"/>
      <c r="D79" s="9">
        <v>4</v>
      </c>
      <c r="E79" s="2">
        <v>354301</v>
      </c>
      <c r="F79" s="20">
        <v>42095</v>
      </c>
      <c r="G79" s="21">
        <v>354301</v>
      </c>
      <c r="H79" s="22">
        <v>368662.38068666053</v>
      </c>
    </row>
    <row r="80" spans="3:8" ht="16.5" thickBot="1" x14ac:dyDescent="0.3">
      <c r="C80" s="8"/>
      <c r="D80" s="9">
        <v>5</v>
      </c>
      <c r="E80" s="2">
        <v>328263</v>
      </c>
      <c r="F80" s="20">
        <v>42125</v>
      </c>
      <c r="G80" s="21">
        <v>328263</v>
      </c>
      <c r="H80" s="22">
        <v>469676.19003375212</v>
      </c>
    </row>
    <row r="81" spans="3:8" ht="16.5" thickBot="1" x14ac:dyDescent="0.3">
      <c r="C81" s="8"/>
      <c r="D81" s="9">
        <v>6</v>
      </c>
      <c r="E81" s="2">
        <v>313647</v>
      </c>
      <c r="F81" s="20">
        <v>42156</v>
      </c>
      <c r="G81" s="21">
        <v>313647</v>
      </c>
      <c r="H81" s="22">
        <v>261131.87513524492</v>
      </c>
    </row>
    <row r="82" spans="3:8" ht="16.5" thickBot="1" x14ac:dyDescent="0.3">
      <c r="C82" s="8"/>
      <c r="D82" s="9">
        <v>7</v>
      </c>
      <c r="E82" s="2">
        <v>214561</v>
      </c>
      <c r="F82" s="20">
        <v>42186</v>
      </c>
      <c r="G82" s="21">
        <v>214561</v>
      </c>
      <c r="H82" s="22">
        <v>209638.15567974604</v>
      </c>
    </row>
    <row r="83" spans="3:8" ht="16.5" thickBot="1" x14ac:dyDescent="0.3">
      <c r="C83" s="8"/>
      <c r="D83" s="9">
        <v>8</v>
      </c>
      <c r="E83" s="2">
        <v>337192</v>
      </c>
      <c r="F83" s="20">
        <v>42217</v>
      </c>
      <c r="G83" s="21">
        <v>337192</v>
      </c>
      <c r="H83" s="22">
        <v>293855.63784289808</v>
      </c>
    </row>
    <row r="84" spans="3:8" ht="16.5" thickBot="1" x14ac:dyDescent="0.3">
      <c r="C84" s="8"/>
      <c r="D84" s="9">
        <v>9</v>
      </c>
      <c r="E84" s="2">
        <v>183482</v>
      </c>
      <c r="F84" s="20">
        <v>42248</v>
      </c>
      <c r="G84" s="21">
        <v>183482</v>
      </c>
      <c r="H84" s="22">
        <v>189837.8941861174</v>
      </c>
    </row>
    <row r="85" spans="3:8" ht="16.5" thickBot="1" x14ac:dyDescent="0.3">
      <c r="C85" s="8"/>
      <c r="D85" s="9">
        <v>10</v>
      </c>
      <c r="E85" s="2">
        <v>144618</v>
      </c>
      <c r="F85" s="20">
        <v>42278</v>
      </c>
      <c r="G85" s="21">
        <v>144618</v>
      </c>
      <c r="H85" s="22">
        <v>173785.33309578529</v>
      </c>
    </row>
    <row r="86" spans="3:8" ht="16.5" thickBot="1" x14ac:dyDescent="0.3">
      <c r="C86" s="8"/>
      <c r="D86" s="9">
        <v>11</v>
      </c>
      <c r="E86" s="2">
        <v>139750</v>
      </c>
      <c r="F86" s="20">
        <v>42309</v>
      </c>
      <c r="G86" s="21">
        <v>139750</v>
      </c>
      <c r="H86" s="22">
        <v>129426.19560333416</v>
      </c>
    </row>
    <row r="87" spans="3:8" ht="16.5" thickBot="1" x14ac:dyDescent="0.3">
      <c r="C87" s="8"/>
      <c r="D87" s="9">
        <v>12</v>
      </c>
      <c r="E87" s="2">
        <v>184546</v>
      </c>
      <c r="F87" s="20">
        <v>42339</v>
      </c>
      <c r="G87" s="21">
        <v>184546</v>
      </c>
      <c r="H87" s="22">
        <v>155336.74350932933</v>
      </c>
    </row>
    <row r="88" spans="3:8" ht="16.5" thickBot="1" x14ac:dyDescent="0.3">
      <c r="C88" s="8">
        <v>2016</v>
      </c>
      <c r="D88" s="9">
        <v>1</v>
      </c>
      <c r="E88" s="2">
        <v>71043</v>
      </c>
      <c r="F88" s="20">
        <v>42549.643391203703</v>
      </c>
      <c r="G88" s="21">
        <v>71043</v>
      </c>
      <c r="H88" s="22">
        <v>73943.467407993565</v>
      </c>
    </row>
    <row r="89" spans="3:8" ht="16.5" thickBot="1" x14ac:dyDescent="0.3">
      <c r="C89" s="8"/>
      <c r="D89" s="9">
        <v>2</v>
      </c>
      <c r="E89" s="2">
        <v>152930</v>
      </c>
      <c r="F89" s="20">
        <v>42401</v>
      </c>
      <c r="G89" s="21">
        <v>152930</v>
      </c>
      <c r="H89" s="22">
        <v>107788.69452202677</v>
      </c>
    </row>
    <row r="90" spans="3:8" ht="16.5" thickBot="1" x14ac:dyDescent="0.3">
      <c r="C90" s="8"/>
      <c r="D90" s="9">
        <v>3</v>
      </c>
      <c r="E90" s="2">
        <v>250559</v>
      </c>
      <c r="F90" s="20">
        <v>42430</v>
      </c>
      <c r="G90" s="21">
        <v>250559</v>
      </c>
      <c r="H90" s="22">
        <v>192630.03716416721</v>
      </c>
    </row>
    <row r="91" spans="3:8" ht="16.5" thickBot="1" x14ac:dyDescent="0.3">
      <c r="C91" s="8"/>
      <c r="D91" s="9">
        <v>4</v>
      </c>
      <c r="E91" s="2">
        <v>409567</v>
      </c>
      <c r="F91" s="20">
        <v>42461</v>
      </c>
      <c r="G91" s="21">
        <v>409567</v>
      </c>
      <c r="H91" s="22">
        <v>415297.50296250929</v>
      </c>
    </row>
    <row r="92" spans="3:8" ht="16.5" thickBot="1" x14ac:dyDescent="0.3">
      <c r="C92" s="8"/>
      <c r="D92" s="9">
        <v>5</v>
      </c>
      <c r="E92" s="2">
        <v>394747</v>
      </c>
      <c r="F92" s="20">
        <v>42491</v>
      </c>
      <c r="G92" s="21">
        <v>394747</v>
      </c>
      <c r="H92" s="22">
        <v>532129.12640564039</v>
      </c>
    </row>
    <row r="93" spans="3:8" ht="16.5" thickBot="1" x14ac:dyDescent="0.3">
      <c r="C93" s="8"/>
      <c r="D93" s="9">
        <v>6</v>
      </c>
      <c r="E93" s="2">
        <v>272874</v>
      </c>
      <c r="F93" s="20">
        <v>42522</v>
      </c>
      <c r="G93" s="21">
        <v>272874</v>
      </c>
      <c r="H93" s="22">
        <v>299286.02732645988</v>
      </c>
    </row>
    <row r="94" spans="3:8" ht="16.5" thickBot="1" x14ac:dyDescent="0.3">
      <c r="C94" s="8"/>
      <c r="D94" s="9">
        <v>7</v>
      </c>
      <c r="E94" s="2">
        <v>230303</v>
      </c>
      <c r="F94" s="20">
        <v>42552</v>
      </c>
      <c r="G94" s="21">
        <v>230303</v>
      </c>
      <c r="H94" s="22">
        <v>224771.21517454006</v>
      </c>
    </row>
    <row r="95" spans="3:8" ht="16.5" thickBot="1" x14ac:dyDescent="0.3">
      <c r="C95" s="8"/>
      <c r="D95" s="9">
        <v>8</v>
      </c>
      <c r="E95" s="2">
        <v>375402</v>
      </c>
      <c r="F95" s="20">
        <v>42583</v>
      </c>
      <c r="G95" s="21">
        <v>375402</v>
      </c>
      <c r="H95" s="22">
        <v>311820.92353850196</v>
      </c>
    </row>
    <row r="96" spans="3:8" ht="16.5" thickBot="1" x14ac:dyDescent="0.3">
      <c r="C96" s="8"/>
      <c r="D96" s="9">
        <v>9</v>
      </c>
      <c r="E96" s="2">
        <v>195409</v>
      </c>
      <c r="F96" s="20">
        <v>42614</v>
      </c>
      <c r="G96" s="21">
        <v>195409</v>
      </c>
      <c r="H96" s="22">
        <v>198749.90087323508</v>
      </c>
    </row>
    <row r="97" spans="3:8" ht="16.5" thickBot="1" x14ac:dyDescent="0.3">
      <c r="C97" s="8"/>
      <c r="D97" s="9">
        <v>10</v>
      </c>
      <c r="E97" s="2">
        <v>173518</v>
      </c>
      <c r="F97" s="20">
        <v>42644</v>
      </c>
      <c r="G97" s="21">
        <v>173518</v>
      </c>
      <c r="H97" s="22">
        <v>179886.0763216897</v>
      </c>
    </row>
    <row r="98" spans="3:8" ht="16.5" thickBot="1" x14ac:dyDescent="0.3">
      <c r="C98" s="8"/>
      <c r="D98" s="9">
        <v>11</v>
      </c>
      <c r="E98" s="2">
        <v>181702</v>
      </c>
      <c r="F98" s="20">
        <v>42675</v>
      </c>
      <c r="G98" s="21">
        <v>181702</v>
      </c>
      <c r="H98" s="22">
        <v>131388.77263883717</v>
      </c>
    </row>
    <row r="99" spans="3:8" ht="16.5" thickBot="1" x14ac:dyDescent="0.3">
      <c r="C99" s="8"/>
      <c r="D99" s="9">
        <v>12</v>
      </c>
      <c r="E99" s="2">
        <v>258713</v>
      </c>
      <c r="F99" s="20">
        <v>42705</v>
      </c>
      <c r="G99" s="21">
        <v>258713</v>
      </c>
      <c r="H99" s="22">
        <v>157157.40388668556</v>
      </c>
    </row>
    <row r="100" spans="3:8" ht="15.75" x14ac:dyDescent="0.25">
      <c r="C100">
        <v>2017</v>
      </c>
      <c r="D100" s="10">
        <v>1</v>
      </c>
      <c r="F100" s="23">
        <v>42914.643391203703</v>
      </c>
      <c r="G100" s="24"/>
      <c r="H100" s="25">
        <v>75221.463779605227</v>
      </c>
    </row>
    <row r="101" spans="3:8" ht="15.75" x14ac:dyDescent="0.25">
      <c r="D101" s="10">
        <v>2</v>
      </c>
      <c r="F101" s="23">
        <v>42767</v>
      </c>
      <c r="G101" s="24"/>
      <c r="H101" s="25">
        <v>108745.46838524881</v>
      </c>
    </row>
    <row r="102" spans="3:8" ht="15.75" x14ac:dyDescent="0.25">
      <c r="D102" s="10">
        <v>3</v>
      </c>
      <c r="F102" s="23">
        <v>42795</v>
      </c>
      <c r="G102" s="24"/>
      <c r="H102" s="25">
        <v>192750.93656136966</v>
      </c>
    </row>
    <row r="103" spans="3:8" ht="15.75" x14ac:dyDescent="0.25">
      <c r="D103" s="10">
        <v>4</v>
      </c>
      <c r="F103" s="23">
        <v>42826</v>
      </c>
      <c r="G103" s="24"/>
      <c r="H103" s="25">
        <v>412588.74390679388</v>
      </c>
    </row>
    <row r="104" spans="3:8" ht="15.75" x14ac:dyDescent="0.25">
      <c r="D104" s="10">
        <v>5</v>
      </c>
      <c r="F104" s="23">
        <v>42856</v>
      </c>
      <c r="G104" s="24"/>
      <c r="H104" s="25">
        <v>521850.8418589005</v>
      </c>
    </row>
    <row r="105" spans="3:8" ht="15.75" x14ac:dyDescent="0.25">
      <c r="D105" s="10">
        <v>6</v>
      </c>
      <c r="F105" s="23">
        <v>42887</v>
      </c>
      <c r="G105" s="24"/>
      <c r="H105" s="25">
        <v>287216.42144310195</v>
      </c>
    </row>
    <row r="106" spans="3:8" ht="15.75" x14ac:dyDescent="0.25">
      <c r="D106" s="10">
        <v>7</v>
      </c>
      <c r="F106" s="23">
        <v>42917</v>
      </c>
      <c r="G106" s="24"/>
      <c r="H106" s="25">
        <v>228315.97882699207</v>
      </c>
    </row>
    <row r="107" spans="3:8" ht="15.75" x14ac:dyDescent="0.25">
      <c r="D107" s="10">
        <v>8</v>
      </c>
      <c r="F107" s="23">
        <v>42948</v>
      </c>
      <c r="G107" s="24"/>
      <c r="H107" s="25">
        <v>315378.86063061631</v>
      </c>
    </row>
    <row r="108" spans="3:8" ht="15.75" x14ac:dyDescent="0.25">
      <c r="D108" s="10">
        <v>9</v>
      </c>
      <c r="F108" s="23">
        <v>42979</v>
      </c>
      <c r="G108" s="24"/>
      <c r="H108" s="25">
        <v>200245.24428236453</v>
      </c>
    </row>
    <row r="109" spans="3:8" ht="15.75" x14ac:dyDescent="0.25">
      <c r="D109" s="10">
        <v>10</v>
      </c>
      <c r="F109" s="23">
        <v>43009</v>
      </c>
      <c r="G109" s="24"/>
      <c r="H109" s="25">
        <v>180677.14298691618</v>
      </c>
    </row>
    <row r="110" spans="3:8" ht="15.75" x14ac:dyDescent="0.25">
      <c r="D110" s="10">
        <v>11</v>
      </c>
      <c r="F110" s="23">
        <v>43040</v>
      </c>
      <c r="G110" s="24"/>
      <c r="H110" s="25">
        <v>131642.66782354575</v>
      </c>
    </row>
    <row r="111" spans="3:8" ht="15.75" x14ac:dyDescent="0.25">
      <c r="D111" s="10">
        <v>12</v>
      </c>
      <c r="F111" s="23">
        <v>43070</v>
      </c>
      <c r="G111" s="24"/>
      <c r="H111" s="25">
        <v>157290.61203545312</v>
      </c>
    </row>
    <row r="112" spans="3:8" x14ac:dyDescent="0.25">
      <c r="F112" s="17"/>
      <c r="G112" s="26"/>
      <c r="H112" s="27"/>
    </row>
    <row r="113" spans="6:8" x14ac:dyDescent="0.25">
      <c r="F113" s="28" t="s">
        <v>39</v>
      </c>
      <c r="G113" s="29">
        <v>2278.1963300870698</v>
      </c>
      <c r="H113" s="30">
        <v>2278.1963300870698</v>
      </c>
    </row>
    <row r="114" spans="6:8" x14ac:dyDescent="0.25">
      <c r="F114" s="28" t="s">
        <v>24</v>
      </c>
      <c r="G114" s="29">
        <v>2280.7606782785374</v>
      </c>
      <c r="H114" s="30">
        <v>2280.7606782785374</v>
      </c>
    </row>
    <row r="115" spans="6:8" x14ac:dyDescent="0.25">
      <c r="F115" s="28" t="s">
        <v>8</v>
      </c>
      <c r="G115" s="31">
        <v>0.17226673403047668</v>
      </c>
      <c r="H115" s="32">
        <v>0.17226673403047668</v>
      </c>
    </row>
    <row r="116" spans="6:8" x14ac:dyDescent="0.25">
      <c r="F116" s="28" t="s">
        <v>26</v>
      </c>
      <c r="G116" s="31">
        <v>0.88571430707913668</v>
      </c>
      <c r="H116" s="32">
        <v>0.88571430707913668</v>
      </c>
    </row>
    <row r="117" spans="6:8" x14ac:dyDescent="0.25">
      <c r="F117" s="28" t="s">
        <v>27</v>
      </c>
      <c r="G117" s="29">
        <v>19988.906259071668</v>
      </c>
      <c r="H117" s="30">
        <v>19988.906259071668</v>
      </c>
    </row>
    <row r="118" spans="6:8" x14ac:dyDescent="0.25">
      <c r="F118" s="28" t="s">
        <v>28</v>
      </c>
      <c r="G118" s="29">
        <v>1502.941375275743</v>
      </c>
      <c r="H118" s="30">
        <v>1502.941375275743</v>
      </c>
    </row>
    <row r="119" spans="6:8" x14ac:dyDescent="0.25">
      <c r="F119" s="28" t="s">
        <v>29</v>
      </c>
      <c r="G119" s="29">
        <v>1160946400.6119494</v>
      </c>
      <c r="H119" s="30">
        <v>1160946400.6119494</v>
      </c>
    </row>
    <row r="120" spans="6:8" x14ac:dyDescent="0.25">
      <c r="F120" s="28" t="s">
        <v>30</v>
      </c>
      <c r="G120" s="29">
        <v>34072.66353856049</v>
      </c>
      <c r="H120" s="30">
        <v>34072.66353856049</v>
      </c>
    </row>
    <row r="121" spans="6:8" x14ac:dyDescent="0.25">
      <c r="F121" s="28" t="s">
        <v>31</v>
      </c>
      <c r="G121" s="29">
        <v>34251.523893681631</v>
      </c>
      <c r="H121" s="30">
        <v>34251.523893681631</v>
      </c>
    </row>
    <row r="122" spans="6:8" x14ac:dyDescent="0.25">
      <c r="F122" s="28" t="s">
        <v>32</v>
      </c>
      <c r="G122" s="29">
        <v>125872.28125</v>
      </c>
      <c r="H122" s="30">
        <v>125872.28125</v>
      </c>
    </row>
    <row r="123" spans="6:8" x14ac:dyDescent="0.25">
      <c r="F123" s="28" t="s">
        <v>33</v>
      </c>
      <c r="G123" s="29">
        <v>101317.38349414188</v>
      </c>
      <c r="H123" s="30">
        <v>101317.38349414188</v>
      </c>
    </row>
    <row r="124" spans="6:8" x14ac:dyDescent="0.25">
      <c r="F124" s="28" t="s">
        <v>34</v>
      </c>
      <c r="G124" s="29">
        <v>83735.337239583328</v>
      </c>
      <c r="H124" s="30">
        <v>83735.337239583328</v>
      </c>
    </row>
    <row r="125" spans="6:8" x14ac:dyDescent="0.25">
      <c r="F125" s="28" t="s">
        <v>35</v>
      </c>
      <c r="G125" s="29">
        <v>975195158819.40625</v>
      </c>
      <c r="H125" s="30">
        <v>975195158819.40625</v>
      </c>
    </row>
    <row r="126" spans="6:8" x14ac:dyDescent="0.25">
      <c r="F126" s="28" t="s">
        <v>36</v>
      </c>
      <c r="G126" s="29">
        <v>10158282904.368814</v>
      </c>
      <c r="H126" s="30">
        <v>10158282904.368814</v>
      </c>
    </row>
    <row r="127" spans="6:8" x14ac:dyDescent="0.25">
      <c r="F127" s="33" t="s">
        <v>37</v>
      </c>
      <c r="G127" s="34">
        <v>100788.30737922338</v>
      </c>
      <c r="H127" s="35">
        <v>100788.30737922338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18"/>
  <sheetViews>
    <sheetView topLeftCell="A97" workbookViewId="0">
      <selection activeCell="G108" sqref="G108:H109"/>
    </sheetView>
  </sheetViews>
  <sheetFormatPr defaultRowHeight="15" x14ac:dyDescent="0.25"/>
  <cols>
    <col min="6" max="6" width="22.42578125" bestFit="1" customWidth="1"/>
    <col min="7" max="7" width="14.85546875" bestFit="1" customWidth="1"/>
    <col min="8" max="8" width="32" bestFit="1" customWidth="1"/>
  </cols>
  <sheetData>
    <row r="3" spans="3:8" x14ac:dyDescent="0.25">
      <c r="C3" s="7" t="s">
        <v>3</v>
      </c>
      <c r="D3" s="7" t="s">
        <v>4</v>
      </c>
      <c r="E3" s="7" t="s">
        <v>5</v>
      </c>
    </row>
    <row r="4" spans="3:8" ht="16.5" thickBot="1" x14ac:dyDescent="0.3">
      <c r="C4" s="8">
        <v>2009</v>
      </c>
      <c r="D4" s="9">
        <v>1</v>
      </c>
      <c r="E4" s="2">
        <v>6028</v>
      </c>
      <c r="F4" s="14" t="s">
        <v>20</v>
      </c>
      <c r="G4" s="15" t="s">
        <v>21</v>
      </c>
      <c r="H4" s="16" t="s">
        <v>21</v>
      </c>
    </row>
    <row r="5" spans="3:8" ht="16.5" thickBot="1" x14ac:dyDescent="0.3">
      <c r="C5" s="8"/>
      <c r="D5" s="9">
        <v>2</v>
      </c>
      <c r="E5" s="2">
        <v>5927</v>
      </c>
      <c r="F5" s="17" t="s">
        <v>22</v>
      </c>
      <c r="G5" s="18" t="str">
        <f>IF($C$1="Normal", "Actual", "Adjust")</f>
        <v>Adjust</v>
      </c>
      <c r="H5" s="19" t="s">
        <v>43</v>
      </c>
    </row>
    <row r="6" spans="3:8" ht="16.5" thickBot="1" x14ac:dyDescent="0.3">
      <c r="C6" s="8"/>
      <c r="D6" s="9">
        <v>3</v>
      </c>
      <c r="E6" s="2">
        <v>10515</v>
      </c>
      <c r="F6" s="20">
        <v>39992.621539351851</v>
      </c>
      <c r="G6" s="21">
        <v>6028</v>
      </c>
      <c r="H6" s="22">
        <v>6028</v>
      </c>
    </row>
    <row r="7" spans="3:8" ht="16.5" thickBot="1" x14ac:dyDescent="0.3">
      <c r="C7" s="8"/>
      <c r="D7" s="9">
        <v>4</v>
      </c>
      <c r="E7" s="2">
        <v>32276</v>
      </c>
      <c r="F7" s="20">
        <v>40022.621539351851</v>
      </c>
      <c r="G7" s="21">
        <v>5927</v>
      </c>
      <c r="H7" s="22">
        <v>5927</v>
      </c>
    </row>
    <row r="8" spans="3:8" ht="16.5" thickBot="1" x14ac:dyDescent="0.3">
      <c r="C8" s="8"/>
      <c r="D8" s="9">
        <v>5</v>
      </c>
      <c r="E8" s="2">
        <v>51920</v>
      </c>
      <c r="F8" s="20">
        <v>40053.621539351851</v>
      </c>
      <c r="G8" s="21">
        <v>10515</v>
      </c>
      <c r="H8" s="22">
        <v>10515</v>
      </c>
    </row>
    <row r="9" spans="3:8" ht="16.5" thickBot="1" x14ac:dyDescent="0.3">
      <c r="C9" s="8"/>
      <c r="D9" s="9">
        <v>6</v>
      </c>
      <c r="E9" s="2">
        <v>31294</v>
      </c>
      <c r="F9" s="20">
        <v>40084.621539351851</v>
      </c>
      <c r="G9" s="21">
        <v>32276</v>
      </c>
      <c r="H9" s="22">
        <v>32276</v>
      </c>
    </row>
    <row r="10" spans="3:8" ht="16.5" thickBot="1" x14ac:dyDescent="0.3">
      <c r="C10" s="8"/>
      <c r="D10" s="9">
        <v>7</v>
      </c>
      <c r="E10" s="2">
        <v>23573</v>
      </c>
      <c r="F10" s="20">
        <v>40114.621539351851</v>
      </c>
      <c r="G10" s="21">
        <v>51920</v>
      </c>
      <c r="H10" s="22">
        <v>51920</v>
      </c>
    </row>
    <row r="11" spans="3:8" ht="16.5" thickBot="1" x14ac:dyDescent="0.3">
      <c r="C11" s="8"/>
      <c r="D11" s="9">
        <v>8</v>
      </c>
      <c r="E11" s="2">
        <v>36465</v>
      </c>
      <c r="F11" s="20">
        <v>40145.621539351851</v>
      </c>
      <c r="G11" s="21">
        <v>31294</v>
      </c>
      <c r="H11" s="22">
        <v>31294</v>
      </c>
    </row>
    <row r="12" spans="3:8" ht="16.5" thickBot="1" x14ac:dyDescent="0.3">
      <c r="C12" s="8"/>
      <c r="D12" s="9">
        <v>9</v>
      </c>
      <c r="E12" s="2">
        <v>18959</v>
      </c>
      <c r="F12" s="20">
        <v>40175.621539351851</v>
      </c>
      <c r="G12" s="21">
        <v>23573</v>
      </c>
      <c r="H12" s="22">
        <v>21967.620778654356</v>
      </c>
    </row>
    <row r="13" spans="3:8" ht="16.5" thickBot="1" x14ac:dyDescent="0.3">
      <c r="C13" s="8"/>
      <c r="D13" s="9">
        <v>10</v>
      </c>
      <c r="E13" s="2">
        <v>13918</v>
      </c>
      <c r="F13" s="20">
        <v>40206.621539351851</v>
      </c>
      <c r="G13" s="21">
        <v>36465</v>
      </c>
      <c r="H13" s="22">
        <v>31297.253749514988</v>
      </c>
    </row>
    <row r="14" spans="3:8" ht="16.5" thickBot="1" x14ac:dyDescent="0.3">
      <c r="C14" s="8"/>
      <c r="D14" s="9">
        <v>11</v>
      </c>
      <c r="E14" s="2">
        <v>17987</v>
      </c>
      <c r="F14" s="20">
        <v>40237.621539351851</v>
      </c>
      <c r="G14" s="21">
        <v>18959</v>
      </c>
      <c r="H14" s="22">
        <v>20680.740146479879</v>
      </c>
    </row>
    <row r="15" spans="3:8" ht="16.5" thickBot="1" x14ac:dyDescent="0.3">
      <c r="C15" s="8"/>
      <c r="D15" s="9">
        <v>12</v>
      </c>
      <c r="E15" s="2">
        <v>15294</v>
      </c>
      <c r="F15" s="20">
        <v>40265.621539351851</v>
      </c>
      <c r="G15" s="21">
        <v>13918</v>
      </c>
      <c r="H15" s="22">
        <v>20114.477537498653</v>
      </c>
    </row>
    <row r="16" spans="3:8" ht="16.5" thickBot="1" x14ac:dyDescent="0.3">
      <c r="C16" s="8">
        <v>2010</v>
      </c>
      <c r="D16" s="9">
        <v>1</v>
      </c>
      <c r="E16" s="2">
        <v>16850</v>
      </c>
      <c r="F16" s="20">
        <v>40296.621539351851</v>
      </c>
      <c r="G16" s="21">
        <v>17987</v>
      </c>
      <c r="H16" s="22">
        <v>17581.195584925808</v>
      </c>
    </row>
    <row r="17" spans="3:8" ht="16.5" thickBot="1" x14ac:dyDescent="0.3">
      <c r="C17" s="8"/>
      <c r="D17" s="9">
        <v>2</v>
      </c>
      <c r="E17" s="2">
        <v>12753</v>
      </c>
      <c r="F17" s="20">
        <v>40326.621539351851</v>
      </c>
      <c r="G17" s="21">
        <v>15294</v>
      </c>
      <c r="H17" s="22">
        <v>24434.078641910695</v>
      </c>
    </row>
    <row r="18" spans="3:8" ht="16.5" thickBot="1" x14ac:dyDescent="0.3">
      <c r="C18" s="8"/>
      <c r="D18" s="9">
        <v>3</v>
      </c>
      <c r="E18" s="2">
        <v>26901</v>
      </c>
      <c r="F18" s="20">
        <v>40357.621539351851</v>
      </c>
      <c r="G18" s="21">
        <v>16850</v>
      </c>
      <c r="H18" s="22">
        <v>12412.072946339111</v>
      </c>
    </row>
    <row r="19" spans="3:8" ht="16.5" thickBot="1" x14ac:dyDescent="0.3">
      <c r="C19" s="8"/>
      <c r="D19" s="9">
        <v>4</v>
      </c>
      <c r="E19" s="2">
        <v>61494</v>
      </c>
      <c r="F19" s="20">
        <v>40387.621539351851</v>
      </c>
      <c r="G19" s="21">
        <v>12753</v>
      </c>
      <c r="H19" s="22">
        <v>18785.105288515162</v>
      </c>
    </row>
    <row r="20" spans="3:8" ht="16.5" thickBot="1" x14ac:dyDescent="0.3">
      <c r="C20" s="8"/>
      <c r="D20" s="9">
        <v>5</v>
      </c>
      <c r="E20" s="2">
        <v>147862</v>
      </c>
      <c r="F20" s="20">
        <v>40418.621539351851</v>
      </c>
      <c r="G20" s="21">
        <v>26901</v>
      </c>
      <c r="H20" s="22">
        <v>33997.733173213986</v>
      </c>
    </row>
    <row r="21" spans="3:8" ht="16.5" thickBot="1" x14ac:dyDescent="0.3">
      <c r="C21" s="8"/>
      <c r="D21" s="9">
        <v>6</v>
      </c>
      <c r="E21" s="2">
        <v>57990</v>
      </c>
      <c r="F21" s="20">
        <v>40449.621539351851</v>
      </c>
      <c r="G21" s="21">
        <v>61494</v>
      </c>
      <c r="H21" s="22">
        <v>75079.697384140978</v>
      </c>
    </row>
    <row r="22" spans="3:8" ht="16.5" thickBot="1" x14ac:dyDescent="0.3">
      <c r="C22" s="8"/>
      <c r="D22" s="9">
        <v>7</v>
      </c>
      <c r="E22" s="2">
        <v>51318</v>
      </c>
      <c r="F22" s="20">
        <v>40479.621539351851</v>
      </c>
      <c r="G22" s="21">
        <v>147862</v>
      </c>
      <c r="H22" s="22">
        <v>97684.700864972488</v>
      </c>
    </row>
    <row r="23" spans="3:8" ht="16.5" thickBot="1" x14ac:dyDescent="0.3">
      <c r="C23" s="8"/>
      <c r="D23" s="9">
        <v>8</v>
      </c>
      <c r="E23" s="2">
        <v>53599</v>
      </c>
      <c r="F23" s="20">
        <v>40510.621539351851</v>
      </c>
      <c r="G23" s="21">
        <v>57990</v>
      </c>
      <c r="H23" s="22">
        <v>54299.364089627488</v>
      </c>
    </row>
    <row r="24" spans="3:8" ht="16.5" thickBot="1" x14ac:dyDescent="0.3">
      <c r="C24" s="8"/>
      <c r="D24" s="9">
        <v>9</v>
      </c>
      <c r="E24" s="2">
        <v>23038</v>
      </c>
      <c r="F24" s="20">
        <v>40540.621539351851</v>
      </c>
      <c r="G24" s="21">
        <v>51318</v>
      </c>
      <c r="H24" s="22">
        <v>43558.462149331819</v>
      </c>
    </row>
    <row r="25" spans="3:8" ht="16.5" thickBot="1" x14ac:dyDescent="0.3">
      <c r="C25" s="8"/>
      <c r="D25" s="9">
        <v>10</v>
      </c>
      <c r="E25" s="2">
        <v>41396</v>
      </c>
      <c r="F25" s="20">
        <v>40571.621539351851</v>
      </c>
      <c r="G25" s="21">
        <v>53599</v>
      </c>
      <c r="H25" s="22">
        <v>61024.816289624483</v>
      </c>
    </row>
    <row r="26" spans="3:8" ht="16.5" thickBot="1" x14ac:dyDescent="0.3">
      <c r="C26" s="8"/>
      <c r="D26" s="9">
        <v>11</v>
      </c>
      <c r="E26" s="2">
        <v>19330</v>
      </c>
      <c r="F26" s="20">
        <v>40602.621539351851</v>
      </c>
      <c r="G26" s="21">
        <v>23038</v>
      </c>
      <c r="H26" s="22">
        <v>39308.075492986849</v>
      </c>
    </row>
    <row r="27" spans="3:8" ht="16.5" thickBot="1" x14ac:dyDescent="0.3">
      <c r="C27" s="8"/>
      <c r="D27" s="9">
        <v>12</v>
      </c>
      <c r="E27" s="2">
        <v>22707</v>
      </c>
      <c r="F27" s="20">
        <v>40630.621539351851</v>
      </c>
      <c r="G27" s="21">
        <v>41396</v>
      </c>
      <c r="H27" s="22">
        <v>36743.056102077746</v>
      </c>
    </row>
    <row r="28" spans="3:8" ht="16.5" thickBot="1" x14ac:dyDescent="0.3">
      <c r="C28" s="8">
        <v>2011</v>
      </c>
      <c r="D28" s="9">
        <v>1</v>
      </c>
      <c r="E28" s="2">
        <v>15395</v>
      </c>
      <c r="F28" s="20">
        <v>40661.621539351851</v>
      </c>
      <c r="G28" s="21">
        <v>19330</v>
      </c>
      <c r="H28" s="22">
        <v>28902.732608448558</v>
      </c>
    </row>
    <row r="29" spans="3:8" ht="16.5" thickBot="1" x14ac:dyDescent="0.3">
      <c r="C29" s="8"/>
      <c r="D29" s="9">
        <v>2</v>
      </c>
      <c r="E29" s="2">
        <v>30826</v>
      </c>
      <c r="F29" s="20">
        <v>40691.621539351851</v>
      </c>
      <c r="G29" s="21">
        <v>22707</v>
      </c>
      <c r="H29" s="22">
        <v>36216.819389438853</v>
      </c>
    </row>
    <row r="30" spans="3:8" ht="16.5" thickBot="1" x14ac:dyDescent="0.3">
      <c r="C30" s="8"/>
      <c r="D30" s="9">
        <v>3</v>
      </c>
      <c r="E30" s="2">
        <v>25589</v>
      </c>
      <c r="F30" s="20">
        <v>40722.621539351851</v>
      </c>
      <c r="G30" s="21">
        <v>15395</v>
      </c>
      <c r="H30" s="22">
        <v>17307.328795745481</v>
      </c>
    </row>
    <row r="31" spans="3:8" ht="16.5" thickBot="1" x14ac:dyDescent="0.3">
      <c r="C31" s="8"/>
      <c r="D31" s="9">
        <v>4</v>
      </c>
      <c r="E31" s="2">
        <v>103184</v>
      </c>
      <c r="F31" s="20">
        <v>40752.621539351851</v>
      </c>
      <c r="G31" s="21">
        <v>30826</v>
      </c>
      <c r="H31" s="22">
        <v>25494.388731790998</v>
      </c>
    </row>
    <row r="32" spans="3:8" ht="16.5" thickBot="1" x14ac:dyDescent="0.3">
      <c r="C32" s="8"/>
      <c r="D32" s="9">
        <v>5</v>
      </c>
      <c r="E32" s="2">
        <v>197608</v>
      </c>
      <c r="F32" s="20">
        <v>40783.621539351851</v>
      </c>
      <c r="G32" s="21">
        <v>25589</v>
      </c>
      <c r="H32" s="22">
        <v>47670.10807886425</v>
      </c>
    </row>
    <row r="33" spans="3:8" ht="16.5" thickBot="1" x14ac:dyDescent="0.3">
      <c r="C33" s="8"/>
      <c r="D33" s="9">
        <v>6</v>
      </c>
      <c r="E33" s="2">
        <v>68600</v>
      </c>
      <c r="F33" s="20">
        <v>40814.621539351851</v>
      </c>
      <c r="G33" s="21">
        <v>103184</v>
      </c>
      <c r="H33" s="22">
        <v>105989.30695533827</v>
      </c>
    </row>
    <row r="34" spans="3:8" ht="16.5" thickBot="1" x14ac:dyDescent="0.3">
      <c r="C34" s="8"/>
      <c r="D34" s="9">
        <v>7</v>
      </c>
      <c r="E34" s="2">
        <v>39909</v>
      </c>
      <c r="F34" s="20">
        <v>40844.621539351851</v>
      </c>
      <c r="G34" s="21">
        <v>197608</v>
      </c>
      <c r="H34" s="22">
        <v>137132.45457510525</v>
      </c>
    </row>
    <row r="35" spans="3:8" ht="16.5" thickBot="1" x14ac:dyDescent="0.3">
      <c r="C35" s="8"/>
      <c r="D35" s="9">
        <v>8</v>
      </c>
      <c r="E35" s="2">
        <v>91368</v>
      </c>
      <c r="F35" s="20">
        <v>40875.621539351851</v>
      </c>
      <c r="G35" s="21">
        <v>68600</v>
      </c>
      <c r="H35" s="22">
        <v>77903.987925324225</v>
      </c>
    </row>
    <row r="36" spans="3:8" ht="16.5" thickBot="1" x14ac:dyDescent="0.3">
      <c r="C36" s="8"/>
      <c r="D36" s="9">
        <v>9</v>
      </c>
      <c r="E36" s="2">
        <v>58781</v>
      </c>
      <c r="F36" s="20">
        <v>40905.621539351851</v>
      </c>
      <c r="G36" s="21">
        <v>39909</v>
      </c>
      <c r="H36" s="22">
        <v>63913.555073472744</v>
      </c>
    </row>
    <row r="37" spans="3:8" ht="16.5" thickBot="1" x14ac:dyDescent="0.3">
      <c r="C37" s="8"/>
      <c r="D37" s="9">
        <v>10</v>
      </c>
      <c r="E37" s="2">
        <v>59679</v>
      </c>
      <c r="F37" s="20">
        <v>40936.621539351851</v>
      </c>
      <c r="G37" s="21">
        <v>91368</v>
      </c>
      <c r="H37" s="22">
        <v>89194.716766928759</v>
      </c>
    </row>
    <row r="38" spans="3:8" ht="16.5" thickBot="1" x14ac:dyDescent="0.3">
      <c r="C38" s="8"/>
      <c r="D38" s="9">
        <v>11</v>
      </c>
      <c r="E38" s="2">
        <v>33443</v>
      </c>
      <c r="F38" s="20">
        <v>40967.621539351851</v>
      </c>
      <c r="G38" s="21">
        <v>58781</v>
      </c>
      <c r="H38" s="22">
        <v>57699.148767454157</v>
      </c>
    </row>
    <row r="39" spans="3:8" ht="16.5" thickBot="1" x14ac:dyDescent="0.3">
      <c r="C39" s="8"/>
      <c r="D39" s="9">
        <v>12</v>
      </c>
      <c r="E39" s="2">
        <v>53719</v>
      </c>
      <c r="F39" s="20">
        <v>40996.621539351851</v>
      </c>
      <c r="G39" s="21">
        <v>59679</v>
      </c>
      <c r="H39" s="22">
        <v>56526.267455750924</v>
      </c>
    </row>
    <row r="40" spans="3:8" ht="16.5" thickBot="1" x14ac:dyDescent="0.3">
      <c r="C40" s="8">
        <v>2012</v>
      </c>
      <c r="D40" s="9">
        <v>1</v>
      </c>
      <c r="E40" s="2">
        <v>27773</v>
      </c>
      <c r="F40" s="20">
        <v>41027.621539351851</v>
      </c>
      <c r="G40" s="21">
        <v>33443</v>
      </c>
      <c r="H40" s="22">
        <v>44049.56449077007</v>
      </c>
    </row>
    <row r="41" spans="3:8" ht="16.5" thickBot="1" x14ac:dyDescent="0.3">
      <c r="C41" s="8"/>
      <c r="D41" s="9">
        <v>2</v>
      </c>
      <c r="E41" s="2">
        <v>36653</v>
      </c>
      <c r="F41" s="20">
        <v>41057.621539351851</v>
      </c>
      <c r="G41" s="21">
        <v>53719</v>
      </c>
      <c r="H41" s="22">
        <v>54024.935288283006</v>
      </c>
    </row>
    <row r="42" spans="3:8" ht="16.5" thickBot="1" x14ac:dyDescent="0.3">
      <c r="C42" s="8"/>
      <c r="D42" s="9">
        <v>3</v>
      </c>
      <c r="E42" s="2">
        <v>51157</v>
      </c>
      <c r="F42" s="20">
        <v>41088.621539351851</v>
      </c>
      <c r="G42" s="21">
        <v>27773</v>
      </c>
      <c r="H42" s="22">
        <v>27230.905773909264</v>
      </c>
    </row>
    <row r="43" spans="3:8" ht="16.5" thickBot="1" x14ac:dyDescent="0.3">
      <c r="C43" s="8"/>
      <c r="D43" s="9">
        <v>4</v>
      </c>
      <c r="E43" s="2">
        <v>217509</v>
      </c>
      <c r="F43" s="20">
        <v>41118.621539351851</v>
      </c>
      <c r="G43" s="21">
        <v>36653</v>
      </c>
      <c r="H43" s="22">
        <v>41251.601924385352</v>
      </c>
    </row>
    <row r="44" spans="3:8" ht="16.5" thickBot="1" x14ac:dyDescent="0.3">
      <c r="C44" s="8"/>
      <c r="D44" s="9">
        <v>5</v>
      </c>
      <c r="E44" s="2">
        <v>206229</v>
      </c>
      <c r="F44" s="20">
        <v>41149.621539351851</v>
      </c>
      <c r="G44" s="21">
        <v>51157</v>
      </c>
      <c r="H44" s="22">
        <v>75920.343083333835</v>
      </c>
    </row>
    <row r="45" spans="3:8" ht="16.5" thickBot="1" x14ac:dyDescent="0.3">
      <c r="C45" s="8"/>
      <c r="D45" s="9">
        <v>6</v>
      </c>
      <c r="E45" s="2">
        <v>110081</v>
      </c>
      <c r="F45" s="20">
        <v>41180.621539351851</v>
      </c>
      <c r="G45" s="21">
        <v>217509</v>
      </c>
      <c r="H45" s="22">
        <v>169628.62045003963</v>
      </c>
    </row>
    <row r="46" spans="3:8" ht="16.5" thickBot="1" x14ac:dyDescent="0.3">
      <c r="C46" s="8"/>
      <c r="D46" s="9">
        <v>7</v>
      </c>
      <c r="E46" s="2">
        <v>102893</v>
      </c>
      <c r="F46" s="20">
        <v>41210.621539351851</v>
      </c>
      <c r="G46" s="21">
        <v>206229</v>
      </c>
      <c r="H46" s="22">
        <v>222229.13427649174</v>
      </c>
    </row>
    <row r="47" spans="3:8" ht="16.5" thickBot="1" x14ac:dyDescent="0.3">
      <c r="C47" s="8"/>
      <c r="D47" s="9">
        <v>8</v>
      </c>
      <c r="E47" s="2">
        <v>128857</v>
      </c>
      <c r="F47" s="20">
        <v>41241.621539351851</v>
      </c>
      <c r="G47" s="21">
        <v>110081</v>
      </c>
      <c r="H47" s="22">
        <v>125535.24383715924</v>
      </c>
    </row>
    <row r="48" spans="3:8" ht="16.5" thickBot="1" x14ac:dyDescent="0.3">
      <c r="C48" s="8"/>
      <c r="D48" s="9">
        <v>9</v>
      </c>
      <c r="E48" s="2">
        <v>104776</v>
      </c>
      <c r="F48" s="20">
        <v>41271.621539351851</v>
      </c>
      <c r="G48" s="21">
        <v>102893</v>
      </c>
      <c r="H48" s="22">
        <v>101469.54272224128</v>
      </c>
    </row>
    <row r="49" spans="3:8" ht="16.5" thickBot="1" x14ac:dyDescent="0.3">
      <c r="C49" s="8"/>
      <c r="D49" s="9">
        <v>10</v>
      </c>
      <c r="E49" s="2">
        <v>111036</v>
      </c>
      <c r="F49" s="20">
        <v>41302.621539351851</v>
      </c>
      <c r="G49" s="21">
        <v>128857</v>
      </c>
      <c r="H49" s="22">
        <v>140843.2067583942</v>
      </c>
    </row>
    <row r="50" spans="3:8" ht="16.5" thickBot="1" x14ac:dyDescent="0.3">
      <c r="C50" s="8"/>
      <c r="D50" s="9">
        <v>11</v>
      </c>
      <c r="E50" s="2">
        <v>63701</v>
      </c>
      <c r="F50" s="20">
        <v>41333.621539351851</v>
      </c>
      <c r="G50" s="21">
        <v>104776</v>
      </c>
      <c r="H50" s="22">
        <v>90989.0666210122</v>
      </c>
    </row>
    <row r="51" spans="3:8" ht="16.5" thickBot="1" x14ac:dyDescent="0.3">
      <c r="C51" s="8"/>
      <c r="D51" s="9">
        <v>12</v>
      </c>
      <c r="E51" s="2">
        <v>82657</v>
      </c>
      <c r="F51" s="20">
        <v>41361.621539351851</v>
      </c>
      <c r="G51" s="21">
        <v>111036</v>
      </c>
      <c r="H51" s="22">
        <v>83964.643878530871</v>
      </c>
    </row>
    <row r="52" spans="3:8" ht="16.5" thickBot="1" x14ac:dyDescent="0.3">
      <c r="C52" s="8">
        <v>2013</v>
      </c>
      <c r="D52" s="9">
        <v>1</v>
      </c>
      <c r="E52" s="2">
        <v>31416</v>
      </c>
      <c r="F52" s="20">
        <v>41392.621539351851</v>
      </c>
      <c r="G52" s="21">
        <v>63701</v>
      </c>
      <c r="H52" s="22">
        <v>63695.51864599804</v>
      </c>
    </row>
    <row r="53" spans="3:8" ht="16.5" thickBot="1" x14ac:dyDescent="0.3">
      <c r="C53" s="8"/>
      <c r="D53" s="9">
        <v>2</v>
      </c>
      <c r="E53" s="2">
        <v>48341</v>
      </c>
      <c r="F53" s="20">
        <v>41422.621539351851</v>
      </c>
      <c r="G53" s="21">
        <v>82657</v>
      </c>
      <c r="H53" s="22">
        <v>79943.053895704696</v>
      </c>
    </row>
    <row r="54" spans="3:8" ht="16.5" thickBot="1" x14ac:dyDescent="0.3">
      <c r="C54" s="8"/>
      <c r="D54" s="9">
        <v>3</v>
      </c>
      <c r="E54" s="2">
        <v>85651</v>
      </c>
      <c r="F54" s="20">
        <v>41453.621539351851</v>
      </c>
      <c r="G54" s="21">
        <v>31416</v>
      </c>
      <c r="H54" s="22">
        <v>39725.223149468264</v>
      </c>
    </row>
    <row r="55" spans="3:8" ht="16.5" thickBot="1" x14ac:dyDescent="0.3">
      <c r="C55" s="8"/>
      <c r="D55" s="9">
        <v>4</v>
      </c>
      <c r="E55" s="2">
        <v>242673</v>
      </c>
      <c r="F55" s="20">
        <v>41483.621539351851</v>
      </c>
      <c r="G55" s="21">
        <v>48341</v>
      </c>
      <c r="H55" s="22">
        <v>59375.270723594658</v>
      </c>
    </row>
    <row r="56" spans="3:8" ht="16.5" thickBot="1" x14ac:dyDescent="0.3">
      <c r="C56" s="8"/>
      <c r="D56" s="9">
        <v>5</v>
      </c>
      <c r="E56" s="2">
        <v>289554</v>
      </c>
      <c r="F56" s="20">
        <v>41514.621539351851</v>
      </c>
      <c r="G56" s="21">
        <v>85651</v>
      </c>
      <c r="H56" s="22">
        <v>108066.84612132938</v>
      </c>
    </row>
    <row r="57" spans="3:8" ht="16.5" thickBot="1" x14ac:dyDescent="0.3">
      <c r="C57" s="8"/>
      <c r="D57" s="9">
        <v>6</v>
      </c>
      <c r="E57" s="2">
        <v>164373</v>
      </c>
      <c r="F57" s="20">
        <v>41545.621539351851</v>
      </c>
      <c r="G57" s="21">
        <v>242673</v>
      </c>
      <c r="H57" s="22">
        <v>234343.29781628904</v>
      </c>
    </row>
    <row r="58" spans="3:8" ht="16.5" thickBot="1" x14ac:dyDescent="0.3">
      <c r="C58" s="8"/>
      <c r="D58" s="9">
        <v>7</v>
      </c>
      <c r="E58" s="2">
        <v>160608</v>
      </c>
      <c r="F58" s="20">
        <v>41575.621539351851</v>
      </c>
      <c r="G58" s="21">
        <v>289554</v>
      </c>
      <c r="H58" s="22">
        <v>301542.04343780305</v>
      </c>
    </row>
    <row r="59" spans="3:8" ht="16.5" thickBot="1" x14ac:dyDescent="0.3">
      <c r="C59" s="8"/>
      <c r="D59" s="9">
        <v>8</v>
      </c>
      <c r="E59" s="2">
        <v>176096</v>
      </c>
      <c r="F59" s="20">
        <v>41606.621539351851</v>
      </c>
      <c r="G59" s="21">
        <v>164373</v>
      </c>
      <c r="H59" s="22">
        <v>171049.05220511821</v>
      </c>
    </row>
    <row r="60" spans="3:8" ht="16.5" thickBot="1" x14ac:dyDescent="0.3">
      <c r="C60" s="8"/>
      <c r="D60" s="9">
        <v>9</v>
      </c>
      <c r="E60" s="2">
        <v>142363</v>
      </c>
      <c r="F60" s="20">
        <v>41636.621539351851</v>
      </c>
      <c r="G60" s="21">
        <v>160608</v>
      </c>
      <c r="H60" s="22">
        <v>139080.37465381905</v>
      </c>
    </row>
    <row r="61" spans="3:8" ht="16.5" thickBot="1" x14ac:dyDescent="0.3">
      <c r="C61" s="8"/>
      <c r="D61" s="9">
        <v>10</v>
      </c>
      <c r="E61" s="2">
        <v>114907</v>
      </c>
      <c r="F61" s="20">
        <v>41667.621539351851</v>
      </c>
      <c r="G61" s="21">
        <v>176096</v>
      </c>
      <c r="H61" s="22">
        <v>194802.07985062897</v>
      </c>
    </row>
    <row r="62" spans="3:8" ht="16.5" thickBot="1" x14ac:dyDescent="0.3">
      <c r="C62" s="8"/>
      <c r="D62" s="9">
        <v>11</v>
      </c>
      <c r="E62" s="2">
        <v>113552</v>
      </c>
      <c r="F62" s="20">
        <v>41698.621539351851</v>
      </c>
      <c r="G62" s="21">
        <v>142363</v>
      </c>
      <c r="H62" s="22">
        <v>129108.52210623534</v>
      </c>
    </row>
    <row r="63" spans="3:8" ht="16.5" thickBot="1" x14ac:dyDescent="0.3">
      <c r="C63" s="8"/>
      <c r="D63" s="9">
        <v>12</v>
      </c>
      <c r="E63" s="2">
        <v>127042</v>
      </c>
      <c r="F63" s="20">
        <v>41726.621539351851</v>
      </c>
      <c r="G63" s="21">
        <v>114907</v>
      </c>
      <c r="H63" s="22">
        <v>121063.72351292925</v>
      </c>
    </row>
    <row r="64" spans="3:8" ht="16.5" thickBot="1" x14ac:dyDescent="0.3">
      <c r="C64" s="8">
        <v>2014</v>
      </c>
      <c r="D64" s="9">
        <v>1</v>
      </c>
      <c r="E64" s="2">
        <v>51604</v>
      </c>
      <c r="F64" s="20">
        <v>41757.621539351851</v>
      </c>
      <c r="G64" s="21">
        <v>113552</v>
      </c>
      <c r="H64" s="22">
        <v>87796.803551772638</v>
      </c>
    </row>
    <row r="65" spans="3:8" ht="16.5" thickBot="1" x14ac:dyDescent="0.3">
      <c r="C65" s="8"/>
      <c r="D65" s="9">
        <v>2</v>
      </c>
      <c r="E65" s="2">
        <v>80366</v>
      </c>
      <c r="F65" s="20">
        <v>41787.621539351851</v>
      </c>
      <c r="G65" s="21">
        <v>127042</v>
      </c>
      <c r="H65" s="22">
        <v>105384.91001188541</v>
      </c>
    </row>
    <row r="66" spans="3:8" ht="16.5" thickBot="1" x14ac:dyDescent="0.3">
      <c r="C66" s="8"/>
      <c r="D66" s="9">
        <v>3</v>
      </c>
      <c r="E66" s="2">
        <v>208938</v>
      </c>
      <c r="F66" s="20">
        <v>41818.621539351851</v>
      </c>
      <c r="G66" s="21">
        <v>51604</v>
      </c>
      <c r="H66" s="22">
        <v>50976.697170911633</v>
      </c>
    </row>
    <row r="67" spans="3:8" ht="16.5" thickBot="1" x14ac:dyDescent="0.3">
      <c r="C67" s="8"/>
      <c r="D67" s="9">
        <v>4</v>
      </c>
      <c r="E67" s="2">
        <v>263830</v>
      </c>
      <c r="F67" s="20">
        <v>41848.621539351851</v>
      </c>
      <c r="G67" s="21">
        <v>80366</v>
      </c>
      <c r="H67" s="22">
        <v>74098.576607343217</v>
      </c>
    </row>
    <row r="68" spans="3:8" ht="16.5" thickBot="1" x14ac:dyDescent="0.3">
      <c r="C68" s="8"/>
      <c r="D68" s="9">
        <v>5</v>
      </c>
      <c r="E68" s="2">
        <v>252216</v>
      </c>
      <c r="F68" s="20">
        <v>41879.621539351851</v>
      </c>
      <c r="G68" s="21">
        <v>208938</v>
      </c>
      <c r="H68" s="22">
        <v>133787.28438200968</v>
      </c>
    </row>
    <row r="69" spans="3:8" ht="16.5" thickBot="1" x14ac:dyDescent="0.3">
      <c r="C69" s="8"/>
      <c r="D69" s="9">
        <v>6</v>
      </c>
      <c r="E69" s="2">
        <v>219566</v>
      </c>
      <c r="F69" s="20">
        <v>41910.621539351851</v>
      </c>
      <c r="G69" s="21">
        <v>263830</v>
      </c>
      <c r="H69" s="22">
        <v>290411.13594742783</v>
      </c>
    </row>
    <row r="70" spans="3:8" ht="16.5" thickBot="1" x14ac:dyDescent="0.3">
      <c r="C70" s="8"/>
      <c r="D70" s="9">
        <v>7</v>
      </c>
      <c r="E70" s="2">
        <v>149082</v>
      </c>
      <c r="F70" s="20">
        <v>41940.621539351851</v>
      </c>
      <c r="G70" s="21">
        <v>252216</v>
      </c>
      <c r="H70" s="22">
        <v>369570.18845873565</v>
      </c>
    </row>
    <row r="71" spans="3:8" ht="16.5" thickBot="1" x14ac:dyDescent="0.3">
      <c r="C71" s="8"/>
      <c r="D71" s="9">
        <v>8</v>
      </c>
      <c r="E71" s="2">
        <v>213888</v>
      </c>
      <c r="F71" s="20">
        <v>41971.621539351851</v>
      </c>
      <c r="G71" s="21">
        <v>219566</v>
      </c>
      <c r="H71" s="22">
        <v>205807.5244369343</v>
      </c>
    </row>
    <row r="72" spans="3:8" ht="16.5" thickBot="1" x14ac:dyDescent="0.3">
      <c r="C72" s="8"/>
      <c r="D72" s="9">
        <v>9</v>
      </c>
      <c r="E72" s="2">
        <v>178947</v>
      </c>
      <c r="F72" s="20">
        <v>42001.621539351851</v>
      </c>
      <c r="G72" s="21">
        <v>149082</v>
      </c>
      <c r="H72" s="22">
        <v>165983.94013917973</v>
      </c>
    </row>
    <row r="73" spans="3:8" ht="16.5" thickBot="1" x14ac:dyDescent="0.3">
      <c r="C73" s="8"/>
      <c r="D73" s="9">
        <v>10</v>
      </c>
      <c r="E73" s="2">
        <v>133650</v>
      </c>
      <c r="F73" s="20">
        <v>42032.621539351851</v>
      </c>
      <c r="G73" s="21">
        <v>213888</v>
      </c>
      <c r="H73" s="22">
        <v>229502.17681388723</v>
      </c>
    </row>
    <row r="74" spans="3:8" ht="16.5" thickBot="1" x14ac:dyDescent="0.3">
      <c r="C74" s="8"/>
      <c r="D74" s="9">
        <v>11</v>
      </c>
      <c r="E74" s="2">
        <v>116946</v>
      </c>
      <c r="F74" s="20">
        <v>42063.621539351851</v>
      </c>
      <c r="G74" s="21">
        <v>178947</v>
      </c>
      <c r="H74" s="22">
        <v>146219.94351813704</v>
      </c>
    </row>
    <row r="75" spans="3:8" ht="16.5" thickBot="1" x14ac:dyDescent="0.3">
      <c r="C75" s="8"/>
      <c r="D75" s="9">
        <v>12</v>
      </c>
      <c r="E75" s="2">
        <v>164154</v>
      </c>
      <c r="F75" s="20">
        <v>42091.621539351851</v>
      </c>
      <c r="G75" s="21">
        <v>133650</v>
      </c>
      <c r="H75" s="22">
        <v>135268.13967862399</v>
      </c>
    </row>
    <row r="76" spans="3:8" ht="16.5" thickBot="1" x14ac:dyDescent="0.3">
      <c r="C76" s="8">
        <v>2015</v>
      </c>
      <c r="D76" s="9">
        <v>1</v>
      </c>
      <c r="E76" s="2">
        <v>58843</v>
      </c>
      <c r="F76" s="20">
        <v>42122.621539351851</v>
      </c>
      <c r="G76" s="21">
        <v>116946</v>
      </c>
      <c r="H76" s="22">
        <v>102420.90048109104</v>
      </c>
    </row>
    <row r="77" spans="3:8" ht="16.5" thickBot="1" x14ac:dyDescent="0.3">
      <c r="C77" s="8"/>
      <c r="D77" s="9">
        <v>2</v>
      </c>
      <c r="E77" s="2">
        <v>82386</v>
      </c>
      <c r="F77" s="20">
        <v>42152.621539351851</v>
      </c>
      <c r="G77" s="21">
        <v>164154</v>
      </c>
      <c r="H77" s="22">
        <v>127115.39330878164</v>
      </c>
    </row>
    <row r="78" spans="3:8" ht="16.5" thickBot="1" x14ac:dyDescent="0.3">
      <c r="C78" s="8"/>
      <c r="D78" s="9">
        <v>3</v>
      </c>
      <c r="E78" s="2">
        <v>224803</v>
      </c>
      <c r="F78" s="20">
        <v>42183.621539351851</v>
      </c>
      <c r="G78" s="21">
        <v>58843</v>
      </c>
      <c r="H78" s="22">
        <v>62918.045170050129</v>
      </c>
    </row>
    <row r="79" spans="3:8" ht="16.5" thickBot="1" x14ac:dyDescent="0.3">
      <c r="C79" s="8"/>
      <c r="D79" s="9">
        <v>4</v>
      </c>
      <c r="E79" s="2">
        <v>354301</v>
      </c>
      <c r="F79" s="20">
        <v>42213.621539351851</v>
      </c>
      <c r="G79" s="21">
        <v>82386</v>
      </c>
      <c r="H79" s="22">
        <v>94475.957473764021</v>
      </c>
    </row>
    <row r="80" spans="3:8" ht="16.5" thickBot="1" x14ac:dyDescent="0.3">
      <c r="C80" s="8"/>
      <c r="D80" s="9">
        <v>5</v>
      </c>
      <c r="E80" s="2">
        <v>328263</v>
      </c>
      <c r="F80" s="20">
        <v>42244.621539351851</v>
      </c>
      <c r="G80" s="21">
        <v>224803</v>
      </c>
      <c r="H80" s="22">
        <v>171708.37626089345</v>
      </c>
    </row>
    <row r="81" spans="3:8" ht="16.5" thickBot="1" x14ac:dyDescent="0.3">
      <c r="C81" s="8"/>
      <c r="D81" s="9">
        <v>6</v>
      </c>
      <c r="E81" s="2">
        <v>313647</v>
      </c>
      <c r="F81" s="20">
        <v>42275.621539351851</v>
      </c>
      <c r="G81" s="21">
        <v>354301</v>
      </c>
      <c r="H81" s="22">
        <v>368662.38068666053</v>
      </c>
    </row>
    <row r="82" spans="3:8" ht="16.5" thickBot="1" x14ac:dyDescent="0.3">
      <c r="C82" s="8"/>
      <c r="D82" s="9">
        <v>7</v>
      </c>
      <c r="E82" s="2">
        <v>214561</v>
      </c>
      <c r="F82" s="20">
        <v>42305.621539351851</v>
      </c>
      <c r="G82" s="21">
        <v>328263</v>
      </c>
      <c r="H82" s="22">
        <v>469676.19003375212</v>
      </c>
    </row>
    <row r="83" spans="3:8" ht="16.5" thickBot="1" x14ac:dyDescent="0.3">
      <c r="C83" s="8"/>
      <c r="D83" s="9">
        <v>8</v>
      </c>
      <c r="E83" s="2">
        <v>337192</v>
      </c>
      <c r="F83" s="20">
        <v>42336.621539351851</v>
      </c>
      <c r="G83" s="21">
        <v>313647</v>
      </c>
      <c r="H83" s="22">
        <v>261131.87513524492</v>
      </c>
    </row>
    <row r="84" spans="3:8" ht="16.5" thickBot="1" x14ac:dyDescent="0.3">
      <c r="C84" s="8"/>
      <c r="D84" s="9">
        <v>9</v>
      </c>
      <c r="E84" s="2">
        <v>183482</v>
      </c>
      <c r="F84" s="20">
        <v>42366.621539351851</v>
      </c>
      <c r="G84" s="21">
        <v>214561</v>
      </c>
      <c r="H84" s="22">
        <v>209638.15567974604</v>
      </c>
    </row>
    <row r="85" spans="3:8" ht="16.5" thickBot="1" x14ac:dyDescent="0.3">
      <c r="C85" s="8"/>
      <c r="D85" s="9">
        <v>10</v>
      </c>
      <c r="E85" s="2">
        <v>144618</v>
      </c>
      <c r="F85" s="20">
        <v>42397.621539351851</v>
      </c>
      <c r="G85" s="21">
        <v>337192</v>
      </c>
      <c r="H85" s="22">
        <v>293855.63784289808</v>
      </c>
    </row>
    <row r="86" spans="3:8" ht="16.5" thickBot="1" x14ac:dyDescent="0.3">
      <c r="C86" s="8"/>
      <c r="D86" s="9">
        <v>11</v>
      </c>
      <c r="E86" s="2">
        <v>139750</v>
      </c>
      <c r="F86" s="20">
        <v>42428.621539351851</v>
      </c>
      <c r="G86" s="21">
        <v>183482</v>
      </c>
      <c r="H86" s="22">
        <v>189837.8941861174</v>
      </c>
    </row>
    <row r="87" spans="3:8" ht="16.5" thickBot="1" x14ac:dyDescent="0.3">
      <c r="C87" s="8"/>
      <c r="D87" s="9">
        <v>12</v>
      </c>
      <c r="E87" s="2">
        <v>184546</v>
      </c>
      <c r="F87" s="20">
        <v>42457.621539351851</v>
      </c>
      <c r="G87" s="21">
        <v>144618</v>
      </c>
      <c r="H87" s="22">
        <v>173785.33309578529</v>
      </c>
    </row>
    <row r="88" spans="3:8" ht="16.5" thickBot="1" x14ac:dyDescent="0.3">
      <c r="C88" s="8">
        <v>2016</v>
      </c>
      <c r="D88" s="9">
        <v>1</v>
      </c>
      <c r="E88" s="2">
        <v>71043</v>
      </c>
      <c r="F88" s="20">
        <v>42488.621539351851</v>
      </c>
      <c r="G88" s="21">
        <v>139750</v>
      </c>
      <c r="H88" s="22">
        <v>129426.19560333416</v>
      </c>
    </row>
    <row r="89" spans="3:8" ht="16.5" thickBot="1" x14ac:dyDescent="0.3">
      <c r="C89" s="8"/>
      <c r="D89" s="9">
        <v>2</v>
      </c>
      <c r="E89" s="2">
        <v>152930</v>
      </c>
      <c r="F89" s="20">
        <v>42518.621539351851</v>
      </c>
      <c r="G89" s="21">
        <v>184546</v>
      </c>
      <c r="H89" s="22">
        <v>155336.74350932933</v>
      </c>
    </row>
    <row r="90" spans="3:8" ht="16.5" thickBot="1" x14ac:dyDescent="0.3">
      <c r="C90" s="8"/>
      <c r="D90" s="9">
        <v>3</v>
      </c>
      <c r="E90" s="2">
        <v>250559</v>
      </c>
      <c r="F90" s="20">
        <v>42549.621539351851</v>
      </c>
      <c r="G90" s="21">
        <v>71043</v>
      </c>
      <c r="H90" s="22">
        <v>73943.467407993565</v>
      </c>
    </row>
    <row r="91" spans="3:8" ht="16.5" thickBot="1" x14ac:dyDescent="0.3">
      <c r="C91" s="8"/>
      <c r="D91" s="9">
        <v>4</v>
      </c>
      <c r="E91" s="2">
        <v>409567</v>
      </c>
      <c r="F91" s="20">
        <v>42579.621539351851</v>
      </c>
      <c r="G91" s="21">
        <v>152930</v>
      </c>
      <c r="H91" s="22">
        <v>107788.69452202677</v>
      </c>
    </row>
    <row r="92" spans="3:8" ht="16.5" thickBot="1" x14ac:dyDescent="0.3">
      <c r="C92" s="8"/>
      <c r="D92" s="9">
        <v>5</v>
      </c>
      <c r="E92" s="2">
        <v>394747</v>
      </c>
      <c r="F92" s="20">
        <v>42610.621539351851</v>
      </c>
      <c r="G92" s="21">
        <v>250559</v>
      </c>
      <c r="H92" s="22">
        <v>192630.03716416721</v>
      </c>
    </row>
    <row r="93" spans="3:8" ht="16.5" thickBot="1" x14ac:dyDescent="0.3">
      <c r="C93" s="8"/>
      <c r="D93" s="9">
        <v>6</v>
      </c>
      <c r="E93" s="2">
        <v>272874</v>
      </c>
      <c r="F93" s="20">
        <v>42641.621539351851</v>
      </c>
      <c r="G93" s="21">
        <v>409567</v>
      </c>
      <c r="H93" s="22">
        <v>415297.50296250929</v>
      </c>
    </row>
    <row r="94" spans="3:8" ht="16.5" thickBot="1" x14ac:dyDescent="0.3">
      <c r="C94" s="8"/>
      <c r="D94" s="9">
        <v>7</v>
      </c>
      <c r="E94" s="2">
        <v>230303</v>
      </c>
      <c r="F94" s="20">
        <v>42671.621539351851</v>
      </c>
      <c r="G94" s="21">
        <v>394747</v>
      </c>
      <c r="H94" s="22">
        <v>532129.12640564039</v>
      </c>
    </row>
    <row r="95" spans="3:8" ht="16.5" thickBot="1" x14ac:dyDescent="0.3">
      <c r="C95" s="8"/>
      <c r="D95" s="9">
        <v>8</v>
      </c>
      <c r="E95" s="2">
        <v>375402</v>
      </c>
      <c r="F95" s="20">
        <v>42702.621539351851</v>
      </c>
      <c r="G95" s="21">
        <v>272874</v>
      </c>
      <c r="H95" s="22">
        <v>299286.02732645988</v>
      </c>
    </row>
    <row r="96" spans="3:8" ht="16.5" thickBot="1" x14ac:dyDescent="0.3">
      <c r="C96" s="8"/>
      <c r="D96" s="9">
        <v>9</v>
      </c>
      <c r="E96" s="2">
        <v>195409</v>
      </c>
      <c r="F96" s="20">
        <v>42732.621539351851</v>
      </c>
      <c r="G96" s="21">
        <v>230303</v>
      </c>
      <c r="H96" s="22">
        <v>224771.21517454006</v>
      </c>
    </row>
    <row r="97" spans="3:8" ht="16.5" thickBot="1" x14ac:dyDescent="0.3">
      <c r="C97" s="8"/>
      <c r="D97" s="9">
        <v>10</v>
      </c>
      <c r="E97" s="2">
        <v>173518</v>
      </c>
      <c r="F97" s="20">
        <v>42763.621539351851</v>
      </c>
      <c r="G97" s="21">
        <v>375402</v>
      </c>
      <c r="H97" s="22">
        <v>311820.92353850196</v>
      </c>
    </row>
    <row r="98" spans="3:8" ht="16.5" thickBot="1" x14ac:dyDescent="0.3">
      <c r="C98" s="8"/>
      <c r="D98" s="9">
        <v>11</v>
      </c>
      <c r="E98" s="2">
        <v>181702</v>
      </c>
      <c r="F98" s="20">
        <v>42794.621539351851</v>
      </c>
      <c r="G98" s="21">
        <v>195409</v>
      </c>
      <c r="H98" s="22">
        <v>198749.90087323508</v>
      </c>
    </row>
    <row r="99" spans="3:8" ht="16.5" thickBot="1" x14ac:dyDescent="0.3">
      <c r="C99" s="8"/>
      <c r="D99" s="9">
        <v>12</v>
      </c>
      <c r="E99" s="2">
        <v>258713</v>
      </c>
      <c r="F99" s="20">
        <v>42822.621539351851</v>
      </c>
      <c r="G99" s="21">
        <v>173518</v>
      </c>
      <c r="H99" s="22">
        <v>179886.0763216897</v>
      </c>
    </row>
    <row r="100" spans="3:8" x14ac:dyDescent="0.25">
      <c r="F100" s="20">
        <v>42853.621539351851</v>
      </c>
      <c r="G100" s="21">
        <v>181702</v>
      </c>
      <c r="H100" s="22">
        <v>131388.77263883717</v>
      </c>
    </row>
    <row r="101" spans="3:8" x14ac:dyDescent="0.25">
      <c r="F101" s="20">
        <v>42883.621539351851</v>
      </c>
      <c r="G101" s="21">
        <v>258713</v>
      </c>
      <c r="H101" s="22">
        <v>157157.40388668556</v>
      </c>
    </row>
    <row r="102" spans="3:8" x14ac:dyDescent="0.25">
      <c r="F102" s="23">
        <v>42914.621539351851</v>
      </c>
      <c r="G102" s="24"/>
      <c r="H102" s="25">
        <v>75221.463779605227</v>
      </c>
    </row>
    <row r="103" spans="3:8" x14ac:dyDescent="0.25">
      <c r="F103" s="17"/>
      <c r="G103" s="26"/>
      <c r="H103" s="27"/>
    </row>
    <row r="104" spans="3:8" x14ac:dyDescent="0.25">
      <c r="F104" s="28" t="s">
        <v>39</v>
      </c>
      <c r="G104" s="29">
        <v>2278.1963300870698</v>
      </c>
      <c r="H104" s="30">
        <v>2278.1963300870698</v>
      </c>
    </row>
    <row r="105" spans="3:8" x14ac:dyDescent="0.25">
      <c r="F105" s="28" t="s">
        <v>24</v>
      </c>
      <c r="G105" s="29">
        <v>2280.7606782785374</v>
      </c>
      <c r="H105" s="30">
        <v>2280.7606782785374</v>
      </c>
    </row>
    <row r="106" spans="3:8" x14ac:dyDescent="0.25">
      <c r="F106" s="28" t="s">
        <v>8</v>
      </c>
      <c r="G106" s="31">
        <v>0.17226673403047668</v>
      </c>
      <c r="H106" s="32">
        <v>0.17226673403047668</v>
      </c>
    </row>
    <row r="107" spans="3:8" x14ac:dyDescent="0.25">
      <c r="F107" s="28" t="s">
        <v>26</v>
      </c>
      <c r="G107" s="31">
        <v>0.88571430707913668</v>
      </c>
      <c r="H107" s="32">
        <v>0.88571430707913668</v>
      </c>
    </row>
    <row r="108" spans="3:8" x14ac:dyDescent="0.25">
      <c r="F108" s="28" t="s">
        <v>27</v>
      </c>
      <c r="G108" s="29">
        <v>19988.906259071668</v>
      </c>
      <c r="H108" s="30">
        <v>19988.906259071668</v>
      </c>
    </row>
    <row r="109" spans="3:8" x14ac:dyDescent="0.25">
      <c r="F109" s="28" t="s">
        <v>28</v>
      </c>
      <c r="G109" s="29">
        <v>1502.941375275743</v>
      </c>
      <c r="H109" s="30">
        <v>1502.941375275743</v>
      </c>
    </row>
    <row r="110" spans="3:8" x14ac:dyDescent="0.25">
      <c r="F110" s="28" t="s">
        <v>29</v>
      </c>
      <c r="G110" s="29">
        <v>1160946400.6119494</v>
      </c>
      <c r="H110" s="30">
        <v>1160946400.6119494</v>
      </c>
    </row>
    <row r="111" spans="3:8" x14ac:dyDescent="0.25">
      <c r="F111" s="28" t="s">
        <v>30</v>
      </c>
      <c r="G111" s="29">
        <v>34072.66353856049</v>
      </c>
      <c r="H111" s="30">
        <v>34072.66353856049</v>
      </c>
    </row>
    <row r="112" spans="3:8" x14ac:dyDescent="0.25">
      <c r="F112" s="28" t="s">
        <v>31</v>
      </c>
      <c r="G112" s="29">
        <v>34251.523893681631</v>
      </c>
      <c r="H112" s="30">
        <v>34251.523893681631</v>
      </c>
    </row>
    <row r="113" spans="6:8" x14ac:dyDescent="0.25">
      <c r="F113" s="28" t="s">
        <v>32</v>
      </c>
      <c r="G113" s="29">
        <v>125872.28125</v>
      </c>
      <c r="H113" s="30">
        <v>125872.28125</v>
      </c>
    </row>
    <row r="114" spans="6:8" x14ac:dyDescent="0.25">
      <c r="F114" s="28" t="s">
        <v>33</v>
      </c>
      <c r="G114" s="29">
        <v>101317.38349414188</v>
      </c>
      <c r="H114" s="30">
        <v>101317.38349414188</v>
      </c>
    </row>
    <row r="115" spans="6:8" x14ac:dyDescent="0.25">
      <c r="F115" s="28" t="s">
        <v>34</v>
      </c>
      <c r="G115" s="29">
        <v>83735.337239583328</v>
      </c>
      <c r="H115" s="30">
        <v>83735.337239583328</v>
      </c>
    </row>
    <row r="116" spans="6:8" x14ac:dyDescent="0.25">
      <c r="F116" s="28" t="s">
        <v>35</v>
      </c>
      <c r="G116" s="29">
        <v>975195158819.40625</v>
      </c>
      <c r="H116" s="30">
        <v>975195158819.40625</v>
      </c>
    </row>
    <row r="117" spans="6:8" x14ac:dyDescent="0.25">
      <c r="F117" s="28" t="s">
        <v>36</v>
      </c>
      <c r="G117" s="29">
        <v>10158282904.368814</v>
      </c>
      <c r="H117" s="30">
        <v>10158282904.368814</v>
      </c>
    </row>
    <row r="118" spans="6:8" x14ac:dyDescent="0.25">
      <c r="F118" s="33" t="s">
        <v>37</v>
      </c>
      <c r="G118" s="34">
        <v>100788.30737922338</v>
      </c>
      <c r="H118" s="35">
        <v>100788.30737922338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18"/>
  <sheetViews>
    <sheetView topLeftCell="D96" workbookViewId="0">
      <selection activeCell="F108" sqref="F108:G109"/>
    </sheetView>
  </sheetViews>
  <sheetFormatPr defaultRowHeight="15" x14ac:dyDescent="0.25"/>
  <cols>
    <col min="5" max="5" width="22.42578125" bestFit="1" customWidth="1"/>
    <col min="6" max="6" width="14.85546875" bestFit="1" customWidth="1"/>
    <col min="7" max="7" width="20.5703125" bestFit="1" customWidth="1"/>
  </cols>
  <sheetData>
    <row r="3" spans="2:7" x14ac:dyDescent="0.25">
      <c r="B3" s="7" t="s">
        <v>3</v>
      </c>
      <c r="C3" s="7" t="s">
        <v>4</v>
      </c>
      <c r="D3" s="7" t="s">
        <v>5</v>
      </c>
    </row>
    <row r="4" spans="2:7" ht="16.5" thickBot="1" x14ac:dyDescent="0.3">
      <c r="B4" s="8">
        <v>2009</v>
      </c>
      <c r="C4" s="9">
        <v>1</v>
      </c>
      <c r="D4" s="2">
        <v>6028</v>
      </c>
      <c r="E4" s="14" t="s">
        <v>20</v>
      </c>
      <c r="F4" s="15" t="s">
        <v>21</v>
      </c>
      <c r="G4" s="16" t="s">
        <v>21</v>
      </c>
    </row>
    <row r="5" spans="2:7" ht="16.5" thickBot="1" x14ac:dyDescent="0.3">
      <c r="B5" s="8"/>
      <c r="C5" s="9">
        <v>2</v>
      </c>
      <c r="D5" s="2">
        <v>5927</v>
      </c>
      <c r="E5" s="17" t="s">
        <v>22</v>
      </c>
      <c r="F5" s="18" t="str">
        <f>IF($C$1="Normal", "Actual", "Adjust")</f>
        <v>Adjust</v>
      </c>
      <c r="G5" s="19" t="s">
        <v>40</v>
      </c>
    </row>
    <row r="6" spans="2:7" ht="16.5" thickBot="1" x14ac:dyDescent="0.3">
      <c r="B6" s="8"/>
      <c r="C6" s="9">
        <v>3</v>
      </c>
      <c r="D6" s="2">
        <v>10515</v>
      </c>
      <c r="E6" s="20">
        <v>39992.548518518517</v>
      </c>
      <c r="F6" s="21">
        <v>6028</v>
      </c>
      <c r="G6" s="22">
        <v>5979.0681350681261</v>
      </c>
    </row>
    <row r="7" spans="2:7" ht="16.5" thickBot="1" x14ac:dyDescent="0.3">
      <c r="B7" s="8"/>
      <c r="C7" s="9">
        <v>4</v>
      </c>
      <c r="D7" s="2">
        <v>32276</v>
      </c>
      <c r="E7" s="20">
        <v>40022.548518518517</v>
      </c>
      <c r="F7" s="21">
        <v>5927</v>
      </c>
      <c r="G7" s="22">
        <v>5943.2092667287434</v>
      </c>
    </row>
    <row r="8" spans="2:7" ht="16.5" thickBot="1" x14ac:dyDescent="0.3">
      <c r="B8" s="8"/>
      <c r="C8" s="9">
        <v>5</v>
      </c>
      <c r="D8" s="2">
        <v>51920</v>
      </c>
      <c r="E8" s="20">
        <v>40053.548518518517</v>
      </c>
      <c r="F8" s="21">
        <v>10515</v>
      </c>
      <c r="G8" s="22">
        <v>11641.896641914987</v>
      </c>
    </row>
    <row r="9" spans="2:7" ht="16.5" thickBot="1" x14ac:dyDescent="0.3">
      <c r="B9" s="8"/>
      <c r="C9" s="9">
        <v>6</v>
      </c>
      <c r="D9" s="2">
        <v>31294</v>
      </c>
      <c r="E9" s="20">
        <v>40084.548518518517</v>
      </c>
      <c r="F9" s="21">
        <v>32276</v>
      </c>
      <c r="G9" s="22">
        <v>35723.916677909656</v>
      </c>
    </row>
    <row r="10" spans="2:7" ht="16.5" thickBot="1" x14ac:dyDescent="0.3">
      <c r="B10" s="8"/>
      <c r="C10" s="9">
        <v>7</v>
      </c>
      <c r="D10" s="2">
        <v>23573</v>
      </c>
      <c r="E10" s="20">
        <v>40114.548518518517</v>
      </c>
      <c r="F10" s="21">
        <v>51920</v>
      </c>
      <c r="G10" s="22">
        <v>62834.564689731036</v>
      </c>
    </row>
    <row r="11" spans="2:7" ht="16.5" thickBot="1" x14ac:dyDescent="0.3">
      <c r="B11" s="8"/>
      <c r="C11" s="9">
        <v>8</v>
      </c>
      <c r="D11" s="2">
        <v>36465</v>
      </c>
      <c r="E11" s="20">
        <v>40145.548518518517</v>
      </c>
      <c r="F11" s="21">
        <v>31294</v>
      </c>
      <c r="G11" s="22">
        <v>32243.458938190146</v>
      </c>
    </row>
    <row r="12" spans="2:7" ht="16.5" thickBot="1" x14ac:dyDescent="0.3">
      <c r="B12" s="8"/>
      <c r="C12" s="9">
        <v>9</v>
      </c>
      <c r="D12" s="2">
        <v>18959</v>
      </c>
      <c r="E12" s="20">
        <v>40175.548518518517</v>
      </c>
      <c r="F12" s="21">
        <v>23573</v>
      </c>
      <c r="G12" s="22">
        <v>24379.383941681459</v>
      </c>
    </row>
    <row r="13" spans="2:7" ht="16.5" thickBot="1" x14ac:dyDescent="0.3">
      <c r="B13" s="8"/>
      <c r="C13" s="9">
        <v>10</v>
      </c>
      <c r="D13" s="2">
        <v>13918</v>
      </c>
      <c r="E13" s="20">
        <v>40206.548518518517</v>
      </c>
      <c r="F13" s="21">
        <v>36465</v>
      </c>
      <c r="G13" s="22">
        <v>36703.431871878041</v>
      </c>
    </row>
    <row r="14" spans="2:7" ht="16.5" thickBot="1" x14ac:dyDescent="0.3">
      <c r="B14" s="8"/>
      <c r="C14" s="9">
        <v>11</v>
      </c>
      <c r="D14" s="2">
        <v>17987</v>
      </c>
      <c r="E14" s="20">
        <v>40237.548518518517</v>
      </c>
      <c r="F14" s="21">
        <v>18959</v>
      </c>
      <c r="G14" s="22">
        <v>17676.677135304428</v>
      </c>
    </row>
    <row r="15" spans="2:7" ht="16.5" thickBot="1" x14ac:dyDescent="0.3">
      <c r="B15" s="8"/>
      <c r="C15" s="9">
        <v>12</v>
      </c>
      <c r="D15" s="2">
        <v>15294</v>
      </c>
      <c r="E15" s="20">
        <v>40265.548518518517</v>
      </c>
      <c r="F15" s="21">
        <v>13918</v>
      </c>
      <c r="G15" s="22">
        <v>15380.497552009481</v>
      </c>
    </row>
    <row r="16" spans="2:7" ht="16.5" thickBot="1" x14ac:dyDescent="0.3">
      <c r="B16" s="8">
        <v>2010</v>
      </c>
      <c r="C16" s="9">
        <v>1</v>
      </c>
      <c r="D16" s="2">
        <v>16850</v>
      </c>
      <c r="E16" s="20">
        <v>40296.548518518517</v>
      </c>
      <c r="F16" s="21">
        <v>17987</v>
      </c>
      <c r="G16" s="22">
        <v>16172.254435468338</v>
      </c>
    </row>
    <row r="17" spans="2:7" ht="16.5" thickBot="1" x14ac:dyDescent="0.3">
      <c r="B17" s="8"/>
      <c r="C17" s="9">
        <v>2</v>
      </c>
      <c r="D17" s="2">
        <v>12753</v>
      </c>
      <c r="E17" s="20">
        <v>40326.548518518517</v>
      </c>
      <c r="F17" s="21">
        <v>15294</v>
      </c>
      <c r="G17" s="22">
        <v>14726.822116752759</v>
      </c>
    </row>
    <row r="18" spans="2:7" ht="16.5" thickBot="1" x14ac:dyDescent="0.3">
      <c r="B18" s="8"/>
      <c r="C18" s="9">
        <v>3</v>
      </c>
      <c r="D18" s="2">
        <v>26901</v>
      </c>
      <c r="E18" s="20">
        <v>40357.548518518517</v>
      </c>
      <c r="F18" s="21">
        <v>16850</v>
      </c>
      <c r="G18" s="22">
        <v>31952.281010281171</v>
      </c>
    </row>
    <row r="19" spans="2:7" ht="16.5" thickBot="1" x14ac:dyDescent="0.3">
      <c r="B19" s="8"/>
      <c r="C19" s="9">
        <v>4</v>
      </c>
      <c r="D19" s="2">
        <v>61494</v>
      </c>
      <c r="E19" s="20">
        <v>40387.548518518517</v>
      </c>
      <c r="F19" s="21">
        <v>12753</v>
      </c>
      <c r="G19" s="22">
        <v>31527.627081209386</v>
      </c>
    </row>
    <row r="20" spans="2:7" ht="16.5" thickBot="1" x14ac:dyDescent="0.3">
      <c r="B20" s="8"/>
      <c r="C20" s="9">
        <v>5</v>
      </c>
      <c r="D20" s="2">
        <v>147862</v>
      </c>
      <c r="E20" s="20">
        <v>40418.548518518517</v>
      </c>
      <c r="F20" s="21">
        <v>26901</v>
      </c>
      <c r="G20" s="22">
        <v>35821.647039645075</v>
      </c>
    </row>
    <row r="21" spans="2:7" ht="16.5" thickBot="1" x14ac:dyDescent="0.3">
      <c r="B21" s="8"/>
      <c r="C21" s="9">
        <v>6</v>
      </c>
      <c r="D21" s="2">
        <v>57990</v>
      </c>
      <c r="E21" s="20">
        <v>40449.548518518517</v>
      </c>
      <c r="F21" s="21">
        <v>61494</v>
      </c>
      <c r="G21" s="22">
        <v>57612.192728690105</v>
      </c>
    </row>
    <row r="22" spans="2:7" ht="16.5" thickBot="1" x14ac:dyDescent="0.3">
      <c r="B22" s="8"/>
      <c r="C22" s="9">
        <v>7</v>
      </c>
      <c r="D22" s="2">
        <v>51318</v>
      </c>
      <c r="E22" s="20">
        <v>40479.548518518517</v>
      </c>
      <c r="F22" s="21">
        <v>147862</v>
      </c>
      <c r="G22" s="22">
        <v>78240.615956663154</v>
      </c>
    </row>
    <row r="23" spans="2:7" ht="16.5" thickBot="1" x14ac:dyDescent="0.3">
      <c r="B23" s="8"/>
      <c r="C23" s="9">
        <v>8</v>
      </c>
      <c r="D23" s="2">
        <v>53599</v>
      </c>
      <c r="E23" s="20">
        <v>40510.548518518517</v>
      </c>
      <c r="F23" s="21">
        <v>57990</v>
      </c>
      <c r="G23" s="22">
        <v>57717.372234527968</v>
      </c>
    </row>
    <row r="24" spans="2:7" ht="16.5" thickBot="1" x14ac:dyDescent="0.3">
      <c r="B24" s="8"/>
      <c r="C24" s="9">
        <v>9</v>
      </c>
      <c r="D24" s="2">
        <v>23038</v>
      </c>
      <c r="E24" s="20">
        <v>40540.548518518517</v>
      </c>
      <c r="F24" s="21">
        <v>51318</v>
      </c>
      <c r="G24" s="22">
        <v>50081.537601752789</v>
      </c>
    </row>
    <row r="25" spans="2:7" ht="16.5" thickBot="1" x14ac:dyDescent="0.3">
      <c r="B25" s="8"/>
      <c r="C25" s="9">
        <v>10</v>
      </c>
      <c r="D25" s="2">
        <v>41396</v>
      </c>
      <c r="E25" s="20">
        <v>40571.548518518517</v>
      </c>
      <c r="F25" s="21">
        <v>53599</v>
      </c>
      <c r="G25" s="22">
        <v>63021.327144462572</v>
      </c>
    </row>
    <row r="26" spans="2:7" ht="16.5" thickBot="1" x14ac:dyDescent="0.3">
      <c r="B26" s="8"/>
      <c r="C26" s="9">
        <v>11</v>
      </c>
      <c r="D26" s="2">
        <v>19330</v>
      </c>
      <c r="E26" s="20">
        <v>40602.548518518517</v>
      </c>
      <c r="F26" s="21">
        <v>23038</v>
      </c>
      <c r="G26" s="22">
        <v>45225.158966578449</v>
      </c>
    </row>
    <row r="27" spans="2:7" ht="16.5" thickBot="1" x14ac:dyDescent="0.3">
      <c r="B27" s="8"/>
      <c r="C27" s="9">
        <v>12</v>
      </c>
      <c r="D27" s="2">
        <v>22707</v>
      </c>
      <c r="E27" s="20">
        <v>40630.548518518517</v>
      </c>
      <c r="F27" s="21">
        <v>41396</v>
      </c>
      <c r="G27" s="22">
        <v>40160.532213553051</v>
      </c>
    </row>
    <row r="28" spans="2:7" ht="16.5" thickBot="1" x14ac:dyDescent="0.3">
      <c r="B28" s="8">
        <v>2011</v>
      </c>
      <c r="C28" s="9">
        <v>1</v>
      </c>
      <c r="D28" s="2">
        <v>15395</v>
      </c>
      <c r="E28" s="20">
        <v>40661.548518518517</v>
      </c>
      <c r="F28" s="21">
        <v>19330</v>
      </c>
      <c r="G28" s="22">
        <v>43850.49620275529</v>
      </c>
    </row>
    <row r="29" spans="2:7" ht="16.5" thickBot="1" x14ac:dyDescent="0.3">
      <c r="B29" s="8"/>
      <c r="C29" s="9">
        <v>2</v>
      </c>
      <c r="D29" s="2">
        <v>30826</v>
      </c>
      <c r="E29" s="20">
        <v>40691.548518518517</v>
      </c>
      <c r="F29" s="21">
        <v>22707</v>
      </c>
      <c r="G29" s="22">
        <v>40825.616461630445</v>
      </c>
    </row>
    <row r="30" spans="2:7" ht="16.5" thickBot="1" x14ac:dyDescent="0.3">
      <c r="B30" s="8"/>
      <c r="C30" s="9">
        <v>3</v>
      </c>
      <c r="D30" s="2">
        <v>25589</v>
      </c>
      <c r="E30" s="20">
        <v>40722.548518518517</v>
      </c>
      <c r="F30" s="21">
        <v>15395</v>
      </c>
      <c r="G30" s="22">
        <v>44043.543888699976</v>
      </c>
    </row>
    <row r="31" spans="2:7" ht="16.5" thickBot="1" x14ac:dyDescent="0.3">
      <c r="B31" s="8"/>
      <c r="C31" s="9">
        <v>4</v>
      </c>
      <c r="D31" s="2">
        <v>103184</v>
      </c>
      <c r="E31" s="20">
        <v>40752.548518518517</v>
      </c>
      <c r="F31" s="21">
        <v>30826</v>
      </c>
      <c r="G31" s="22">
        <v>40066.209783782229</v>
      </c>
    </row>
    <row r="32" spans="2:7" ht="16.5" thickBot="1" x14ac:dyDescent="0.3">
      <c r="B32" s="8"/>
      <c r="C32" s="9">
        <v>5</v>
      </c>
      <c r="D32" s="2">
        <v>197608</v>
      </c>
      <c r="E32" s="20">
        <v>40783.548518518517</v>
      </c>
      <c r="F32" s="21">
        <v>25589</v>
      </c>
      <c r="G32" s="22">
        <v>52948.414641672331</v>
      </c>
    </row>
    <row r="33" spans="2:7" ht="16.5" thickBot="1" x14ac:dyDescent="0.3">
      <c r="B33" s="8"/>
      <c r="C33" s="9">
        <v>6</v>
      </c>
      <c r="D33" s="2">
        <v>68600</v>
      </c>
      <c r="E33" s="20">
        <v>40814.548518518517</v>
      </c>
      <c r="F33" s="21">
        <v>103184</v>
      </c>
      <c r="G33" s="22">
        <v>85368.864441249621</v>
      </c>
    </row>
    <row r="34" spans="2:7" ht="16.5" thickBot="1" x14ac:dyDescent="0.3">
      <c r="B34" s="8"/>
      <c r="C34" s="9">
        <v>7</v>
      </c>
      <c r="D34" s="2">
        <v>39909</v>
      </c>
      <c r="E34" s="20">
        <v>40844.548518518517</v>
      </c>
      <c r="F34" s="21">
        <v>197608</v>
      </c>
      <c r="G34" s="22">
        <v>163113.11074161285</v>
      </c>
    </row>
    <row r="35" spans="2:7" ht="16.5" thickBot="1" x14ac:dyDescent="0.3">
      <c r="B35" s="8"/>
      <c r="C35" s="9">
        <v>8</v>
      </c>
      <c r="D35" s="2">
        <v>91368</v>
      </c>
      <c r="E35" s="20">
        <v>40875.548518518517</v>
      </c>
      <c r="F35" s="21">
        <v>68600</v>
      </c>
      <c r="G35" s="22">
        <v>81641.455576259992</v>
      </c>
    </row>
    <row r="36" spans="2:7" ht="16.5" thickBot="1" x14ac:dyDescent="0.3">
      <c r="B36" s="8"/>
      <c r="C36" s="9">
        <v>9</v>
      </c>
      <c r="D36" s="2">
        <v>58781</v>
      </c>
      <c r="E36" s="20">
        <v>40905.548518518517</v>
      </c>
      <c r="F36" s="21">
        <v>39909</v>
      </c>
      <c r="G36" s="22">
        <v>74364.338135673577</v>
      </c>
    </row>
    <row r="37" spans="2:7" ht="16.5" thickBot="1" x14ac:dyDescent="0.3">
      <c r="B37" s="8"/>
      <c r="C37" s="9">
        <v>10</v>
      </c>
      <c r="D37" s="2">
        <v>59679</v>
      </c>
      <c r="E37" s="20">
        <v>40936.548518518517</v>
      </c>
      <c r="F37" s="21">
        <v>91368</v>
      </c>
      <c r="G37" s="22">
        <v>77116.508063941117</v>
      </c>
    </row>
    <row r="38" spans="2:7" ht="16.5" thickBot="1" x14ac:dyDescent="0.3">
      <c r="B38" s="8"/>
      <c r="C38" s="9">
        <v>11</v>
      </c>
      <c r="D38" s="2">
        <v>33443</v>
      </c>
      <c r="E38" s="20">
        <v>40967.548518518517</v>
      </c>
      <c r="F38" s="21">
        <v>58781</v>
      </c>
      <c r="G38" s="22">
        <v>48359.588061614268</v>
      </c>
    </row>
    <row r="39" spans="2:7" ht="16.5" thickBot="1" x14ac:dyDescent="0.3">
      <c r="B39" s="8"/>
      <c r="C39" s="9">
        <v>12</v>
      </c>
      <c r="D39" s="2">
        <v>53719</v>
      </c>
      <c r="E39" s="20">
        <v>40996.548518518517</v>
      </c>
      <c r="F39" s="21">
        <v>59679</v>
      </c>
      <c r="G39" s="22">
        <v>63951.43451908564</v>
      </c>
    </row>
    <row r="40" spans="2:7" ht="16.5" thickBot="1" x14ac:dyDescent="0.3">
      <c r="B40" s="8">
        <v>2012</v>
      </c>
      <c r="C40" s="9">
        <v>1</v>
      </c>
      <c r="D40" s="2">
        <v>27773</v>
      </c>
      <c r="E40" s="20">
        <v>41027.548518518517</v>
      </c>
      <c r="F40" s="21">
        <v>33443</v>
      </c>
      <c r="G40" s="22">
        <v>44997.487591763515</v>
      </c>
    </row>
    <row r="41" spans="2:7" ht="16.5" thickBot="1" x14ac:dyDescent="0.3">
      <c r="B41" s="8"/>
      <c r="C41" s="9">
        <v>2</v>
      </c>
      <c r="D41" s="2">
        <v>36653</v>
      </c>
      <c r="E41" s="20">
        <v>41057.548518518517</v>
      </c>
      <c r="F41" s="21">
        <v>53719</v>
      </c>
      <c r="G41" s="22">
        <v>47559.446920058392</v>
      </c>
    </row>
    <row r="42" spans="2:7" ht="16.5" thickBot="1" x14ac:dyDescent="0.3">
      <c r="B42" s="8"/>
      <c r="C42" s="9">
        <v>3</v>
      </c>
      <c r="D42" s="2">
        <v>51157</v>
      </c>
      <c r="E42" s="20">
        <v>41088.548518518517</v>
      </c>
      <c r="F42" s="21">
        <v>27773</v>
      </c>
      <c r="G42" s="22">
        <v>41932.592681763235</v>
      </c>
    </row>
    <row r="43" spans="2:7" ht="16.5" thickBot="1" x14ac:dyDescent="0.3">
      <c r="B43" s="8"/>
      <c r="C43" s="9">
        <v>4</v>
      </c>
      <c r="D43" s="2">
        <v>217509</v>
      </c>
      <c r="E43" s="20">
        <v>41118.548518518517</v>
      </c>
      <c r="F43" s="21">
        <v>36653</v>
      </c>
      <c r="G43" s="22">
        <v>54948.209962399116</v>
      </c>
    </row>
    <row r="44" spans="2:7" ht="16.5" thickBot="1" x14ac:dyDescent="0.3">
      <c r="B44" s="8"/>
      <c r="C44" s="9">
        <v>5</v>
      </c>
      <c r="D44" s="2">
        <v>206229</v>
      </c>
      <c r="E44" s="20">
        <v>41149.548518518517</v>
      </c>
      <c r="F44" s="21">
        <v>51157</v>
      </c>
      <c r="G44" s="22">
        <v>51861.338614792941</v>
      </c>
    </row>
    <row r="45" spans="2:7" ht="16.5" thickBot="1" x14ac:dyDescent="0.3">
      <c r="B45" s="8"/>
      <c r="C45" s="9">
        <v>6</v>
      </c>
      <c r="D45" s="2">
        <v>110081</v>
      </c>
      <c r="E45" s="20">
        <v>41180.548518518517</v>
      </c>
      <c r="F45" s="21">
        <v>217509</v>
      </c>
      <c r="G45" s="22">
        <v>123869.16730922789</v>
      </c>
    </row>
    <row r="46" spans="2:7" ht="16.5" thickBot="1" x14ac:dyDescent="0.3">
      <c r="B46" s="8"/>
      <c r="C46" s="9">
        <v>7</v>
      </c>
      <c r="D46" s="2">
        <v>102893</v>
      </c>
      <c r="E46" s="20">
        <v>41210.548518518517</v>
      </c>
      <c r="F46" s="21">
        <v>206229</v>
      </c>
      <c r="G46" s="22">
        <v>217508.03284622956</v>
      </c>
    </row>
    <row r="47" spans="2:7" ht="16.5" thickBot="1" x14ac:dyDescent="0.3">
      <c r="B47" s="8"/>
      <c r="C47" s="9">
        <v>8</v>
      </c>
      <c r="D47" s="2">
        <v>128857</v>
      </c>
      <c r="E47" s="20">
        <v>41241.548518518517</v>
      </c>
      <c r="F47" s="21">
        <v>110081</v>
      </c>
      <c r="G47" s="22">
        <v>94090.20397979267</v>
      </c>
    </row>
    <row r="48" spans="2:7" ht="16.5" thickBot="1" x14ac:dyDescent="0.3">
      <c r="B48" s="8"/>
      <c r="C48" s="9">
        <v>9</v>
      </c>
      <c r="D48" s="2">
        <v>104776</v>
      </c>
      <c r="E48" s="20">
        <v>41271.548518518517</v>
      </c>
      <c r="F48" s="21">
        <v>102893</v>
      </c>
      <c r="G48" s="22">
        <v>68846.379776376067</v>
      </c>
    </row>
    <row r="49" spans="2:7" ht="16.5" thickBot="1" x14ac:dyDescent="0.3">
      <c r="B49" s="8"/>
      <c r="C49" s="9">
        <v>10</v>
      </c>
      <c r="D49" s="2">
        <v>111036</v>
      </c>
      <c r="E49" s="20">
        <v>41302.548518518517</v>
      </c>
      <c r="F49" s="21">
        <v>128857</v>
      </c>
      <c r="G49" s="22">
        <v>115280.72543602454</v>
      </c>
    </row>
    <row r="50" spans="2:7" ht="16.5" thickBot="1" x14ac:dyDescent="0.3">
      <c r="B50" s="8"/>
      <c r="C50" s="9">
        <v>11</v>
      </c>
      <c r="D50" s="2">
        <v>63701</v>
      </c>
      <c r="E50" s="20">
        <v>41333.548518518517</v>
      </c>
      <c r="F50" s="21">
        <v>104776</v>
      </c>
      <c r="G50" s="22">
        <v>83486.925052983715</v>
      </c>
    </row>
    <row r="51" spans="2:7" ht="16.5" thickBot="1" x14ac:dyDescent="0.3">
      <c r="B51" s="8"/>
      <c r="C51" s="9">
        <v>12</v>
      </c>
      <c r="D51" s="2">
        <v>82657</v>
      </c>
      <c r="E51" s="20">
        <v>41361.548518518517</v>
      </c>
      <c r="F51" s="21">
        <v>111036</v>
      </c>
      <c r="G51" s="22">
        <v>86841.587613347132</v>
      </c>
    </row>
    <row r="52" spans="2:7" ht="16.5" thickBot="1" x14ac:dyDescent="0.3">
      <c r="B52" s="8">
        <v>2013</v>
      </c>
      <c r="C52" s="9">
        <v>1</v>
      </c>
      <c r="D52" s="2">
        <v>31416</v>
      </c>
      <c r="E52" s="20">
        <v>41392.548518518517</v>
      </c>
      <c r="F52" s="21">
        <v>63701</v>
      </c>
      <c r="G52" s="22">
        <v>62446.370498522207</v>
      </c>
    </row>
    <row r="53" spans="2:7" ht="16.5" thickBot="1" x14ac:dyDescent="0.3">
      <c r="B53" s="8"/>
      <c r="C53" s="9">
        <v>2</v>
      </c>
      <c r="D53" s="2">
        <v>48341</v>
      </c>
      <c r="E53" s="20">
        <v>41422.548518518517</v>
      </c>
      <c r="F53" s="21">
        <v>82657</v>
      </c>
      <c r="G53" s="22">
        <v>81016.374046336452</v>
      </c>
    </row>
    <row r="54" spans="2:7" ht="16.5" thickBot="1" x14ac:dyDescent="0.3">
      <c r="B54" s="8"/>
      <c r="C54" s="9">
        <v>3</v>
      </c>
      <c r="D54" s="2">
        <v>85651</v>
      </c>
      <c r="E54" s="20">
        <v>41453.548518518517</v>
      </c>
      <c r="F54" s="21">
        <v>31416</v>
      </c>
      <c r="G54" s="22">
        <v>58112.669456067677</v>
      </c>
    </row>
    <row r="55" spans="2:7" ht="16.5" thickBot="1" x14ac:dyDescent="0.3">
      <c r="B55" s="8"/>
      <c r="C55" s="9">
        <v>4</v>
      </c>
      <c r="D55" s="2">
        <v>242673</v>
      </c>
      <c r="E55" s="20">
        <v>41483.548518518517</v>
      </c>
      <c r="F55" s="21">
        <v>48341</v>
      </c>
      <c r="G55" s="22">
        <v>67719.74375304603</v>
      </c>
    </row>
    <row r="56" spans="2:7" ht="16.5" thickBot="1" x14ac:dyDescent="0.3">
      <c r="B56" s="8"/>
      <c r="C56" s="9">
        <v>5</v>
      </c>
      <c r="D56" s="2">
        <v>289554</v>
      </c>
      <c r="E56" s="20">
        <v>41514.548518518517</v>
      </c>
      <c r="F56" s="21">
        <v>85651</v>
      </c>
      <c r="G56" s="22">
        <v>80254.772860253855</v>
      </c>
    </row>
    <row r="57" spans="2:7" ht="16.5" thickBot="1" x14ac:dyDescent="0.3">
      <c r="B57" s="8"/>
      <c r="C57" s="9">
        <v>6</v>
      </c>
      <c r="D57" s="2">
        <v>164373</v>
      </c>
      <c r="E57" s="20">
        <v>41545.548518518517</v>
      </c>
      <c r="F57" s="21">
        <v>242673</v>
      </c>
      <c r="G57" s="22">
        <v>234583.4894259267</v>
      </c>
    </row>
    <row r="58" spans="2:7" ht="16.5" thickBot="1" x14ac:dyDescent="0.3">
      <c r="B58" s="8"/>
      <c r="C58" s="9">
        <v>7</v>
      </c>
      <c r="D58" s="2">
        <v>160608</v>
      </c>
      <c r="E58" s="20">
        <v>41575.548518518517</v>
      </c>
      <c r="F58" s="21">
        <v>289554</v>
      </c>
      <c r="G58" s="22">
        <v>235981.68490165239</v>
      </c>
    </row>
    <row r="59" spans="2:7" ht="16.5" thickBot="1" x14ac:dyDescent="0.3">
      <c r="B59" s="8"/>
      <c r="C59" s="9">
        <v>8</v>
      </c>
      <c r="D59" s="2">
        <v>176096</v>
      </c>
      <c r="E59" s="20">
        <v>41606.548518518517</v>
      </c>
      <c r="F59" s="21">
        <v>164373</v>
      </c>
      <c r="G59" s="22">
        <v>137642.966516441</v>
      </c>
    </row>
    <row r="60" spans="2:7" ht="16.5" thickBot="1" x14ac:dyDescent="0.3">
      <c r="B60" s="8"/>
      <c r="C60" s="9">
        <v>9</v>
      </c>
      <c r="D60" s="2">
        <v>142363</v>
      </c>
      <c r="E60" s="20">
        <v>41636.548518518517</v>
      </c>
      <c r="F60" s="21">
        <v>160608</v>
      </c>
      <c r="G60" s="22">
        <v>128611.68795193978</v>
      </c>
    </row>
    <row r="61" spans="2:7" ht="16.5" thickBot="1" x14ac:dyDescent="0.3">
      <c r="B61" s="8"/>
      <c r="C61" s="9">
        <v>10</v>
      </c>
      <c r="D61" s="2">
        <v>114907</v>
      </c>
      <c r="E61" s="20">
        <v>41667.548518518517</v>
      </c>
      <c r="F61" s="21">
        <v>176096</v>
      </c>
      <c r="G61" s="22">
        <v>157628.39407340437</v>
      </c>
    </row>
    <row r="62" spans="2:7" ht="16.5" thickBot="1" x14ac:dyDescent="0.3">
      <c r="B62" s="8"/>
      <c r="C62" s="9">
        <v>11</v>
      </c>
      <c r="D62" s="2">
        <v>113552</v>
      </c>
      <c r="E62" s="20">
        <v>41698.548518518517</v>
      </c>
      <c r="F62" s="21">
        <v>142363</v>
      </c>
      <c r="G62" s="22">
        <v>132987.03940684086</v>
      </c>
    </row>
    <row r="63" spans="2:7" ht="16.5" thickBot="1" x14ac:dyDescent="0.3">
      <c r="B63" s="8"/>
      <c r="C63" s="9">
        <v>12</v>
      </c>
      <c r="D63" s="2">
        <v>127042</v>
      </c>
      <c r="E63" s="20">
        <v>41726.548518518517</v>
      </c>
      <c r="F63" s="21">
        <v>114907</v>
      </c>
      <c r="G63" s="22">
        <v>139013.21417167137</v>
      </c>
    </row>
    <row r="64" spans="2:7" ht="16.5" thickBot="1" x14ac:dyDescent="0.3">
      <c r="B64" s="8">
        <v>2014</v>
      </c>
      <c r="C64" s="9">
        <v>1</v>
      </c>
      <c r="D64" s="2">
        <v>51604</v>
      </c>
      <c r="E64" s="20">
        <v>41757.548518518517</v>
      </c>
      <c r="F64" s="21">
        <v>113552</v>
      </c>
      <c r="G64" s="22">
        <v>94142.06655959996</v>
      </c>
    </row>
    <row r="65" spans="2:7" ht="16.5" thickBot="1" x14ac:dyDescent="0.3">
      <c r="B65" s="8"/>
      <c r="C65" s="9">
        <v>2</v>
      </c>
      <c r="D65" s="2">
        <v>80366</v>
      </c>
      <c r="E65" s="20">
        <v>41787.548518518517</v>
      </c>
      <c r="F65" s="21">
        <v>127042</v>
      </c>
      <c r="G65" s="22">
        <v>113622.40396852938</v>
      </c>
    </row>
    <row r="66" spans="2:7" ht="16.5" thickBot="1" x14ac:dyDescent="0.3">
      <c r="B66" s="8"/>
      <c r="C66" s="9">
        <v>3</v>
      </c>
      <c r="D66" s="2">
        <v>208938</v>
      </c>
      <c r="E66" s="20">
        <v>41818.548518518517</v>
      </c>
      <c r="F66" s="21">
        <v>51604</v>
      </c>
      <c r="G66" s="22">
        <v>66643.402185353028</v>
      </c>
    </row>
    <row r="67" spans="2:7" ht="16.5" thickBot="1" x14ac:dyDescent="0.3">
      <c r="B67" s="8"/>
      <c r="C67" s="9">
        <v>4</v>
      </c>
      <c r="D67" s="2">
        <v>263830</v>
      </c>
      <c r="E67" s="20">
        <v>41848.548518518517</v>
      </c>
      <c r="F67" s="21">
        <v>80366</v>
      </c>
      <c r="G67" s="22">
        <v>83124.955435596828</v>
      </c>
    </row>
    <row r="68" spans="2:7" ht="16.5" thickBot="1" x14ac:dyDescent="0.3">
      <c r="B68" s="8"/>
      <c r="C68" s="9">
        <v>5</v>
      </c>
      <c r="D68" s="2">
        <v>252216</v>
      </c>
      <c r="E68" s="20">
        <v>41879.548518518517</v>
      </c>
      <c r="F68" s="21">
        <v>208938</v>
      </c>
      <c r="G68" s="22">
        <v>117800.01456440304</v>
      </c>
    </row>
    <row r="69" spans="2:7" ht="16.5" thickBot="1" x14ac:dyDescent="0.3">
      <c r="B69" s="8"/>
      <c r="C69" s="9">
        <v>6</v>
      </c>
      <c r="D69" s="2">
        <v>219566</v>
      </c>
      <c r="E69" s="20">
        <v>41910.548518518517</v>
      </c>
      <c r="F69" s="21">
        <v>263830</v>
      </c>
      <c r="G69" s="22">
        <v>276496.78479909606</v>
      </c>
    </row>
    <row r="70" spans="2:7" ht="16.5" thickBot="1" x14ac:dyDescent="0.3">
      <c r="B70" s="8"/>
      <c r="C70" s="9">
        <v>7</v>
      </c>
      <c r="D70" s="2">
        <v>149082</v>
      </c>
      <c r="E70" s="20">
        <v>41940.548518518517</v>
      </c>
      <c r="F70" s="21">
        <v>252216</v>
      </c>
      <c r="G70" s="22">
        <v>317538.60736955109</v>
      </c>
    </row>
    <row r="71" spans="2:7" ht="16.5" thickBot="1" x14ac:dyDescent="0.3">
      <c r="B71" s="8"/>
      <c r="C71" s="9">
        <v>8</v>
      </c>
      <c r="D71" s="2">
        <v>213888</v>
      </c>
      <c r="E71" s="20">
        <v>41971.548518518517</v>
      </c>
      <c r="F71" s="21">
        <v>219566</v>
      </c>
      <c r="G71" s="22">
        <v>194171.62971732655</v>
      </c>
    </row>
    <row r="72" spans="2:7" ht="16.5" thickBot="1" x14ac:dyDescent="0.3">
      <c r="B72" s="8"/>
      <c r="C72" s="9">
        <v>9</v>
      </c>
      <c r="D72" s="2">
        <v>178947</v>
      </c>
      <c r="E72" s="20">
        <v>42001.548518518517</v>
      </c>
      <c r="F72" s="21">
        <v>149082</v>
      </c>
      <c r="G72" s="22">
        <v>189917.88437939878</v>
      </c>
    </row>
    <row r="73" spans="2:7" ht="16.5" thickBot="1" x14ac:dyDescent="0.3">
      <c r="B73" s="8"/>
      <c r="C73" s="9">
        <v>10</v>
      </c>
      <c r="D73" s="2">
        <v>133650</v>
      </c>
      <c r="E73" s="20">
        <v>42032.548518518517</v>
      </c>
      <c r="F73" s="21">
        <v>213888</v>
      </c>
      <c r="G73" s="22">
        <v>206028.43074265213</v>
      </c>
    </row>
    <row r="74" spans="2:7" ht="16.5" thickBot="1" x14ac:dyDescent="0.3">
      <c r="B74" s="8"/>
      <c r="C74" s="9">
        <v>11</v>
      </c>
      <c r="D74" s="2">
        <v>116946</v>
      </c>
      <c r="E74" s="20">
        <v>42063.548518518517</v>
      </c>
      <c r="F74" s="21">
        <v>178947</v>
      </c>
      <c r="G74" s="22">
        <v>173340.59194305335</v>
      </c>
    </row>
    <row r="75" spans="2:7" ht="16.5" thickBot="1" x14ac:dyDescent="0.3">
      <c r="B75" s="8"/>
      <c r="C75" s="9">
        <v>12</v>
      </c>
      <c r="D75" s="2">
        <v>164154</v>
      </c>
      <c r="E75" s="20">
        <v>42091.548518518517</v>
      </c>
      <c r="F75" s="21">
        <v>133650</v>
      </c>
      <c r="G75" s="22">
        <v>150272.38167986384</v>
      </c>
    </row>
    <row r="76" spans="2:7" ht="16.5" thickBot="1" x14ac:dyDescent="0.3">
      <c r="B76" s="8">
        <v>2015</v>
      </c>
      <c r="C76" s="9">
        <v>1</v>
      </c>
      <c r="D76" s="2">
        <v>58843</v>
      </c>
      <c r="E76" s="20">
        <v>42122.548518518517</v>
      </c>
      <c r="F76" s="21">
        <v>116946</v>
      </c>
      <c r="G76" s="22">
        <v>143289.90382972269</v>
      </c>
    </row>
    <row r="77" spans="2:7" ht="16.5" thickBot="1" x14ac:dyDescent="0.3">
      <c r="B77" s="8"/>
      <c r="C77" s="9">
        <v>2</v>
      </c>
      <c r="D77" s="2">
        <v>82386</v>
      </c>
      <c r="E77" s="20">
        <v>42152.548518518517</v>
      </c>
      <c r="F77" s="21">
        <v>164154</v>
      </c>
      <c r="G77" s="22">
        <v>156716.70607730074</v>
      </c>
    </row>
    <row r="78" spans="2:7" ht="16.5" thickBot="1" x14ac:dyDescent="0.3">
      <c r="B78" s="8"/>
      <c r="C78" s="9">
        <v>3</v>
      </c>
      <c r="D78" s="2">
        <v>224803</v>
      </c>
      <c r="E78" s="20">
        <v>42183.548518518517</v>
      </c>
      <c r="F78" s="21">
        <v>58843</v>
      </c>
      <c r="G78" s="22">
        <v>84847.303265772425</v>
      </c>
    </row>
    <row r="79" spans="2:7" ht="16.5" thickBot="1" x14ac:dyDescent="0.3">
      <c r="B79" s="8"/>
      <c r="C79" s="9">
        <v>4</v>
      </c>
      <c r="D79" s="2">
        <v>354301</v>
      </c>
      <c r="E79" s="20">
        <v>42213.548518518517</v>
      </c>
      <c r="F79" s="21">
        <v>82386</v>
      </c>
      <c r="G79" s="22">
        <v>111657.29565817917</v>
      </c>
    </row>
    <row r="80" spans="2:7" ht="16.5" thickBot="1" x14ac:dyDescent="0.3">
      <c r="B80" s="8"/>
      <c r="C80" s="9">
        <v>5</v>
      </c>
      <c r="D80" s="2">
        <v>328263</v>
      </c>
      <c r="E80" s="20">
        <v>42244.548518518517</v>
      </c>
      <c r="F80" s="21">
        <v>224803</v>
      </c>
      <c r="G80" s="22">
        <v>227112.62474644196</v>
      </c>
    </row>
    <row r="81" spans="2:7" ht="16.5" thickBot="1" x14ac:dyDescent="0.3">
      <c r="B81" s="8"/>
      <c r="C81" s="9">
        <v>6</v>
      </c>
      <c r="D81" s="2">
        <v>313647</v>
      </c>
      <c r="E81" s="20">
        <v>42275.548518518517</v>
      </c>
      <c r="F81" s="21">
        <v>354301</v>
      </c>
      <c r="G81" s="22">
        <v>293774.39390861761</v>
      </c>
    </row>
    <row r="82" spans="2:7" ht="16.5" thickBot="1" x14ac:dyDescent="0.3">
      <c r="B82" s="8"/>
      <c r="C82" s="9">
        <v>7</v>
      </c>
      <c r="D82" s="2">
        <v>214561</v>
      </c>
      <c r="E82" s="20">
        <v>42305.548518518517</v>
      </c>
      <c r="F82" s="21">
        <v>328263</v>
      </c>
      <c r="G82" s="22">
        <v>290113.543280732</v>
      </c>
    </row>
    <row r="83" spans="2:7" ht="16.5" thickBot="1" x14ac:dyDescent="0.3">
      <c r="B83" s="8"/>
      <c r="C83" s="9">
        <v>8</v>
      </c>
      <c r="D83" s="2">
        <v>337192</v>
      </c>
      <c r="E83" s="20">
        <v>42336.548518518517</v>
      </c>
      <c r="F83" s="21">
        <v>313647</v>
      </c>
      <c r="G83" s="22">
        <v>247157.10917039477</v>
      </c>
    </row>
    <row r="84" spans="2:7" ht="16.5" thickBot="1" x14ac:dyDescent="0.3">
      <c r="B84" s="8"/>
      <c r="C84" s="9">
        <v>9</v>
      </c>
      <c r="D84" s="2">
        <v>183482</v>
      </c>
      <c r="E84" s="20">
        <v>42366.548518518517</v>
      </c>
      <c r="F84" s="21">
        <v>214561</v>
      </c>
      <c r="G84" s="22">
        <v>186269.09641141826</v>
      </c>
    </row>
    <row r="85" spans="2:7" ht="16.5" thickBot="1" x14ac:dyDescent="0.3">
      <c r="B85" s="8"/>
      <c r="C85" s="9">
        <v>10</v>
      </c>
      <c r="D85" s="2">
        <v>144618</v>
      </c>
      <c r="E85" s="20">
        <v>42397.548518518517</v>
      </c>
      <c r="F85" s="21">
        <v>337192</v>
      </c>
      <c r="G85" s="22">
        <v>246061.27227295632</v>
      </c>
    </row>
    <row r="86" spans="2:7" ht="16.5" thickBot="1" x14ac:dyDescent="0.3">
      <c r="B86" s="8"/>
      <c r="C86" s="9">
        <v>11</v>
      </c>
      <c r="D86" s="2">
        <v>139750</v>
      </c>
      <c r="E86" s="20">
        <v>42428.548518518517</v>
      </c>
      <c r="F86" s="21">
        <v>183482</v>
      </c>
      <c r="G86" s="22">
        <v>213323.93457797595</v>
      </c>
    </row>
    <row r="87" spans="2:7" ht="16.5" thickBot="1" x14ac:dyDescent="0.3">
      <c r="B87" s="8"/>
      <c r="C87" s="9">
        <v>12</v>
      </c>
      <c r="D87" s="2">
        <v>184546</v>
      </c>
      <c r="E87" s="20">
        <v>42457.548518518517</v>
      </c>
      <c r="F87" s="21">
        <v>144618</v>
      </c>
      <c r="G87" s="22">
        <v>170807.28363910018</v>
      </c>
    </row>
    <row r="88" spans="2:7" ht="16.5" thickBot="1" x14ac:dyDescent="0.3">
      <c r="B88" s="8">
        <v>2016</v>
      </c>
      <c r="C88" s="9">
        <v>1</v>
      </c>
      <c r="D88" s="2">
        <v>71043</v>
      </c>
      <c r="E88" s="20">
        <v>42488.548518518517</v>
      </c>
      <c r="F88" s="21">
        <v>139750</v>
      </c>
      <c r="G88" s="22">
        <v>155630.46957018672</v>
      </c>
    </row>
    <row r="89" spans="2:7" ht="16.5" thickBot="1" x14ac:dyDescent="0.3">
      <c r="B89" s="8"/>
      <c r="C89" s="9">
        <v>2</v>
      </c>
      <c r="D89" s="2">
        <v>152930</v>
      </c>
      <c r="E89" s="20">
        <v>42518.548518518517</v>
      </c>
      <c r="F89" s="21">
        <v>184546</v>
      </c>
      <c r="G89" s="22">
        <v>198951.82622003742</v>
      </c>
    </row>
    <row r="90" spans="2:7" ht="16.5" thickBot="1" x14ac:dyDescent="0.3">
      <c r="B90" s="8"/>
      <c r="C90" s="9">
        <v>3</v>
      </c>
      <c r="D90" s="2">
        <v>250559</v>
      </c>
      <c r="E90" s="20">
        <v>42549.548518518517</v>
      </c>
      <c r="F90" s="21">
        <v>71043</v>
      </c>
      <c r="G90" s="22">
        <v>98082.515386683168</v>
      </c>
    </row>
    <row r="91" spans="2:7" ht="16.5" thickBot="1" x14ac:dyDescent="0.3">
      <c r="B91" s="8"/>
      <c r="C91" s="9">
        <v>4</v>
      </c>
      <c r="D91" s="2">
        <v>409567</v>
      </c>
      <c r="E91" s="20">
        <v>42579.548518518517</v>
      </c>
      <c r="F91" s="21">
        <v>152930</v>
      </c>
      <c r="G91" s="22">
        <v>122405.91378083595</v>
      </c>
    </row>
    <row r="92" spans="2:7" ht="16.5" thickBot="1" x14ac:dyDescent="0.3">
      <c r="B92" s="8"/>
      <c r="C92" s="9">
        <v>5</v>
      </c>
      <c r="D92" s="2">
        <v>394747</v>
      </c>
      <c r="E92" s="20">
        <v>42610.548518518517</v>
      </c>
      <c r="F92" s="21">
        <v>250559</v>
      </c>
      <c r="G92" s="22">
        <v>262761.88749416632</v>
      </c>
    </row>
    <row r="93" spans="2:7" ht="16.5" thickBot="1" x14ac:dyDescent="0.3">
      <c r="B93" s="8"/>
      <c r="C93" s="9">
        <v>6</v>
      </c>
      <c r="D93" s="2">
        <v>272874</v>
      </c>
      <c r="E93" s="20">
        <v>42641.548518518517</v>
      </c>
      <c r="F93" s="21">
        <v>409567</v>
      </c>
      <c r="G93" s="22">
        <v>384246.13331909257</v>
      </c>
    </row>
    <row r="94" spans="2:7" ht="16.5" thickBot="1" x14ac:dyDescent="0.3">
      <c r="B94" s="8"/>
      <c r="C94" s="9">
        <v>7</v>
      </c>
      <c r="D94" s="2">
        <v>230303</v>
      </c>
      <c r="E94" s="20">
        <v>42671.548518518517</v>
      </c>
      <c r="F94" s="21">
        <v>394747</v>
      </c>
      <c r="G94" s="22">
        <v>360993.24511911219</v>
      </c>
    </row>
    <row r="95" spans="2:7" ht="16.5" thickBot="1" x14ac:dyDescent="0.3">
      <c r="B95" s="8"/>
      <c r="C95" s="9">
        <v>8</v>
      </c>
      <c r="D95" s="2">
        <v>375402</v>
      </c>
      <c r="E95" s="20">
        <v>42702.548518518517</v>
      </c>
      <c r="F95" s="21">
        <v>272874</v>
      </c>
      <c r="G95" s="22">
        <v>342931.97311489342</v>
      </c>
    </row>
    <row r="96" spans="2:7" ht="16.5" thickBot="1" x14ac:dyDescent="0.3">
      <c r="B96" s="8"/>
      <c r="C96" s="9">
        <v>9</v>
      </c>
      <c r="D96" s="2">
        <v>195409</v>
      </c>
      <c r="E96" s="20">
        <v>42732.548518518517</v>
      </c>
      <c r="F96" s="21">
        <v>230303</v>
      </c>
      <c r="G96" s="22">
        <v>246671.48535692008</v>
      </c>
    </row>
    <row r="97" spans="2:7" ht="16.5" thickBot="1" x14ac:dyDescent="0.3">
      <c r="B97" s="8"/>
      <c r="C97" s="9">
        <v>10</v>
      </c>
      <c r="D97" s="2">
        <v>173518</v>
      </c>
      <c r="E97" s="20">
        <v>42763.548518518517</v>
      </c>
      <c r="F97" s="21">
        <v>375402</v>
      </c>
      <c r="G97" s="22">
        <v>360132.20555973612</v>
      </c>
    </row>
    <row r="98" spans="2:7" ht="16.5" thickBot="1" x14ac:dyDescent="0.3">
      <c r="B98" s="8"/>
      <c r="C98" s="9">
        <v>11</v>
      </c>
      <c r="D98" s="2">
        <v>181702</v>
      </c>
      <c r="E98" s="20">
        <v>42794.548518518517</v>
      </c>
      <c r="F98" s="21">
        <v>195409</v>
      </c>
      <c r="G98" s="22">
        <v>220936.94124055674</v>
      </c>
    </row>
    <row r="99" spans="2:7" ht="16.5" thickBot="1" x14ac:dyDescent="0.3">
      <c r="B99" s="8"/>
      <c r="C99" s="9">
        <v>12</v>
      </c>
      <c r="D99" s="2">
        <v>258713</v>
      </c>
      <c r="E99" s="20">
        <v>42822.548518518517</v>
      </c>
      <c r="F99" s="21">
        <v>173518</v>
      </c>
      <c r="G99" s="22">
        <v>181392.13390850381</v>
      </c>
    </row>
    <row r="100" spans="2:7" x14ac:dyDescent="0.25">
      <c r="E100" s="20">
        <v>42853.548518518517</v>
      </c>
      <c r="F100" s="21">
        <v>181702</v>
      </c>
      <c r="G100" s="22">
        <v>175241.21324452394</v>
      </c>
    </row>
    <row r="101" spans="2:7" x14ac:dyDescent="0.25">
      <c r="E101" s="20">
        <v>42883.548518518517</v>
      </c>
      <c r="F101" s="21">
        <v>258713</v>
      </c>
      <c r="G101" s="22">
        <v>220052.64107944834</v>
      </c>
    </row>
    <row r="102" spans="2:7" x14ac:dyDescent="0.25">
      <c r="E102" s="23">
        <v>42914.548518518517</v>
      </c>
      <c r="F102" s="24"/>
      <c r="G102" s="25">
        <v>109089.67714461817</v>
      </c>
    </row>
    <row r="103" spans="2:7" x14ac:dyDescent="0.25">
      <c r="E103" s="17"/>
      <c r="F103" s="26"/>
      <c r="G103" s="27"/>
    </row>
    <row r="104" spans="2:7" x14ac:dyDescent="0.25">
      <c r="E104" s="28" t="s">
        <v>39</v>
      </c>
      <c r="F104" s="29">
        <v>2252.1489838588823</v>
      </c>
      <c r="G104" s="30">
        <v>2252.1489838588823</v>
      </c>
    </row>
    <row r="105" spans="2:7" x14ac:dyDescent="0.25">
      <c r="E105" s="28" t="s">
        <v>24</v>
      </c>
      <c r="F105" s="29">
        <v>2259.8420284332856</v>
      </c>
      <c r="G105" s="30">
        <v>2259.8420284332856</v>
      </c>
    </row>
    <row r="106" spans="2:7" x14ac:dyDescent="0.25">
      <c r="E106" s="28" t="s">
        <v>8</v>
      </c>
      <c r="F106" s="31">
        <v>0.24565406750858107</v>
      </c>
      <c r="G106" s="32">
        <v>0.24565406750858107</v>
      </c>
    </row>
    <row r="107" spans="2:7" x14ac:dyDescent="0.25">
      <c r="E107" s="28" t="s">
        <v>26</v>
      </c>
      <c r="F107" s="31">
        <v>0.91642802791026956</v>
      </c>
      <c r="G107" s="32">
        <v>0.91642802791026956</v>
      </c>
    </row>
    <row r="108" spans="2:7" x14ac:dyDescent="0.25">
      <c r="E108" s="28" t="s">
        <v>27</v>
      </c>
      <c r="F108" s="29">
        <v>20718.446068879719</v>
      </c>
      <c r="G108" s="30">
        <v>20718.446068879719</v>
      </c>
    </row>
    <row r="109" spans="2:7" x14ac:dyDescent="0.25">
      <c r="E109" s="28" t="s">
        <v>28</v>
      </c>
      <c r="F109" s="29">
        <v>2765.033715389869</v>
      </c>
      <c r="G109" s="30">
        <v>2765.033715389869</v>
      </c>
    </row>
    <row r="110" spans="2:7" x14ac:dyDescent="0.25">
      <c r="E110" s="28" t="s">
        <v>29</v>
      </c>
      <c r="F110" s="29">
        <v>848947735.36349666</v>
      </c>
      <c r="G110" s="30">
        <v>848947735.36349666</v>
      </c>
    </row>
    <row r="111" spans="2:7" x14ac:dyDescent="0.25">
      <c r="E111" s="28" t="s">
        <v>30</v>
      </c>
      <c r="F111" s="29">
        <v>29136.707696023186</v>
      </c>
      <c r="G111" s="30">
        <v>29136.707696023186</v>
      </c>
    </row>
    <row r="112" spans="2:7" x14ac:dyDescent="0.25">
      <c r="E112" s="28" t="s">
        <v>31</v>
      </c>
      <c r="F112" s="29">
        <v>29289.65734375688</v>
      </c>
      <c r="G112" s="30">
        <v>29289.65734375688</v>
      </c>
    </row>
    <row r="113" spans="5:7" x14ac:dyDescent="0.25">
      <c r="E113" s="28" t="s">
        <v>32</v>
      </c>
      <c r="F113" s="29">
        <v>125872.28125</v>
      </c>
      <c r="G113" s="30">
        <v>125872.28125</v>
      </c>
    </row>
    <row r="114" spans="5:7" x14ac:dyDescent="0.25">
      <c r="E114" s="28" t="s">
        <v>33</v>
      </c>
      <c r="F114" s="29">
        <v>101317.38349414188</v>
      </c>
      <c r="G114" s="30">
        <v>101317.38349414188</v>
      </c>
    </row>
    <row r="115" spans="5:7" x14ac:dyDescent="0.25">
      <c r="E115" s="28" t="s">
        <v>34</v>
      </c>
      <c r="F115" s="29">
        <v>83735.337239583328</v>
      </c>
      <c r="G115" s="30">
        <v>83735.337239583328</v>
      </c>
    </row>
    <row r="116" spans="5:7" x14ac:dyDescent="0.25">
      <c r="E116" s="28" t="s">
        <v>35</v>
      </c>
      <c r="F116" s="29">
        <v>975195158819.40625</v>
      </c>
      <c r="G116" s="30">
        <v>975195158819.40625</v>
      </c>
    </row>
    <row r="117" spans="5:7" x14ac:dyDescent="0.25">
      <c r="E117" s="28" t="s">
        <v>36</v>
      </c>
      <c r="F117" s="29">
        <v>10158282904.368814</v>
      </c>
      <c r="G117" s="30">
        <v>10158282904.368814</v>
      </c>
    </row>
    <row r="118" spans="5:7" x14ac:dyDescent="0.25">
      <c r="E118" s="33" t="s">
        <v>37</v>
      </c>
      <c r="F118" s="34">
        <v>100788.30737922338</v>
      </c>
      <c r="G118" s="35">
        <v>100788.30737922338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a-part</vt:lpstr>
      <vt:lpstr>a-part1</vt:lpstr>
      <vt:lpstr>Sheet4</vt:lpstr>
      <vt:lpstr>c-part(MA)</vt:lpstr>
      <vt:lpstr>part-d(MA-technique)</vt:lpstr>
      <vt:lpstr>e-part</vt:lpstr>
      <vt:lpstr>f-part</vt:lpstr>
      <vt:lpstr>part-d(Decomposition-technique)</vt:lpstr>
      <vt:lpstr>part-d(W-smoothing-technique)</vt:lpstr>
      <vt:lpstr>b-partACF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2017-05-16T07:13:37Z</dcterms:created>
  <dcterms:modified xsi:type="dcterms:W3CDTF">2017-05-28T17:41:41Z</dcterms:modified>
</cp:coreProperties>
</file>